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51857\Desktop\study\HTI\"/>
    </mc:Choice>
  </mc:AlternateContent>
  <xr:revisionPtr revIDLastSave="0" documentId="13_ncr:1_{73A0FF38-7BC2-4368-937F-D1FE48CA9C55}" xr6:coauthVersionLast="47" xr6:coauthVersionMax="47" xr10:uidLastSave="{00000000-0000-0000-0000-000000000000}"/>
  <bookViews>
    <workbookView xWindow="-120" yWindow="-120" windowWidth="29040" windowHeight="17520" firstSheet="1" activeTab="6" xr2:uid="{00000000-000D-0000-FFFF-FFFF00000000}"/>
  </bookViews>
  <sheets>
    <sheet name="CMoney_TXF" sheetId="35" r:id="rId1"/>
    <sheet name="級距" sheetId="1" r:id="rId2"/>
    <sheet name="綜合_回測" sheetId="25" r:id="rId3"/>
    <sheet name="週期分析" sheetId="36" r:id="rId4"/>
    <sheet name="HTI0001 Strategy" sheetId="26" r:id="rId5"/>
    <sheet name="HTI0002 Strategy" sheetId="27" r:id="rId6"/>
    <sheet name="HTI0002_1 Strategy" sheetId="37" r:id="rId7"/>
    <sheet name="HTI0003 Strategy" sheetId="29" r:id="rId8"/>
    <sheet name="HTI0004 Strategy" sheetId="30" r:id="rId9"/>
    <sheet name="HTI00S1 Strategy" sheetId="32" r:id="rId10"/>
    <sheet name="HTI0005 Strategy" sheetId="31" r:id="rId11"/>
    <sheet name="工作表2" sheetId="38" r:id="rId12"/>
  </sheets>
  <externalReferences>
    <externalReference r:id="rId13"/>
  </externalReferences>
  <definedNames>
    <definedName name="AUpdate">1</definedName>
    <definedName name="BUpdate">1</definedName>
    <definedName name="GUpdate">0</definedName>
    <definedName name="TUpdate">1</definedName>
    <definedName name="期間">週期分析!$A$2:$A$1750</definedName>
    <definedName name="綜合損益">週期分析!$B$2:$B$1750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9" i="27" l="1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D409" i="27"/>
  <c r="D410" i="27"/>
  <c r="D411" i="27"/>
  <c r="D412" i="27"/>
  <c r="D413" i="27"/>
  <c r="D414" i="27"/>
  <c r="D415" i="27"/>
  <c r="D416" i="27"/>
  <c r="D417" i="27"/>
  <c r="D418" i="27"/>
  <c r="D419" i="27"/>
  <c r="D420" i="27"/>
  <c r="D421" i="27"/>
  <c r="D422" i="27"/>
  <c r="D423" i="27"/>
  <c r="D424" i="27"/>
  <c r="D425" i="27"/>
  <c r="D426" i="27"/>
  <c r="D427" i="27"/>
  <c r="D428" i="27"/>
  <c r="D429" i="27"/>
  <c r="D430" i="27"/>
  <c r="D431" i="27"/>
  <c r="D432" i="27"/>
  <c r="D433" i="27"/>
  <c r="D434" i="27"/>
  <c r="D435" i="27"/>
  <c r="D436" i="27"/>
  <c r="D437" i="27"/>
  <c r="D438" i="27"/>
  <c r="D439" i="27"/>
  <c r="D440" i="27"/>
  <c r="D441" i="27"/>
  <c r="D442" i="27"/>
  <c r="D443" i="27"/>
  <c r="D444" i="27"/>
  <c r="D445" i="27"/>
  <c r="D446" i="27"/>
  <c r="D447" i="27"/>
  <c r="D448" i="27"/>
  <c r="D449" i="27"/>
  <c r="D450" i="27"/>
  <c r="D451" i="27"/>
  <c r="D452" i="27"/>
  <c r="D453" i="27"/>
  <c r="D454" i="27"/>
  <c r="D455" i="27"/>
  <c r="D456" i="27"/>
  <c r="D457" i="27"/>
  <c r="D458" i="27"/>
  <c r="D459" i="27"/>
  <c r="D460" i="27"/>
  <c r="D461" i="27"/>
  <c r="D462" i="27"/>
  <c r="D463" i="27"/>
  <c r="D464" i="27"/>
  <c r="D465" i="27"/>
  <c r="D466" i="27"/>
  <c r="D467" i="27"/>
  <c r="D468" i="27"/>
  <c r="D469" i="27"/>
  <c r="D470" i="27"/>
  <c r="D471" i="27"/>
  <c r="D472" i="27"/>
  <c r="D473" i="27"/>
  <c r="D474" i="27"/>
  <c r="D475" i="27"/>
  <c r="D476" i="27"/>
  <c r="D477" i="27"/>
  <c r="D478" i="27"/>
  <c r="D479" i="27"/>
  <c r="D480" i="27"/>
  <c r="D481" i="27"/>
  <c r="D482" i="27"/>
  <c r="D483" i="27"/>
  <c r="D484" i="27"/>
  <c r="D485" i="27"/>
  <c r="D486" i="27"/>
  <c r="D487" i="27"/>
  <c r="D488" i="27"/>
  <c r="D489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F3" i="27"/>
  <c r="F4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244" i="27"/>
  <c r="D245" i="27"/>
  <c r="D246" i="27"/>
  <c r="D247" i="27"/>
  <c r="D248" i="27"/>
  <c r="D249" i="27"/>
  <c r="D250" i="27"/>
  <c r="D251" i="27"/>
  <c r="D252" i="27"/>
  <c r="D253" i="27"/>
  <c r="D254" i="27"/>
  <c r="D255" i="27"/>
  <c r="D256" i="27"/>
  <c r="D257" i="27"/>
  <c r="D258" i="27"/>
  <c r="D259" i="27"/>
  <c r="D260" i="27"/>
  <c r="D261" i="27"/>
  <c r="D262" i="27"/>
  <c r="D263" i="27"/>
  <c r="D264" i="27"/>
  <c r="D265" i="27"/>
  <c r="D266" i="27"/>
  <c r="D267" i="27"/>
  <c r="D268" i="27"/>
  <c r="D269" i="27"/>
  <c r="D270" i="27"/>
  <c r="D271" i="27"/>
  <c r="D272" i="27"/>
  <c r="D273" i="27"/>
  <c r="D274" i="27"/>
  <c r="D275" i="27"/>
  <c r="D276" i="27"/>
  <c r="D277" i="27"/>
  <c r="D278" i="27"/>
  <c r="D279" i="27"/>
  <c r="D280" i="27"/>
  <c r="D281" i="27"/>
  <c r="D282" i="27"/>
  <c r="D283" i="27"/>
  <c r="D284" i="27"/>
  <c r="D285" i="27"/>
  <c r="D286" i="27"/>
  <c r="D287" i="27"/>
  <c r="D288" i="27"/>
  <c r="D289" i="27"/>
  <c r="D290" i="27"/>
  <c r="D291" i="27"/>
  <c r="D292" i="27"/>
  <c r="D293" i="27"/>
  <c r="D294" i="27"/>
  <c r="D295" i="27"/>
  <c r="D296" i="27"/>
  <c r="D297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D310" i="27"/>
  <c r="D311" i="27"/>
  <c r="D312" i="27"/>
  <c r="D313" i="27"/>
  <c r="D314" i="27"/>
  <c r="D315" i="27"/>
  <c r="D316" i="27"/>
  <c r="D317" i="27"/>
  <c r="D318" i="27"/>
  <c r="D319" i="27"/>
  <c r="D320" i="27"/>
  <c r="D321" i="27"/>
  <c r="D322" i="27"/>
  <c r="D323" i="27"/>
  <c r="D324" i="27"/>
  <c r="D325" i="27"/>
  <c r="D326" i="27"/>
  <c r="D327" i="27"/>
  <c r="D328" i="27"/>
  <c r="D329" i="27"/>
  <c r="D330" i="27"/>
  <c r="D331" i="27"/>
  <c r="D332" i="27"/>
  <c r="D333" i="27"/>
  <c r="D334" i="27"/>
  <c r="D335" i="27"/>
  <c r="D336" i="27"/>
  <c r="D337" i="27"/>
  <c r="D338" i="27"/>
  <c r="D339" i="27"/>
  <c r="D340" i="27"/>
  <c r="D341" i="27"/>
  <c r="D342" i="27"/>
  <c r="D343" i="27"/>
  <c r="D344" i="27"/>
  <c r="D345" i="27"/>
  <c r="D346" i="27"/>
  <c r="D347" i="27"/>
  <c r="D348" i="27"/>
  <c r="D349" i="27"/>
  <c r="D350" i="27"/>
  <c r="D351" i="27"/>
  <c r="D352" i="27"/>
  <c r="D353" i="27"/>
  <c r="D354" i="27"/>
  <c r="D355" i="27"/>
  <c r="D356" i="27"/>
  <c r="D357" i="27"/>
  <c r="D358" i="27"/>
  <c r="D359" i="27"/>
  <c r="D360" i="27"/>
  <c r="D361" i="27"/>
  <c r="D362" i="27"/>
  <c r="D363" i="27"/>
  <c r="D364" i="27"/>
  <c r="D365" i="27"/>
  <c r="D366" i="27"/>
  <c r="D367" i="27"/>
  <c r="D368" i="27"/>
  <c r="D369" i="27"/>
  <c r="D370" i="27"/>
  <c r="D371" i="27"/>
  <c r="D372" i="27"/>
  <c r="D373" i="27"/>
  <c r="D374" i="27"/>
  <c r="D375" i="27"/>
  <c r="D376" i="27"/>
  <c r="D377" i="27"/>
  <c r="D378" i="27"/>
  <c r="D379" i="27"/>
  <c r="D380" i="27"/>
  <c r="D381" i="27"/>
  <c r="D382" i="27"/>
  <c r="D383" i="27"/>
  <c r="D384" i="27"/>
  <c r="D385" i="27"/>
  <c r="D386" i="27"/>
  <c r="D387" i="27"/>
  <c r="D388" i="27"/>
  <c r="D389" i="27"/>
  <c r="D390" i="27"/>
  <c r="D391" i="27"/>
  <c r="D392" i="27"/>
  <c r="D393" i="27"/>
  <c r="D394" i="27"/>
  <c r="D395" i="27"/>
  <c r="D396" i="27"/>
  <c r="D397" i="27"/>
  <c r="D398" i="27"/>
  <c r="D399" i="27"/>
  <c r="D400" i="27"/>
  <c r="D401" i="27"/>
  <c r="D402" i="27"/>
  <c r="D403" i="27"/>
  <c r="D404" i="27"/>
  <c r="D405" i="27"/>
  <c r="D406" i="27"/>
  <c r="D407" i="27"/>
  <c r="D408" i="27"/>
  <c r="D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2" i="27"/>
  <c r="F494" i="37"/>
  <c r="E494" i="37"/>
  <c r="D494" i="37"/>
  <c r="C494" i="37"/>
  <c r="F493" i="37"/>
  <c r="E493" i="37"/>
  <c r="D493" i="37"/>
  <c r="C493" i="37"/>
  <c r="F492" i="37"/>
  <c r="E492" i="37"/>
  <c r="D492" i="37"/>
  <c r="C492" i="37"/>
  <c r="F491" i="37"/>
  <c r="E491" i="37"/>
  <c r="D491" i="37"/>
  <c r="C491" i="37"/>
  <c r="F490" i="37"/>
  <c r="E490" i="37"/>
  <c r="D490" i="37"/>
  <c r="C490" i="37"/>
  <c r="F489" i="37"/>
  <c r="E489" i="37"/>
  <c r="D489" i="37"/>
  <c r="C489" i="37"/>
  <c r="F488" i="37"/>
  <c r="E488" i="37"/>
  <c r="D488" i="37"/>
  <c r="C488" i="37"/>
  <c r="F487" i="37"/>
  <c r="E487" i="37"/>
  <c r="D487" i="37"/>
  <c r="C487" i="37"/>
  <c r="F486" i="37"/>
  <c r="E486" i="37"/>
  <c r="D486" i="37"/>
  <c r="C486" i="37"/>
  <c r="F485" i="37"/>
  <c r="E485" i="37"/>
  <c r="D485" i="37"/>
  <c r="C485" i="37"/>
  <c r="F484" i="37"/>
  <c r="E484" i="37"/>
  <c r="D484" i="37"/>
  <c r="C484" i="37"/>
  <c r="F483" i="37"/>
  <c r="E483" i="37"/>
  <c r="D483" i="37"/>
  <c r="C483" i="37"/>
  <c r="F482" i="37"/>
  <c r="E482" i="37"/>
  <c r="D482" i="37"/>
  <c r="C482" i="37"/>
  <c r="F481" i="37"/>
  <c r="E481" i="37"/>
  <c r="D481" i="37"/>
  <c r="C481" i="37"/>
  <c r="F480" i="37"/>
  <c r="E480" i="37"/>
  <c r="D480" i="37"/>
  <c r="C480" i="37"/>
  <c r="F479" i="37"/>
  <c r="E479" i="37"/>
  <c r="D479" i="37"/>
  <c r="C479" i="37"/>
  <c r="F478" i="37"/>
  <c r="E478" i="37"/>
  <c r="D478" i="37"/>
  <c r="C478" i="37"/>
  <c r="F477" i="37"/>
  <c r="E477" i="37"/>
  <c r="D477" i="37"/>
  <c r="C477" i="37"/>
  <c r="F476" i="37"/>
  <c r="E476" i="37"/>
  <c r="D476" i="37"/>
  <c r="C476" i="37"/>
  <c r="F475" i="37"/>
  <c r="E475" i="37"/>
  <c r="D475" i="37"/>
  <c r="C475" i="37"/>
  <c r="F474" i="37"/>
  <c r="E474" i="37"/>
  <c r="D474" i="37"/>
  <c r="C474" i="37"/>
  <c r="F473" i="37"/>
  <c r="E473" i="37"/>
  <c r="D473" i="37"/>
  <c r="C473" i="37"/>
  <c r="F472" i="37"/>
  <c r="E472" i="37"/>
  <c r="D472" i="37"/>
  <c r="C472" i="37"/>
  <c r="F471" i="37"/>
  <c r="E471" i="37"/>
  <c r="D471" i="37"/>
  <c r="C471" i="37"/>
  <c r="F470" i="37"/>
  <c r="E470" i="37"/>
  <c r="D470" i="37"/>
  <c r="C470" i="37"/>
  <c r="F469" i="37"/>
  <c r="E469" i="37"/>
  <c r="D469" i="37"/>
  <c r="C469" i="37"/>
  <c r="F468" i="37"/>
  <c r="E468" i="37"/>
  <c r="D468" i="37"/>
  <c r="C468" i="37"/>
  <c r="F467" i="37"/>
  <c r="E467" i="37"/>
  <c r="D467" i="37"/>
  <c r="C467" i="37"/>
  <c r="F466" i="37"/>
  <c r="E466" i="37"/>
  <c r="D466" i="37"/>
  <c r="C466" i="37"/>
  <c r="F465" i="37"/>
  <c r="E465" i="37"/>
  <c r="D465" i="37"/>
  <c r="C465" i="37"/>
  <c r="F464" i="37"/>
  <c r="E464" i="37"/>
  <c r="D464" i="37"/>
  <c r="C464" i="37"/>
  <c r="F463" i="37"/>
  <c r="E463" i="37"/>
  <c r="D463" i="37"/>
  <c r="C463" i="37"/>
  <c r="F462" i="37"/>
  <c r="E462" i="37"/>
  <c r="D462" i="37"/>
  <c r="C462" i="37"/>
  <c r="F461" i="37"/>
  <c r="E461" i="37"/>
  <c r="D461" i="37"/>
  <c r="C461" i="37"/>
  <c r="F460" i="37"/>
  <c r="E460" i="37"/>
  <c r="D460" i="37"/>
  <c r="C460" i="37"/>
  <c r="F459" i="37"/>
  <c r="E459" i="37"/>
  <c r="D459" i="37"/>
  <c r="C459" i="37"/>
  <c r="F458" i="37"/>
  <c r="E458" i="37"/>
  <c r="D458" i="37"/>
  <c r="C458" i="37"/>
  <c r="F457" i="37"/>
  <c r="E457" i="37"/>
  <c r="D457" i="37"/>
  <c r="C457" i="37"/>
  <c r="F456" i="37"/>
  <c r="E456" i="37"/>
  <c r="D456" i="37"/>
  <c r="C456" i="37"/>
  <c r="F455" i="37"/>
  <c r="E455" i="37"/>
  <c r="D455" i="37"/>
  <c r="C455" i="37"/>
  <c r="F454" i="37"/>
  <c r="E454" i="37"/>
  <c r="D454" i="37"/>
  <c r="C454" i="37"/>
  <c r="F453" i="37"/>
  <c r="E453" i="37"/>
  <c r="D453" i="37"/>
  <c r="C453" i="37"/>
  <c r="F452" i="37"/>
  <c r="E452" i="37"/>
  <c r="D452" i="37"/>
  <c r="C452" i="37"/>
  <c r="F451" i="37"/>
  <c r="E451" i="37"/>
  <c r="D451" i="37"/>
  <c r="C451" i="37"/>
  <c r="F450" i="37"/>
  <c r="E450" i="37"/>
  <c r="D450" i="37"/>
  <c r="C450" i="37"/>
  <c r="F449" i="37"/>
  <c r="E449" i="37"/>
  <c r="D449" i="37"/>
  <c r="C449" i="37"/>
  <c r="F448" i="37"/>
  <c r="E448" i="37"/>
  <c r="D448" i="37"/>
  <c r="C448" i="37"/>
  <c r="F447" i="37"/>
  <c r="E447" i="37"/>
  <c r="D447" i="37"/>
  <c r="C447" i="37"/>
  <c r="F446" i="37"/>
  <c r="E446" i="37"/>
  <c r="D446" i="37"/>
  <c r="C446" i="37"/>
  <c r="F445" i="37"/>
  <c r="E445" i="37"/>
  <c r="D445" i="37"/>
  <c r="C445" i="37"/>
  <c r="F444" i="37"/>
  <c r="E444" i="37"/>
  <c r="D444" i="37"/>
  <c r="C444" i="37"/>
  <c r="F443" i="37"/>
  <c r="E443" i="37"/>
  <c r="D443" i="37"/>
  <c r="C443" i="37"/>
  <c r="F442" i="37"/>
  <c r="E442" i="37"/>
  <c r="D442" i="37"/>
  <c r="C442" i="37"/>
  <c r="F441" i="37"/>
  <c r="E441" i="37"/>
  <c r="D441" i="37"/>
  <c r="C441" i="37"/>
  <c r="F440" i="37"/>
  <c r="E440" i="37"/>
  <c r="D440" i="37"/>
  <c r="C440" i="37"/>
  <c r="F439" i="37"/>
  <c r="E439" i="37"/>
  <c r="D439" i="37"/>
  <c r="C439" i="37"/>
  <c r="F438" i="37"/>
  <c r="E438" i="37"/>
  <c r="D438" i="37"/>
  <c r="C438" i="37"/>
  <c r="F437" i="37"/>
  <c r="E437" i="37"/>
  <c r="D437" i="37"/>
  <c r="C437" i="37"/>
  <c r="F436" i="37"/>
  <c r="E436" i="37"/>
  <c r="D436" i="37"/>
  <c r="C436" i="37"/>
  <c r="F435" i="37"/>
  <c r="E435" i="37"/>
  <c r="D435" i="37"/>
  <c r="C435" i="37"/>
  <c r="F434" i="37"/>
  <c r="E434" i="37"/>
  <c r="D434" i="37"/>
  <c r="C434" i="37"/>
  <c r="F433" i="37"/>
  <c r="E433" i="37"/>
  <c r="D433" i="37"/>
  <c r="C433" i="37"/>
  <c r="F432" i="37"/>
  <c r="E432" i="37"/>
  <c r="D432" i="37"/>
  <c r="C432" i="37"/>
  <c r="F431" i="37"/>
  <c r="E431" i="37"/>
  <c r="D431" i="37"/>
  <c r="C431" i="37"/>
  <c r="F430" i="37"/>
  <c r="E430" i="37"/>
  <c r="D430" i="37"/>
  <c r="C430" i="37"/>
  <c r="F429" i="37"/>
  <c r="E429" i="37"/>
  <c r="D429" i="37"/>
  <c r="C429" i="37"/>
  <c r="F428" i="37"/>
  <c r="E428" i="37"/>
  <c r="D428" i="37"/>
  <c r="C428" i="37"/>
  <c r="F427" i="37"/>
  <c r="E427" i="37"/>
  <c r="D427" i="37"/>
  <c r="C427" i="37"/>
  <c r="F426" i="37"/>
  <c r="E426" i="37"/>
  <c r="D426" i="37"/>
  <c r="C426" i="37"/>
  <c r="F425" i="37"/>
  <c r="E425" i="37"/>
  <c r="D425" i="37"/>
  <c r="C425" i="37"/>
  <c r="F424" i="37"/>
  <c r="E424" i="37"/>
  <c r="D424" i="37"/>
  <c r="C424" i="37"/>
  <c r="F423" i="37"/>
  <c r="E423" i="37"/>
  <c r="D423" i="37"/>
  <c r="C423" i="37"/>
  <c r="F422" i="37"/>
  <c r="E422" i="37"/>
  <c r="D422" i="37"/>
  <c r="C422" i="37"/>
  <c r="F421" i="37"/>
  <c r="E421" i="37"/>
  <c r="D421" i="37"/>
  <c r="C421" i="37"/>
  <c r="F420" i="37"/>
  <c r="E420" i="37"/>
  <c r="D420" i="37"/>
  <c r="C420" i="37"/>
  <c r="F419" i="37"/>
  <c r="E419" i="37"/>
  <c r="D419" i="37"/>
  <c r="C419" i="37"/>
  <c r="F418" i="37"/>
  <c r="E418" i="37"/>
  <c r="D418" i="37"/>
  <c r="C418" i="37"/>
  <c r="F417" i="37"/>
  <c r="E417" i="37"/>
  <c r="D417" i="37"/>
  <c r="C417" i="37"/>
  <c r="F416" i="37"/>
  <c r="E416" i="37"/>
  <c r="D416" i="37"/>
  <c r="C416" i="37"/>
  <c r="F415" i="37"/>
  <c r="E415" i="37"/>
  <c r="D415" i="37"/>
  <c r="C415" i="37"/>
  <c r="F414" i="37"/>
  <c r="E414" i="37"/>
  <c r="D414" i="37"/>
  <c r="C414" i="37"/>
  <c r="F413" i="37"/>
  <c r="E413" i="37"/>
  <c r="D413" i="37"/>
  <c r="C413" i="37"/>
  <c r="F412" i="37"/>
  <c r="E412" i="37"/>
  <c r="D412" i="37"/>
  <c r="C412" i="37"/>
  <c r="F411" i="37"/>
  <c r="E411" i="37"/>
  <c r="D411" i="37"/>
  <c r="C411" i="37"/>
  <c r="F410" i="37"/>
  <c r="E410" i="37"/>
  <c r="D410" i="37"/>
  <c r="C410" i="37"/>
  <c r="F409" i="37"/>
  <c r="E409" i="37"/>
  <c r="D409" i="37"/>
  <c r="C409" i="37"/>
  <c r="F408" i="37"/>
  <c r="E408" i="37"/>
  <c r="D408" i="37"/>
  <c r="C408" i="37"/>
  <c r="F407" i="37"/>
  <c r="E407" i="37"/>
  <c r="D407" i="37"/>
  <c r="C407" i="37"/>
  <c r="F406" i="37"/>
  <c r="E406" i="37"/>
  <c r="D406" i="37"/>
  <c r="C406" i="37"/>
  <c r="F405" i="37"/>
  <c r="E405" i="37"/>
  <c r="D405" i="37"/>
  <c r="C405" i="37"/>
  <c r="F404" i="37"/>
  <c r="E404" i="37"/>
  <c r="D404" i="37"/>
  <c r="C404" i="37"/>
  <c r="F403" i="37"/>
  <c r="E403" i="37"/>
  <c r="D403" i="37"/>
  <c r="C403" i="37"/>
  <c r="F402" i="37"/>
  <c r="E402" i="37"/>
  <c r="D402" i="37"/>
  <c r="C402" i="37"/>
  <c r="F401" i="37"/>
  <c r="E401" i="37"/>
  <c r="D401" i="37"/>
  <c r="C401" i="37"/>
  <c r="F400" i="37"/>
  <c r="E400" i="37"/>
  <c r="D400" i="37"/>
  <c r="C400" i="37"/>
  <c r="F399" i="37"/>
  <c r="E399" i="37"/>
  <c r="D399" i="37"/>
  <c r="C399" i="37"/>
  <c r="F398" i="37"/>
  <c r="E398" i="37"/>
  <c r="D398" i="37"/>
  <c r="C398" i="37"/>
  <c r="F397" i="37"/>
  <c r="E397" i="37"/>
  <c r="D397" i="37"/>
  <c r="C397" i="37"/>
  <c r="F396" i="37"/>
  <c r="E396" i="37"/>
  <c r="D396" i="37"/>
  <c r="C396" i="37"/>
  <c r="F395" i="37"/>
  <c r="E395" i="37"/>
  <c r="D395" i="37"/>
  <c r="C395" i="37"/>
  <c r="F394" i="37"/>
  <c r="E394" i="37"/>
  <c r="D394" i="37"/>
  <c r="C394" i="37"/>
  <c r="F393" i="37"/>
  <c r="E393" i="37"/>
  <c r="D393" i="37"/>
  <c r="C393" i="37"/>
  <c r="F392" i="37"/>
  <c r="E392" i="37"/>
  <c r="D392" i="37"/>
  <c r="C392" i="37"/>
  <c r="F391" i="37"/>
  <c r="E391" i="37"/>
  <c r="D391" i="37"/>
  <c r="C391" i="37"/>
  <c r="F390" i="37"/>
  <c r="E390" i="37"/>
  <c r="D390" i="37"/>
  <c r="C390" i="37"/>
  <c r="F389" i="37"/>
  <c r="E389" i="37"/>
  <c r="D389" i="37"/>
  <c r="C389" i="37"/>
  <c r="F388" i="37"/>
  <c r="E388" i="37"/>
  <c r="D388" i="37"/>
  <c r="C388" i="37"/>
  <c r="F387" i="37"/>
  <c r="E387" i="37"/>
  <c r="D387" i="37"/>
  <c r="C387" i="37"/>
  <c r="F386" i="37"/>
  <c r="E386" i="37"/>
  <c r="D386" i="37"/>
  <c r="C386" i="37"/>
  <c r="F385" i="37"/>
  <c r="E385" i="37"/>
  <c r="D385" i="37"/>
  <c r="C385" i="37"/>
  <c r="F384" i="37"/>
  <c r="E384" i="37"/>
  <c r="D384" i="37"/>
  <c r="C384" i="37"/>
  <c r="F383" i="37"/>
  <c r="E383" i="37"/>
  <c r="D383" i="37"/>
  <c r="C383" i="37"/>
  <c r="F382" i="37"/>
  <c r="E382" i="37"/>
  <c r="D382" i="37"/>
  <c r="C382" i="37"/>
  <c r="F381" i="37"/>
  <c r="E381" i="37"/>
  <c r="D381" i="37"/>
  <c r="C381" i="37"/>
  <c r="F380" i="37"/>
  <c r="E380" i="37"/>
  <c r="D380" i="37"/>
  <c r="C380" i="37"/>
  <c r="F379" i="37"/>
  <c r="E379" i="37"/>
  <c r="D379" i="37"/>
  <c r="C379" i="37"/>
  <c r="F378" i="37"/>
  <c r="E378" i="37"/>
  <c r="D378" i="37"/>
  <c r="C378" i="37"/>
  <c r="F377" i="37"/>
  <c r="E377" i="37"/>
  <c r="D377" i="37"/>
  <c r="C377" i="37"/>
  <c r="F376" i="37"/>
  <c r="E376" i="37"/>
  <c r="D376" i="37"/>
  <c r="C376" i="37"/>
  <c r="F375" i="37"/>
  <c r="E375" i="37"/>
  <c r="D375" i="37"/>
  <c r="C375" i="37"/>
  <c r="F374" i="37"/>
  <c r="E374" i="37"/>
  <c r="D374" i="37"/>
  <c r="C374" i="37"/>
  <c r="F373" i="37"/>
  <c r="E373" i="37"/>
  <c r="D373" i="37"/>
  <c r="C373" i="37"/>
  <c r="F372" i="37"/>
  <c r="E372" i="37"/>
  <c r="D372" i="37"/>
  <c r="C372" i="37"/>
  <c r="F371" i="37"/>
  <c r="E371" i="37"/>
  <c r="D371" i="37"/>
  <c r="C371" i="37"/>
  <c r="F370" i="37"/>
  <c r="E370" i="37"/>
  <c r="D370" i="37"/>
  <c r="C370" i="37"/>
  <c r="F369" i="37"/>
  <c r="E369" i="37"/>
  <c r="D369" i="37"/>
  <c r="C369" i="37"/>
  <c r="F368" i="37"/>
  <c r="E368" i="37"/>
  <c r="D368" i="37"/>
  <c r="C368" i="37"/>
  <c r="F367" i="37"/>
  <c r="E367" i="37"/>
  <c r="D367" i="37"/>
  <c r="C367" i="37"/>
  <c r="F366" i="37"/>
  <c r="E366" i="37"/>
  <c r="D366" i="37"/>
  <c r="C366" i="37"/>
  <c r="F365" i="37"/>
  <c r="E365" i="37"/>
  <c r="D365" i="37"/>
  <c r="C365" i="37"/>
  <c r="F364" i="37"/>
  <c r="E364" i="37"/>
  <c r="D364" i="37"/>
  <c r="C364" i="37"/>
  <c r="F363" i="37"/>
  <c r="E363" i="37"/>
  <c r="D363" i="37"/>
  <c r="C363" i="37"/>
  <c r="F362" i="37"/>
  <c r="E362" i="37"/>
  <c r="D362" i="37"/>
  <c r="C362" i="37"/>
  <c r="F361" i="37"/>
  <c r="E361" i="37"/>
  <c r="D361" i="37"/>
  <c r="C361" i="37"/>
  <c r="F360" i="37"/>
  <c r="E360" i="37"/>
  <c r="D360" i="37"/>
  <c r="C360" i="37"/>
  <c r="F359" i="37"/>
  <c r="E359" i="37"/>
  <c r="D359" i="37"/>
  <c r="C359" i="37"/>
  <c r="F358" i="37"/>
  <c r="E358" i="37"/>
  <c r="D358" i="37"/>
  <c r="C358" i="37"/>
  <c r="F357" i="37"/>
  <c r="E357" i="37"/>
  <c r="D357" i="37"/>
  <c r="C357" i="37"/>
  <c r="F356" i="37"/>
  <c r="E356" i="37"/>
  <c r="D356" i="37"/>
  <c r="C356" i="37"/>
  <c r="F355" i="37"/>
  <c r="E355" i="37"/>
  <c r="D355" i="37"/>
  <c r="C355" i="37"/>
  <c r="F354" i="37"/>
  <c r="E354" i="37"/>
  <c r="D354" i="37"/>
  <c r="C354" i="37"/>
  <c r="F353" i="37"/>
  <c r="E353" i="37"/>
  <c r="D353" i="37"/>
  <c r="C353" i="37"/>
  <c r="F352" i="37"/>
  <c r="E352" i="37"/>
  <c r="D352" i="37"/>
  <c r="C352" i="37"/>
  <c r="F351" i="37"/>
  <c r="E351" i="37"/>
  <c r="D351" i="37"/>
  <c r="C351" i="37"/>
  <c r="F350" i="37"/>
  <c r="E350" i="37"/>
  <c r="D350" i="37"/>
  <c r="C350" i="37"/>
  <c r="F349" i="37"/>
  <c r="E349" i="37"/>
  <c r="D349" i="37"/>
  <c r="C349" i="37"/>
  <c r="F348" i="37"/>
  <c r="E348" i="37"/>
  <c r="D348" i="37"/>
  <c r="C348" i="37"/>
  <c r="F347" i="37"/>
  <c r="E347" i="37"/>
  <c r="D347" i="37"/>
  <c r="C347" i="37"/>
  <c r="F346" i="37"/>
  <c r="E346" i="37"/>
  <c r="D346" i="37"/>
  <c r="C346" i="37"/>
  <c r="F345" i="37"/>
  <c r="E345" i="37"/>
  <c r="D345" i="37"/>
  <c r="C345" i="37"/>
  <c r="F344" i="37"/>
  <c r="E344" i="37"/>
  <c r="D344" i="37"/>
  <c r="C344" i="37"/>
  <c r="F343" i="37"/>
  <c r="E343" i="37"/>
  <c r="D343" i="37"/>
  <c r="C343" i="37"/>
  <c r="F342" i="37"/>
  <c r="E342" i="37"/>
  <c r="D342" i="37"/>
  <c r="C342" i="37"/>
  <c r="F341" i="37"/>
  <c r="E341" i="37"/>
  <c r="D341" i="37"/>
  <c r="C341" i="37"/>
  <c r="F340" i="37"/>
  <c r="E340" i="37"/>
  <c r="D340" i="37"/>
  <c r="C340" i="37"/>
  <c r="F339" i="37"/>
  <c r="E339" i="37"/>
  <c r="D339" i="37"/>
  <c r="C339" i="37"/>
  <c r="F338" i="37"/>
  <c r="E338" i="37"/>
  <c r="D338" i="37"/>
  <c r="C338" i="37"/>
  <c r="F337" i="37"/>
  <c r="E337" i="37"/>
  <c r="D337" i="37"/>
  <c r="C337" i="37"/>
  <c r="F336" i="37"/>
  <c r="E336" i="37"/>
  <c r="D336" i="37"/>
  <c r="C336" i="37"/>
  <c r="F335" i="37"/>
  <c r="E335" i="37"/>
  <c r="D335" i="37"/>
  <c r="C335" i="37"/>
  <c r="F334" i="37"/>
  <c r="E334" i="37"/>
  <c r="D334" i="37"/>
  <c r="C334" i="37"/>
  <c r="F333" i="37"/>
  <c r="E333" i="37"/>
  <c r="D333" i="37"/>
  <c r="C333" i="37"/>
  <c r="F332" i="37"/>
  <c r="E332" i="37"/>
  <c r="D332" i="37"/>
  <c r="C332" i="37"/>
  <c r="F331" i="37"/>
  <c r="E331" i="37"/>
  <c r="D331" i="37"/>
  <c r="C331" i="37"/>
  <c r="F330" i="37"/>
  <c r="E330" i="37"/>
  <c r="D330" i="37"/>
  <c r="C330" i="37"/>
  <c r="F329" i="37"/>
  <c r="E329" i="37"/>
  <c r="D329" i="37"/>
  <c r="C329" i="37"/>
  <c r="F328" i="37"/>
  <c r="E328" i="37"/>
  <c r="D328" i="37"/>
  <c r="C328" i="37"/>
  <c r="F327" i="37"/>
  <c r="E327" i="37"/>
  <c r="D327" i="37"/>
  <c r="C327" i="37"/>
  <c r="F326" i="37"/>
  <c r="E326" i="37"/>
  <c r="D326" i="37"/>
  <c r="C326" i="37"/>
  <c r="F325" i="37"/>
  <c r="E325" i="37"/>
  <c r="D325" i="37"/>
  <c r="C325" i="37"/>
  <c r="F324" i="37"/>
  <c r="E324" i="37"/>
  <c r="D324" i="37"/>
  <c r="C324" i="37"/>
  <c r="F323" i="37"/>
  <c r="E323" i="37"/>
  <c r="D323" i="37"/>
  <c r="C323" i="37"/>
  <c r="F322" i="37"/>
  <c r="E322" i="37"/>
  <c r="D322" i="37"/>
  <c r="C322" i="37"/>
  <c r="F321" i="37"/>
  <c r="E321" i="37"/>
  <c r="D321" i="37"/>
  <c r="C321" i="37"/>
  <c r="F320" i="37"/>
  <c r="E320" i="37"/>
  <c r="D320" i="37"/>
  <c r="C320" i="37"/>
  <c r="F319" i="37"/>
  <c r="E319" i="37"/>
  <c r="D319" i="37"/>
  <c r="C319" i="37"/>
  <c r="F318" i="37"/>
  <c r="E318" i="37"/>
  <c r="D318" i="37"/>
  <c r="C318" i="37"/>
  <c r="F317" i="37"/>
  <c r="E317" i="37"/>
  <c r="D317" i="37"/>
  <c r="C317" i="37"/>
  <c r="F316" i="37"/>
  <c r="E316" i="37"/>
  <c r="D316" i="37"/>
  <c r="C316" i="37"/>
  <c r="F315" i="37"/>
  <c r="E315" i="37"/>
  <c r="D315" i="37"/>
  <c r="C315" i="37"/>
  <c r="F314" i="37"/>
  <c r="E314" i="37"/>
  <c r="D314" i="37"/>
  <c r="C314" i="37"/>
  <c r="F313" i="37"/>
  <c r="E313" i="37"/>
  <c r="D313" i="37"/>
  <c r="C313" i="37"/>
  <c r="F312" i="37"/>
  <c r="E312" i="37"/>
  <c r="D312" i="37"/>
  <c r="C312" i="37"/>
  <c r="F311" i="37"/>
  <c r="E311" i="37"/>
  <c r="D311" i="37"/>
  <c r="C311" i="37"/>
  <c r="F310" i="37"/>
  <c r="E310" i="37"/>
  <c r="D310" i="37"/>
  <c r="C310" i="37"/>
  <c r="F309" i="37"/>
  <c r="E309" i="37"/>
  <c r="D309" i="37"/>
  <c r="C309" i="37"/>
  <c r="F308" i="37"/>
  <c r="E308" i="37"/>
  <c r="D308" i="37"/>
  <c r="C308" i="37"/>
  <c r="F307" i="37"/>
  <c r="E307" i="37"/>
  <c r="D307" i="37"/>
  <c r="C307" i="37"/>
  <c r="F306" i="37"/>
  <c r="E306" i="37"/>
  <c r="D306" i="37"/>
  <c r="C306" i="37"/>
  <c r="F305" i="37"/>
  <c r="E305" i="37"/>
  <c r="D305" i="37"/>
  <c r="C305" i="37"/>
  <c r="F304" i="37"/>
  <c r="E304" i="37"/>
  <c r="D304" i="37"/>
  <c r="C304" i="37"/>
  <c r="F303" i="37"/>
  <c r="E303" i="37"/>
  <c r="D303" i="37"/>
  <c r="C303" i="37"/>
  <c r="F302" i="37"/>
  <c r="E302" i="37"/>
  <c r="D302" i="37"/>
  <c r="C302" i="37"/>
  <c r="F301" i="37"/>
  <c r="E301" i="37"/>
  <c r="D301" i="37"/>
  <c r="C301" i="37"/>
  <c r="F300" i="37"/>
  <c r="E300" i="37"/>
  <c r="D300" i="37"/>
  <c r="C300" i="37"/>
  <c r="F299" i="37"/>
  <c r="E299" i="37"/>
  <c r="D299" i="37"/>
  <c r="C299" i="37"/>
  <c r="F298" i="37"/>
  <c r="E298" i="37"/>
  <c r="D298" i="37"/>
  <c r="C298" i="37"/>
  <c r="F297" i="37"/>
  <c r="E297" i="37"/>
  <c r="D297" i="37"/>
  <c r="C297" i="37"/>
  <c r="F296" i="37"/>
  <c r="E296" i="37"/>
  <c r="D296" i="37"/>
  <c r="C296" i="37"/>
  <c r="F295" i="37"/>
  <c r="E295" i="37"/>
  <c r="D295" i="37"/>
  <c r="C295" i="37"/>
  <c r="F294" i="37"/>
  <c r="E294" i="37"/>
  <c r="D294" i="37"/>
  <c r="C294" i="37"/>
  <c r="F293" i="37"/>
  <c r="E293" i="37"/>
  <c r="D293" i="37"/>
  <c r="C293" i="37"/>
  <c r="F292" i="37"/>
  <c r="E292" i="37"/>
  <c r="D292" i="37"/>
  <c r="C292" i="37"/>
  <c r="F291" i="37"/>
  <c r="E291" i="37"/>
  <c r="D291" i="37"/>
  <c r="C291" i="37"/>
  <c r="F290" i="37"/>
  <c r="E290" i="37"/>
  <c r="D290" i="37"/>
  <c r="C290" i="37"/>
  <c r="F289" i="37"/>
  <c r="E289" i="37"/>
  <c r="D289" i="37"/>
  <c r="C289" i="37"/>
  <c r="F288" i="37"/>
  <c r="E288" i="37"/>
  <c r="D288" i="37"/>
  <c r="C288" i="37"/>
  <c r="F287" i="37"/>
  <c r="E287" i="37"/>
  <c r="D287" i="37"/>
  <c r="C287" i="37"/>
  <c r="F286" i="37"/>
  <c r="E286" i="37"/>
  <c r="D286" i="37"/>
  <c r="C286" i="37"/>
  <c r="F285" i="37"/>
  <c r="E285" i="37"/>
  <c r="D285" i="37"/>
  <c r="C285" i="37"/>
  <c r="F284" i="37"/>
  <c r="E284" i="37"/>
  <c r="D284" i="37"/>
  <c r="C284" i="37"/>
  <c r="F283" i="37"/>
  <c r="E283" i="37"/>
  <c r="D283" i="37"/>
  <c r="C283" i="37"/>
  <c r="F282" i="37"/>
  <c r="E282" i="37"/>
  <c r="D282" i="37"/>
  <c r="C282" i="37"/>
  <c r="F281" i="37"/>
  <c r="E281" i="37"/>
  <c r="D281" i="37"/>
  <c r="C281" i="37"/>
  <c r="F280" i="37"/>
  <c r="E280" i="37"/>
  <c r="D280" i="37"/>
  <c r="C280" i="37"/>
  <c r="F279" i="37"/>
  <c r="E279" i="37"/>
  <c r="D279" i="37"/>
  <c r="C279" i="37"/>
  <c r="F278" i="37"/>
  <c r="E278" i="37"/>
  <c r="D278" i="37"/>
  <c r="C278" i="37"/>
  <c r="F277" i="37"/>
  <c r="E277" i="37"/>
  <c r="D277" i="37"/>
  <c r="C277" i="37"/>
  <c r="F276" i="37"/>
  <c r="E276" i="37"/>
  <c r="D276" i="37"/>
  <c r="C276" i="37"/>
  <c r="F275" i="37"/>
  <c r="E275" i="37"/>
  <c r="D275" i="37"/>
  <c r="C275" i="37"/>
  <c r="F274" i="37"/>
  <c r="E274" i="37"/>
  <c r="D274" i="37"/>
  <c r="C274" i="37"/>
  <c r="F273" i="37"/>
  <c r="E273" i="37"/>
  <c r="D273" i="37"/>
  <c r="C273" i="37"/>
  <c r="F272" i="37"/>
  <c r="E272" i="37"/>
  <c r="D272" i="37"/>
  <c r="C272" i="37"/>
  <c r="F271" i="37"/>
  <c r="E271" i="37"/>
  <c r="D271" i="37"/>
  <c r="C271" i="37"/>
  <c r="F270" i="37"/>
  <c r="E270" i="37"/>
  <c r="D270" i="37"/>
  <c r="C270" i="37"/>
  <c r="F269" i="37"/>
  <c r="E269" i="37"/>
  <c r="D269" i="37"/>
  <c r="C269" i="37"/>
  <c r="F268" i="37"/>
  <c r="E268" i="37"/>
  <c r="D268" i="37"/>
  <c r="C268" i="37"/>
  <c r="F267" i="37"/>
  <c r="E267" i="37"/>
  <c r="D267" i="37"/>
  <c r="C267" i="37"/>
  <c r="F266" i="37"/>
  <c r="E266" i="37"/>
  <c r="D266" i="37"/>
  <c r="C266" i="37"/>
  <c r="F265" i="37"/>
  <c r="E265" i="37"/>
  <c r="D265" i="37"/>
  <c r="C265" i="37"/>
  <c r="F264" i="37"/>
  <c r="E264" i="37"/>
  <c r="D264" i="37"/>
  <c r="C264" i="37"/>
  <c r="F263" i="37"/>
  <c r="E263" i="37"/>
  <c r="D263" i="37"/>
  <c r="C263" i="37"/>
  <c r="F262" i="37"/>
  <c r="E262" i="37"/>
  <c r="D262" i="37"/>
  <c r="C262" i="37"/>
  <c r="F261" i="37"/>
  <c r="E261" i="37"/>
  <c r="D261" i="37"/>
  <c r="C261" i="37"/>
  <c r="F260" i="37"/>
  <c r="E260" i="37"/>
  <c r="D260" i="37"/>
  <c r="C260" i="37"/>
  <c r="F259" i="37"/>
  <c r="E259" i="37"/>
  <c r="D259" i="37"/>
  <c r="C259" i="37"/>
  <c r="F258" i="37"/>
  <c r="E258" i="37"/>
  <c r="D258" i="37"/>
  <c r="C258" i="37"/>
  <c r="F257" i="37"/>
  <c r="E257" i="37"/>
  <c r="D257" i="37"/>
  <c r="C257" i="37"/>
  <c r="F256" i="37"/>
  <c r="E256" i="37"/>
  <c r="D256" i="37"/>
  <c r="C256" i="37"/>
  <c r="F255" i="37"/>
  <c r="E255" i="37"/>
  <c r="D255" i="37"/>
  <c r="C255" i="37"/>
  <c r="F254" i="37"/>
  <c r="E254" i="37"/>
  <c r="D254" i="37"/>
  <c r="C254" i="37"/>
  <c r="F253" i="37"/>
  <c r="E253" i="37"/>
  <c r="D253" i="37"/>
  <c r="C253" i="37"/>
  <c r="F252" i="37"/>
  <c r="E252" i="37"/>
  <c r="D252" i="37"/>
  <c r="C252" i="37"/>
  <c r="F251" i="37"/>
  <c r="E251" i="37"/>
  <c r="D251" i="37"/>
  <c r="C251" i="37"/>
  <c r="F250" i="37"/>
  <c r="E250" i="37"/>
  <c r="D250" i="37"/>
  <c r="C250" i="37"/>
  <c r="F249" i="37"/>
  <c r="E249" i="37"/>
  <c r="D249" i="37"/>
  <c r="C249" i="37"/>
  <c r="F248" i="37"/>
  <c r="E248" i="37"/>
  <c r="D248" i="37"/>
  <c r="C248" i="37"/>
  <c r="F247" i="37"/>
  <c r="E247" i="37"/>
  <c r="D247" i="37"/>
  <c r="C247" i="37"/>
  <c r="F246" i="37"/>
  <c r="E246" i="37"/>
  <c r="D246" i="37"/>
  <c r="C246" i="37"/>
  <c r="F245" i="37"/>
  <c r="E245" i="37"/>
  <c r="D245" i="37"/>
  <c r="C245" i="37"/>
  <c r="F244" i="37"/>
  <c r="E244" i="37"/>
  <c r="D244" i="37"/>
  <c r="C244" i="37"/>
  <c r="F243" i="37"/>
  <c r="E243" i="37"/>
  <c r="D243" i="37"/>
  <c r="C243" i="37"/>
  <c r="F242" i="37"/>
  <c r="E242" i="37"/>
  <c r="D242" i="37"/>
  <c r="C242" i="37"/>
  <c r="F241" i="37"/>
  <c r="E241" i="37"/>
  <c r="D241" i="37"/>
  <c r="C241" i="37"/>
  <c r="F240" i="37"/>
  <c r="E240" i="37"/>
  <c r="D240" i="37"/>
  <c r="C240" i="37"/>
  <c r="F239" i="37"/>
  <c r="E239" i="37"/>
  <c r="D239" i="37"/>
  <c r="C239" i="37"/>
  <c r="F238" i="37"/>
  <c r="E238" i="37"/>
  <c r="D238" i="37"/>
  <c r="C238" i="37"/>
  <c r="F237" i="37"/>
  <c r="E237" i="37"/>
  <c r="D237" i="37"/>
  <c r="C237" i="37"/>
  <c r="F236" i="37"/>
  <c r="E236" i="37"/>
  <c r="D236" i="37"/>
  <c r="C236" i="37"/>
  <c r="F235" i="37"/>
  <c r="E235" i="37"/>
  <c r="D235" i="37"/>
  <c r="C235" i="37"/>
  <c r="F234" i="37"/>
  <c r="E234" i="37"/>
  <c r="D234" i="37"/>
  <c r="C234" i="37"/>
  <c r="F233" i="37"/>
  <c r="E233" i="37"/>
  <c r="D233" i="37"/>
  <c r="C233" i="37"/>
  <c r="F232" i="37"/>
  <c r="E232" i="37"/>
  <c r="D232" i="37"/>
  <c r="C232" i="37"/>
  <c r="F231" i="37"/>
  <c r="E231" i="37"/>
  <c r="D231" i="37"/>
  <c r="C231" i="37"/>
  <c r="F230" i="37"/>
  <c r="E230" i="37"/>
  <c r="D230" i="37"/>
  <c r="C230" i="37"/>
  <c r="F229" i="37"/>
  <c r="E229" i="37"/>
  <c r="D229" i="37"/>
  <c r="C229" i="37"/>
  <c r="F228" i="37"/>
  <c r="E228" i="37"/>
  <c r="D228" i="37"/>
  <c r="C228" i="37"/>
  <c r="F227" i="37"/>
  <c r="E227" i="37"/>
  <c r="D227" i="37"/>
  <c r="C227" i="37"/>
  <c r="F226" i="37"/>
  <c r="E226" i="37"/>
  <c r="D226" i="37"/>
  <c r="C226" i="37"/>
  <c r="F225" i="37"/>
  <c r="E225" i="37"/>
  <c r="D225" i="37"/>
  <c r="C225" i="37"/>
  <c r="F224" i="37"/>
  <c r="E224" i="37"/>
  <c r="D224" i="37"/>
  <c r="C224" i="37"/>
  <c r="F223" i="37"/>
  <c r="E223" i="37"/>
  <c r="D223" i="37"/>
  <c r="C223" i="37"/>
  <c r="F222" i="37"/>
  <c r="E222" i="37"/>
  <c r="D222" i="37"/>
  <c r="C222" i="37"/>
  <c r="F221" i="37"/>
  <c r="E221" i="37"/>
  <c r="D221" i="37"/>
  <c r="C221" i="37"/>
  <c r="F220" i="37"/>
  <c r="E220" i="37"/>
  <c r="D220" i="37"/>
  <c r="C220" i="37"/>
  <c r="F219" i="37"/>
  <c r="E219" i="37"/>
  <c r="D219" i="37"/>
  <c r="C219" i="37"/>
  <c r="F218" i="37"/>
  <c r="E218" i="37"/>
  <c r="D218" i="37"/>
  <c r="C218" i="37"/>
  <c r="F217" i="37"/>
  <c r="E217" i="37"/>
  <c r="D217" i="37"/>
  <c r="C217" i="37"/>
  <c r="F216" i="37"/>
  <c r="E216" i="37"/>
  <c r="D216" i="37"/>
  <c r="C216" i="37"/>
  <c r="F215" i="37"/>
  <c r="E215" i="37"/>
  <c r="D215" i="37"/>
  <c r="C215" i="37"/>
  <c r="F214" i="37"/>
  <c r="E214" i="37"/>
  <c r="D214" i="37"/>
  <c r="C214" i="37"/>
  <c r="F213" i="37"/>
  <c r="E213" i="37"/>
  <c r="D213" i="37"/>
  <c r="C213" i="37"/>
  <c r="F212" i="37"/>
  <c r="E212" i="37"/>
  <c r="D212" i="37"/>
  <c r="C212" i="37"/>
  <c r="F211" i="37"/>
  <c r="E211" i="37"/>
  <c r="D211" i="37"/>
  <c r="C211" i="37"/>
  <c r="F210" i="37"/>
  <c r="E210" i="37"/>
  <c r="D210" i="37"/>
  <c r="C210" i="37"/>
  <c r="F209" i="37"/>
  <c r="E209" i="37"/>
  <c r="D209" i="37"/>
  <c r="C209" i="37"/>
  <c r="F208" i="37"/>
  <c r="E208" i="37"/>
  <c r="D208" i="37"/>
  <c r="C208" i="37"/>
  <c r="F207" i="37"/>
  <c r="E207" i="37"/>
  <c r="D207" i="37"/>
  <c r="C207" i="37"/>
  <c r="F206" i="37"/>
  <c r="E206" i="37"/>
  <c r="D206" i="37"/>
  <c r="C206" i="37"/>
  <c r="F205" i="37"/>
  <c r="E205" i="37"/>
  <c r="D205" i="37"/>
  <c r="C205" i="37"/>
  <c r="F204" i="37"/>
  <c r="E204" i="37"/>
  <c r="D204" i="37"/>
  <c r="C204" i="37"/>
  <c r="F203" i="37"/>
  <c r="E203" i="37"/>
  <c r="D203" i="37"/>
  <c r="C203" i="37"/>
  <c r="F202" i="37"/>
  <c r="E202" i="37"/>
  <c r="D202" i="37"/>
  <c r="C202" i="37"/>
  <c r="F201" i="37"/>
  <c r="E201" i="37"/>
  <c r="D201" i="37"/>
  <c r="C201" i="37"/>
  <c r="F200" i="37"/>
  <c r="E200" i="37"/>
  <c r="D200" i="37"/>
  <c r="C200" i="37"/>
  <c r="F199" i="37"/>
  <c r="E199" i="37"/>
  <c r="D199" i="37"/>
  <c r="C199" i="37"/>
  <c r="F198" i="37"/>
  <c r="E198" i="37"/>
  <c r="D198" i="37"/>
  <c r="C198" i="37"/>
  <c r="F197" i="37"/>
  <c r="E197" i="37"/>
  <c r="D197" i="37"/>
  <c r="C197" i="37"/>
  <c r="F196" i="37"/>
  <c r="E196" i="37"/>
  <c r="D196" i="37"/>
  <c r="C196" i="37"/>
  <c r="F195" i="37"/>
  <c r="E195" i="37"/>
  <c r="D195" i="37"/>
  <c r="C195" i="37"/>
  <c r="F194" i="37"/>
  <c r="E194" i="37"/>
  <c r="D194" i="37"/>
  <c r="C194" i="37"/>
  <c r="F193" i="37"/>
  <c r="E193" i="37"/>
  <c r="D193" i="37"/>
  <c r="C193" i="37"/>
  <c r="F192" i="37"/>
  <c r="E192" i="37"/>
  <c r="D192" i="37"/>
  <c r="C192" i="37"/>
  <c r="F191" i="37"/>
  <c r="E191" i="37"/>
  <c r="D191" i="37"/>
  <c r="C191" i="37"/>
  <c r="F190" i="37"/>
  <c r="E190" i="37"/>
  <c r="D190" i="37"/>
  <c r="C190" i="37"/>
  <c r="F189" i="37"/>
  <c r="E189" i="37"/>
  <c r="D189" i="37"/>
  <c r="C189" i="37"/>
  <c r="F188" i="37"/>
  <c r="E188" i="37"/>
  <c r="D188" i="37"/>
  <c r="C188" i="37"/>
  <c r="F187" i="37"/>
  <c r="E187" i="37"/>
  <c r="D187" i="37"/>
  <c r="C187" i="37"/>
  <c r="F186" i="37"/>
  <c r="E186" i="37"/>
  <c r="D186" i="37"/>
  <c r="C186" i="37"/>
  <c r="F185" i="37"/>
  <c r="E185" i="37"/>
  <c r="D185" i="37"/>
  <c r="C185" i="37"/>
  <c r="F184" i="37"/>
  <c r="E184" i="37"/>
  <c r="D184" i="37"/>
  <c r="C184" i="37"/>
  <c r="F183" i="37"/>
  <c r="E183" i="37"/>
  <c r="D183" i="37"/>
  <c r="C183" i="37"/>
  <c r="F182" i="37"/>
  <c r="E182" i="37"/>
  <c r="D182" i="37"/>
  <c r="C182" i="37"/>
  <c r="F181" i="37"/>
  <c r="E181" i="37"/>
  <c r="D181" i="37"/>
  <c r="C181" i="37"/>
  <c r="F180" i="37"/>
  <c r="E180" i="37"/>
  <c r="D180" i="37"/>
  <c r="C180" i="37"/>
  <c r="F179" i="37"/>
  <c r="E179" i="37"/>
  <c r="D179" i="37"/>
  <c r="C179" i="37"/>
  <c r="F178" i="37"/>
  <c r="E178" i="37"/>
  <c r="D178" i="37"/>
  <c r="C178" i="37"/>
  <c r="F177" i="37"/>
  <c r="E177" i="37"/>
  <c r="D177" i="37"/>
  <c r="C177" i="37"/>
  <c r="F176" i="37"/>
  <c r="E176" i="37"/>
  <c r="D176" i="37"/>
  <c r="C176" i="37"/>
  <c r="F175" i="37"/>
  <c r="E175" i="37"/>
  <c r="D175" i="37"/>
  <c r="C175" i="37"/>
  <c r="F174" i="37"/>
  <c r="E174" i="37"/>
  <c r="D174" i="37"/>
  <c r="C174" i="37"/>
  <c r="F173" i="37"/>
  <c r="E173" i="37"/>
  <c r="D173" i="37"/>
  <c r="C173" i="37"/>
  <c r="F172" i="37"/>
  <c r="E172" i="37"/>
  <c r="D172" i="37"/>
  <c r="C172" i="37"/>
  <c r="F171" i="37"/>
  <c r="E171" i="37"/>
  <c r="D171" i="37"/>
  <c r="C171" i="37"/>
  <c r="F170" i="37"/>
  <c r="E170" i="37"/>
  <c r="D170" i="37"/>
  <c r="C170" i="37"/>
  <c r="F169" i="37"/>
  <c r="E169" i="37"/>
  <c r="D169" i="37"/>
  <c r="C169" i="37"/>
  <c r="F168" i="37"/>
  <c r="E168" i="37"/>
  <c r="D168" i="37"/>
  <c r="C168" i="37"/>
  <c r="F167" i="37"/>
  <c r="E167" i="37"/>
  <c r="D167" i="37"/>
  <c r="C167" i="37"/>
  <c r="F166" i="37"/>
  <c r="E166" i="37"/>
  <c r="D166" i="37"/>
  <c r="C166" i="37"/>
  <c r="F165" i="37"/>
  <c r="E165" i="37"/>
  <c r="D165" i="37"/>
  <c r="C165" i="37"/>
  <c r="F164" i="37"/>
  <c r="E164" i="37"/>
  <c r="D164" i="37"/>
  <c r="C164" i="37"/>
  <c r="F163" i="37"/>
  <c r="E163" i="37"/>
  <c r="D163" i="37"/>
  <c r="C163" i="37"/>
  <c r="F162" i="37"/>
  <c r="E162" i="37"/>
  <c r="D162" i="37"/>
  <c r="C162" i="37"/>
  <c r="F161" i="37"/>
  <c r="E161" i="37"/>
  <c r="D161" i="37"/>
  <c r="C161" i="37"/>
  <c r="F160" i="37"/>
  <c r="E160" i="37"/>
  <c r="D160" i="37"/>
  <c r="C160" i="37"/>
  <c r="F159" i="37"/>
  <c r="E159" i="37"/>
  <c r="D159" i="37"/>
  <c r="C159" i="37"/>
  <c r="F158" i="37"/>
  <c r="E158" i="37"/>
  <c r="D158" i="37"/>
  <c r="C158" i="37"/>
  <c r="F157" i="37"/>
  <c r="E157" i="37"/>
  <c r="D157" i="37"/>
  <c r="C157" i="37"/>
  <c r="F156" i="37"/>
  <c r="E156" i="37"/>
  <c r="D156" i="37"/>
  <c r="C156" i="37"/>
  <c r="F155" i="37"/>
  <c r="E155" i="37"/>
  <c r="D155" i="37"/>
  <c r="C155" i="37"/>
  <c r="F154" i="37"/>
  <c r="E154" i="37"/>
  <c r="D154" i="37"/>
  <c r="C154" i="37"/>
  <c r="F153" i="37"/>
  <c r="E153" i="37"/>
  <c r="D153" i="37"/>
  <c r="C153" i="37"/>
  <c r="F152" i="37"/>
  <c r="E152" i="37"/>
  <c r="D152" i="37"/>
  <c r="C152" i="37"/>
  <c r="F151" i="37"/>
  <c r="E151" i="37"/>
  <c r="D151" i="37"/>
  <c r="C151" i="37"/>
  <c r="F150" i="37"/>
  <c r="E150" i="37"/>
  <c r="D150" i="37"/>
  <c r="C150" i="37"/>
  <c r="F149" i="37"/>
  <c r="E149" i="37"/>
  <c r="D149" i="37"/>
  <c r="C149" i="37"/>
  <c r="F148" i="37"/>
  <c r="E148" i="37"/>
  <c r="D148" i="37"/>
  <c r="C148" i="37"/>
  <c r="F147" i="37"/>
  <c r="E147" i="37"/>
  <c r="D147" i="37"/>
  <c r="C147" i="37"/>
  <c r="F146" i="37"/>
  <c r="E146" i="37"/>
  <c r="D146" i="37"/>
  <c r="C146" i="37"/>
  <c r="F145" i="37"/>
  <c r="E145" i="37"/>
  <c r="D145" i="37"/>
  <c r="C145" i="37"/>
  <c r="F144" i="37"/>
  <c r="E144" i="37"/>
  <c r="D144" i="37"/>
  <c r="C144" i="37"/>
  <c r="F143" i="37"/>
  <c r="E143" i="37"/>
  <c r="D143" i="37"/>
  <c r="C143" i="37"/>
  <c r="F142" i="37"/>
  <c r="E142" i="37"/>
  <c r="D142" i="37"/>
  <c r="C142" i="37"/>
  <c r="F141" i="37"/>
  <c r="E141" i="37"/>
  <c r="D141" i="37"/>
  <c r="C141" i="37"/>
  <c r="F140" i="37"/>
  <c r="E140" i="37"/>
  <c r="D140" i="37"/>
  <c r="C140" i="37"/>
  <c r="F139" i="37"/>
  <c r="E139" i="37"/>
  <c r="D139" i="37"/>
  <c r="C139" i="37"/>
  <c r="F138" i="37"/>
  <c r="E138" i="37"/>
  <c r="D138" i="37"/>
  <c r="C138" i="37"/>
  <c r="F137" i="37"/>
  <c r="E137" i="37"/>
  <c r="D137" i="37"/>
  <c r="C137" i="37"/>
  <c r="F136" i="37"/>
  <c r="E136" i="37"/>
  <c r="D136" i="37"/>
  <c r="C136" i="37"/>
  <c r="F135" i="37"/>
  <c r="E135" i="37"/>
  <c r="D135" i="37"/>
  <c r="C135" i="37"/>
  <c r="F134" i="37"/>
  <c r="E134" i="37"/>
  <c r="D134" i="37"/>
  <c r="C134" i="37"/>
  <c r="F133" i="37"/>
  <c r="E133" i="37"/>
  <c r="D133" i="37"/>
  <c r="C133" i="37"/>
  <c r="F132" i="37"/>
  <c r="E132" i="37"/>
  <c r="D132" i="37"/>
  <c r="C132" i="37"/>
  <c r="F131" i="37"/>
  <c r="E131" i="37"/>
  <c r="D131" i="37"/>
  <c r="C131" i="37"/>
  <c r="F130" i="37"/>
  <c r="E130" i="37"/>
  <c r="D130" i="37"/>
  <c r="C130" i="37"/>
  <c r="F129" i="37"/>
  <c r="E129" i="37"/>
  <c r="D129" i="37"/>
  <c r="C129" i="37"/>
  <c r="F128" i="37"/>
  <c r="E128" i="37"/>
  <c r="D128" i="37"/>
  <c r="C128" i="37"/>
  <c r="F127" i="37"/>
  <c r="E127" i="37"/>
  <c r="D127" i="37"/>
  <c r="C127" i="37"/>
  <c r="F126" i="37"/>
  <c r="E126" i="37"/>
  <c r="D126" i="37"/>
  <c r="C126" i="37"/>
  <c r="F125" i="37"/>
  <c r="E125" i="37"/>
  <c r="D125" i="37"/>
  <c r="C125" i="37"/>
  <c r="F124" i="37"/>
  <c r="E124" i="37"/>
  <c r="D124" i="37"/>
  <c r="C124" i="37"/>
  <c r="F123" i="37"/>
  <c r="E123" i="37"/>
  <c r="D123" i="37"/>
  <c r="C123" i="37"/>
  <c r="F122" i="37"/>
  <c r="E122" i="37"/>
  <c r="D122" i="37"/>
  <c r="C122" i="37"/>
  <c r="F121" i="37"/>
  <c r="E121" i="37"/>
  <c r="D121" i="37"/>
  <c r="C121" i="37"/>
  <c r="F120" i="37"/>
  <c r="E120" i="37"/>
  <c r="D120" i="37"/>
  <c r="C120" i="37"/>
  <c r="F119" i="37"/>
  <c r="E119" i="37"/>
  <c r="D119" i="37"/>
  <c r="C119" i="37"/>
  <c r="F118" i="37"/>
  <c r="E118" i="37"/>
  <c r="D118" i="37"/>
  <c r="C118" i="37"/>
  <c r="F117" i="37"/>
  <c r="E117" i="37"/>
  <c r="D117" i="37"/>
  <c r="C117" i="37"/>
  <c r="F116" i="37"/>
  <c r="E116" i="37"/>
  <c r="D116" i="37"/>
  <c r="C116" i="37"/>
  <c r="F115" i="37"/>
  <c r="E115" i="37"/>
  <c r="D115" i="37"/>
  <c r="C115" i="37"/>
  <c r="F114" i="37"/>
  <c r="E114" i="37"/>
  <c r="D114" i="37"/>
  <c r="C114" i="37"/>
  <c r="F113" i="37"/>
  <c r="E113" i="37"/>
  <c r="D113" i="37"/>
  <c r="C113" i="37"/>
  <c r="F112" i="37"/>
  <c r="E112" i="37"/>
  <c r="D112" i="37"/>
  <c r="C112" i="37"/>
  <c r="F111" i="37"/>
  <c r="E111" i="37"/>
  <c r="D111" i="37"/>
  <c r="C111" i="37"/>
  <c r="F110" i="37"/>
  <c r="E110" i="37"/>
  <c r="D110" i="37"/>
  <c r="C110" i="37"/>
  <c r="F109" i="37"/>
  <c r="E109" i="37"/>
  <c r="D109" i="37"/>
  <c r="C109" i="37"/>
  <c r="F108" i="37"/>
  <c r="E108" i="37"/>
  <c r="D108" i="37"/>
  <c r="C108" i="37"/>
  <c r="F107" i="37"/>
  <c r="E107" i="37"/>
  <c r="D107" i="37"/>
  <c r="C107" i="37"/>
  <c r="F106" i="37"/>
  <c r="E106" i="37"/>
  <c r="D106" i="37"/>
  <c r="C106" i="37"/>
  <c r="F105" i="37"/>
  <c r="E105" i="37"/>
  <c r="D105" i="37"/>
  <c r="C105" i="37"/>
  <c r="F104" i="37"/>
  <c r="E104" i="37"/>
  <c r="D104" i="37"/>
  <c r="C104" i="37"/>
  <c r="F103" i="37"/>
  <c r="E103" i="37"/>
  <c r="D103" i="37"/>
  <c r="C103" i="37"/>
  <c r="F102" i="37"/>
  <c r="E102" i="37"/>
  <c r="D102" i="37"/>
  <c r="C102" i="37"/>
  <c r="F101" i="37"/>
  <c r="E101" i="37"/>
  <c r="D101" i="37"/>
  <c r="C101" i="37"/>
  <c r="F100" i="37"/>
  <c r="E100" i="37"/>
  <c r="D100" i="37"/>
  <c r="C100" i="37"/>
  <c r="F99" i="37"/>
  <c r="E99" i="37"/>
  <c r="D99" i="37"/>
  <c r="C99" i="37"/>
  <c r="F98" i="37"/>
  <c r="E98" i="37"/>
  <c r="D98" i="37"/>
  <c r="C98" i="37"/>
  <c r="F97" i="37"/>
  <c r="E97" i="37"/>
  <c r="D97" i="37"/>
  <c r="C97" i="37"/>
  <c r="F96" i="37"/>
  <c r="E96" i="37"/>
  <c r="D96" i="37"/>
  <c r="C96" i="37"/>
  <c r="F95" i="37"/>
  <c r="E95" i="37"/>
  <c r="D95" i="37"/>
  <c r="C95" i="37"/>
  <c r="F94" i="37"/>
  <c r="E94" i="37"/>
  <c r="D94" i="37"/>
  <c r="C94" i="37"/>
  <c r="F93" i="37"/>
  <c r="E93" i="37"/>
  <c r="D93" i="37"/>
  <c r="C93" i="37"/>
  <c r="F92" i="37"/>
  <c r="E92" i="37"/>
  <c r="D92" i="37"/>
  <c r="C92" i="37"/>
  <c r="F91" i="37"/>
  <c r="E91" i="37"/>
  <c r="D91" i="37"/>
  <c r="C91" i="37"/>
  <c r="F90" i="37"/>
  <c r="E90" i="37"/>
  <c r="D90" i="37"/>
  <c r="C90" i="37"/>
  <c r="F89" i="37"/>
  <c r="E89" i="37"/>
  <c r="D89" i="37"/>
  <c r="C89" i="37"/>
  <c r="F88" i="37"/>
  <c r="E88" i="37"/>
  <c r="D88" i="37"/>
  <c r="C88" i="37"/>
  <c r="F87" i="37"/>
  <c r="E87" i="37"/>
  <c r="D87" i="37"/>
  <c r="C87" i="37"/>
  <c r="F86" i="37"/>
  <c r="E86" i="37"/>
  <c r="D86" i="37"/>
  <c r="C86" i="37"/>
  <c r="F85" i="37"/>
  <c r="E85" i="37"/>
  <c r="D85" i="37"/>
  <c r="C85" i="37"/>
  <c r="F84" i="37"/>
  <c r="E84" i="37"/>
  <c r="D84" i="37"/>
  <c r="C84" i="37"/>
  <c r="F83" i="37"/>
  <c r="E83" i="37"/>
  <c r="D83" i="37"/>
  <c r="C83" i="37"/>
  <c r="F82" i="37"/>
  <c r="E82" i="37"/>
  <c r="D82" i="37"/>
  <c r="C82" i="37"/>
  <c r="F81" i="37"/>
  <c r="E81" i="37"/>
  <c r="D81" i="37"/>
  <c r="C81" i="37"/>
  <c r="F80" i="37"/>
  <c r="E80" i="37"/>
  <c r="D80" i="37"/>
  <c r="C80" i="37"/>
  <c r="F79" i="37"/>
  <c r="E79" i="37"/>
  <c r="D79" i="37"/>
  <c r="C79" i="37"/>
  <c r="F78" i="37"/>
  <c r="E78" i="37"/>
  <c r="D78" i="37"/>
  <c r="C78" i="37"/>
  <c r="F77" i="37"/>
  <c r="E77" i="37"/>
  <c r="D77" i="37"/>
  <c r="C77" i="37"/>
  <c r="F76" i="37"/>
  <c r="E76" i="37"/>
  <c r="D76" i="37"/>
  <c r="C76" i="37"/>
  <c r="F75" i="37"/>
  <c r="E75" i="37"/>
  <c r="D75" i="37"/>
  <c r="C75" i="37"/>
  <c r="F74" i="37"/>
  <c r="E74" i="37"/>
  <c r="D74" i="37"/>
  <c r="C74" i="37"/>
  <c r="F73" i="37"/>
  <c r="E73" i="37"/>
  <c r="D73" i="37"/>
  <c r="C73" i="37"/>
  <c r="F72" i="37"/>
  <c r="E72" i="37"/>
  <c r="D72" i="37"/>
  <c r="C72" i="37"/>
  <c r="F71" i="37"/>
  <c r="E71" i="37"/>
  <c r="D71" i="37"/>
  <c r="C71" i="37"/>
  <c r="F70" i="37"/>
  <c r="E70" i="37"/>
  <c r="D70" i="37"/>
  <c r="C70" i="37"/>
  <c r="F69" i="37"/>
  <c r="E69" i="37"/>
  <c r="D69" i="37"/>
  <c r="C69" i="37"/>
  <c r="F68" i="37"/>
  <c r="E68" i="37"/>
  <c r="D68" i="37"/>
  <c r="C68" i="37"/>
  <c r="F67" i="37"/>
  <c r="E67" i="37"/>
  <c r="D67" i="37"/>
  <c r="C67" i="37"/>
  <c r="F66" i="37"/>
  <c r="E66" i="37"/>
  <c r="D66" i="37"/>
  <c r="C66" i="37"/>
  <c r="F65" i="37"/>
  <c r="E65" i="37"/>
  <c r="D65" i="37"/>
  <c r="C65" i="37"/>
  <c r="F64" i="37"/>
  <c r="E64" i="37"/>
  <c r="D64" i="37"/>
  <c r="C64" i="37"/>
  <c r="F63" i="37"/>
  <c r="E63" i="37"/>
  <c r="D63" i="37"/>
  <c r="C63" i="37"/>
  <c r="F62" i="37"/>
  <c r="E62" i="37"/>
  <c r="D62" i="37"/>
  <c r="C62" i="37"/>
  <c r="F61" i="37"/>
  <c r="E61" i="37"/>
  <c r="D61" i="37"/>
  <c r="C61" i="37"/>
  <c r="F60" i="37"/>
  <c r="E60" i="37"/>
  <c r="D60" i="37"/>
  <c r="C60" i="37"/>
  <c r="F59" i="37"/>
  <c r="E59" i="37"/>
  <c r="D59" i="37"/>
  <c r="C59" i="37"/>
  <c r="F58" i="37"/>
  <c r="E58" i="37"/>
  <c r="D58" i="37"/>
  <c r="C58" i="37"/>
  <c r="F57" i="37"/>
  <c r="E57" i="37"/>
  <c r="D57" i="37"/>
  <c r="C57" i="37"/>
  <c r="F56" i="37"/>
  <c r="E56" i="37"/>
  <c r="D56" i="37"/>
  <c r="C56" i="37"/>
  <c r="F55" i="37"/>
  <c r="E55" i="37"/>
  <c r="D55" i="37"/>
  <c r="C55" i="37"/>
  <c r="F54" i="37"/>
  <c r="E54" i="37"/>
  <c r="D54" i="37"/>
  <c r="C54" i="37"/>
  <c r="F53" i="37"/>
  <c r="E53" i="37"/>
  <c r="D53" i="37"/>
  <c r="C53" i="37"/>
  <c r="F52" i="37"/>
  <c r="E52" i="37"/>
  <c r="D52" i="37"/>
  <c r="C52" i="37"/>
  <c r="F51" i="37"/>
  <c r="E51" i="37"/>
  <c r="D51" i="37"/>
  <c r="C51" i="37"/>
  <c r="F50" i="37"/>
  <c r="E50" i="37"/>
  <c r="D50" i="37"/>
  <c r="C50" i="37"/>
  <c r="F49" i="37"/>
  <c r="E49" i="37"/>
  <c r="D49" i="37"/>
  <c r="C49" i="37"/>
  <c r="F48" i="37"/>
  <c r="E48" i="37"/>
  <c r="D48" i="37"/>
  <c r="C48" i="37"/>
  <c r="F47" i="37"/>
  <c r="E47" i="37"/>
  <c r="D47" i="37"/>
  <c r="C47" i="37"/>
  <c r="F46" i="37"/>
  <c r="E46" i="37"/>
  <c r="D46" i="37"/>
  <c r="C46" i="37"/>
  <c r="F45" i="37"/>
  <c r="E45" i="37"/>
  <c r="D45" i="37"/>
  <c r="C45" i="37"/>
  <c r="F44" i="37"/>
  <c r="E44" i="37"/>
  <c r="D44" i="37"/>
  <c r="C44" i="37"/>
  <c r="F43" i="37"/>
  <c r="E43" i="37"/>
  <c r="D43" i="37"/>
  <c r="C43" i="37"/>
  <c r="F42" i="37"/>
  <c r="E42" i="37"/>
  <c r="D42" i="37"/>
  <c r="C42" i="37"/>
  <c r="F41" i="37"/>
  <c r="E41" i="37"/>
  <c r="D41" i="37"/>
  <c r="C41" i="37"/>
  <c r="F40" i="37"/>
  <c r="E40" i="37"/>
  <c r="D40" i="37"/>
  <c r="C40" i="37"/>
  <c r="F39" i="37"/>
  <c r="E39" i="37"/>
  <c r="D39" i="37"/>
  <c r="C39" i="37"/>
  <c r="F38" i="37"/>
  <c r="E38" i="37"/>
  <c r="D38" i="37"/>
  <c r="C38" i="37"/>
  <c r="F37" i="37"/>
  <c r="E37" i="37"/>
  <c r="D37" i="37"/>
  <c r="C37" i="37"/>
  <c r="F36" i="37"/>
  <c r="E36" i="37"/>
  <c r="D36" i="37"/>
  <c r="C36" i="37"/>
  <c r="F35" i="37"/>
  <c r="E35" i="37"/>
  <c r="D35" i="37"/>
  <c r="C35" i="37"/>
  <c r="F34" i="37"/>
  <c r="E34" i="37"/>
  <c r="D34" i="37"/>
  <c r="C34" i="37"/>
  <c r="F33" i="37"/>
  <c r="E33" i="37"/>
  <c r="D33" i="37"/>
  <c r="C33" i="37"/>
  <c r="F32" i="37"/>
  <c r="E32" i="37"/>
  <c r="D32" i="37"/>
  <c r="C32" i="37"/>
  <c r="F31" i="37"/>
  <c r="E31" i="37"/>
  <c r="D31" i="37"/>
  <c r="C31" i="37"/>
  <c r="F30" i="37"/>
  <c r="E30" i="37"/>
  <c r="D30" i="37"/>
  <c r="C30" i="37"/>
  <c r="F29" i="37"/>
  <c r="E29" i="37"/>
  <c r="D29" i="37"/>
  <c r="C29" i="37"/>
  <c r="F28" i="37"/>
  <c r="E28" i="37"/>
  <c r="D28" i="37"/>
  <c r="C28" i="37"/>
  <c r="F27" i="37"/>
  <c r="E27" i="37"/>
  <c r="D27" i="37"/>
  <c r="C27" i="37"/>
  <c r="F26" i="37"/>
  <c r="E26" i="37"/>
  <c r="D26" i="37"/>
  <c r="C26" i="37"/>
  <c r="F25" i="37"/>
  <c r="E25" i="37"/>
  <c r="D25" i="37"/>
  <c r="C25" i="37"/>
  <c r="F24" i="37"/>
  <c r="E24" i="37"/>
  <c r="D24" i="37"/>
  <c r="C24" i="37"/>
  <c r="F23" i="37"/>
  <c r="E23" i="37"/>
  <c r="D23" i="37"/>
  <c r="C23" i="37"/>
  <c r="F22" i="37"/>
  <c r="E22" i="37"/>
  <c r="D22" i="37"/>
  <c r="C22" i="37"/>
  <c r="F21" i="37"/>
  <c r="E21" i="37"/>
  <c r="D21" i="37"/>
  <c r="C21" i="37"/>
  <c r="F20" i="37"/>
  <c r="E20" i="37"/>
  <c r="D20" i="37"/>
  <c r="C20" i="37"/>
  <c r="F19" i="37"/>
  <c r="E19" i="37"/>
  <c r="D19" i="37"/>
  <c r="C19" i="37"/>
  <c r="F18" i="37"/>
  <c r="E18" i="37"/>
  <c r="D18" i="37"/>
  <c r="C18" i="37"/>
  <c r="F17" i="37"/>
  <c r="E17" i="37"/>
  <c r="D17" i="37"/>
  <c r="C17" i="37"/>
  <c r="F16" i="37"/>
  <c r="E16" i="37"/>
  <c r="D16" i="37"/>
  <c r="C16" i="37"/>
  <c r="F15" i="37"/>
  <c r="E15" i="37"/>
  <c r="D15" i="37"/>
  <c r="C15" i="37"/>
  <c r="F14" i="37"/>
  <c r="E14" i="37"/>
  <c r="D14" i="37"/>
  <c r="C14" i="37"/>
  <c r="F13" i="37"/>
  <c r="E13" i="37"/>
  <c r="D13" i="37"/>
  <c r="C13" i="37"/>
  <c r="H13" i="37"/>
  <c r="F12" i="37"/>
  <c r="E12" i="37"/>
  <c r="D12" i="37"/>
  <c r="C12" i="37"/>
  <c r="H12" i="37"/>
  <c r="F11" i="37"/>
  <c r="E11" i="37"/>
  <c r="D11" i="37"/>
  <c r="C11" i="37"/>
  <c r="H11" i="37"/>
  <c r="F10" i="37"/>
  <c r="E10" i="37"/>
  <c r="D10" i="37"/>
  <c r="C10" i="37"/>
  <c r="H10" i="37"/>
  <c r="F9" i="37"/>
  <c r="E9" i="37"/>
  <c r="D9" i="37"/>
  <c r="C9" i="37"/>
  <c r="F8" i="37"/>
  <c r="E8" i="37"/>
  <c r="D8" i="37"/>
  <c r="C8" i="37"/>
  <c r="L8" i="37"/>
  <c r="F7" i="37"/>
  <c r="E7" i="37"/>
  <c r="D7" i="37"/>
  <c r="C7" i="37"/>
  <c r="L7" i="37"/>
  <c r="F6" i="37"/>
  <c r="E6" i="37"/>
  <c r="D6" i="37"/>
  <c r="C6" i="37"/>
  <c r="F5" i="37"/>
  <c r="E5" i="37"/>
  <c r="D5" i="37"/>
  <c r="C5" i="37"/>
  <c r="F4" i="37"/>
  <c r="E4" i="37"/>
  <c r="D4" i="37"/>
  <c r="C4" i="37"/>
  <c r="F3" i="37"/>
  <c r="E3" i="37"/>
  <c r="D3" i="37"/>
  <c r="C3" i="37"/>
  <c r="H3" i="37"/>
  <c r="F2" i="37"/>
  <c r="E2" i="37"/>
  <c r="D2" i="37"/>
  <c r="C2" i="37"/>
  <c r="H2" i="37"/>
  <c r="H13" i="31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180" i="36"/>
  <c r="B181" i="36"/>
  <c r="B182" i="36"/>
  <c r="B183" i="36"/>
  <c r="B184" i="36"/>
  <c r="B185" i="36"/>
  <c r="B186" i="36"/>
  <c r="B187" i="36"/>
  <c r="B188" i="36"/>
  <c r="B189" i="36"/>
  <c r="B190" i="36"/>
  <c r="B191" i="36"/>
  <c r="B192" i="36"/>
  <c r="B193" i="36"/>
  <c r="B194" i="36"/>
  <c r="B195" i="36"/>
  <c r="B196" i="36"/>
  <c r="B197" i="36"/>
  <c r="B198" i="36"/>
  <c r="B199" i="36"/>
  <c r="B200" i="36"/>
  <c r="B201" i="36"/>
  <c r="B202" i="36"/>
  <c r="B203" i="36"/>
  <c r="B204" i="36"/>
  <c r="B205" i="36"/>
  <c r="B206" i="36"/>
  <c r="B207" i="36"/>
  <c r="B208" i="36"/>
  <c r="B209" i="36"/>
  <c r="B210" i="36"/>
  <c r="B211" i="36"/>
  <c r="B212" i="36"/>
  <c r="B213" i="36"/>
  <c r="B214" i="36"/>
  <c r="B215" i="36"/>
  <c r="B216" i="36"/>
  <c r="B217" i="36"/>
  <c r="B218" i="36"/>
  <c r="B219" i="36"/>
  <c r="B220" i="36"/>
  <c r="B221" i="36"/>
  <c r="B222" i="36"/>
  <c r="B223" i="36"/>
  <c r="B224" i="36"/>
  <c r="B225" i="36"/>
  <c r="B226" i="36"/>
  <c r="B227" i="36"/>
  <c r="B228" i="36"/>
  <c r="B229" i="36"/>
  <c r="B230" i="36"/>
  <c r="B231" i="36"/>
  <c r="B232" i="36"/>
  <c r="B233" i="36"/>
  <c r="B234" i="36"/>
  <c r="B235" i="36"/>
  <c r="B236" i="36"/>
  <c r="B237" i="36"/>
  <c r="B238" i="36"/>
  <c r="B239" i="36"/>
  <c r="B240" i="36"/>
  <c r="B241" i="36"/>
  <c r="B242" i="36"/>
  <c r="B243" i="36"/>
  <c r="B244" i="36"/>
  <c r="B245" i="36"/>
  <c r="B246" i="36"/>
  <c r="B247" i="36"/>
  <c r="B248" i="36"/>
  <c r="B249" i="36"/>
  <c r="B250" i="36"/>
  <c r="B251" i="36"/>
  <c r="B252" i="36"/>
  <c r="B253" i="36"/>
  <c r="B254" i="36"/>
  <c r="B255" i="36"/>
  <c r="B256" i="36"/>
  <c r="B257" i="36"/>
  <c r="B258" i="36"/>
  <c r="B259" i="36"/>
  <c r="B260" i="36"/>
  <c r="B261" i="36"/>
  <c r="B262" i="36"/>
  <c r="B263" i="36"/>
  <c r="B264" i="36"/>
  <c r="B265" i="36"/>
  <c r="B266" i="36"/>
  <c r="B267" i="36"/>
  <c r="B268" i="36"/>
  <c r="B269" i="36"/>
  <c r="B270" i="36"/>
  <c r="B271" i="36"/>
  <c r="B272" i="36"/>
  <c r="B273" i="36"/>
  <c r="B274" i="36"/>
  <c r="B275" i="36"/>
  <c r="B276" i="36"/>
  <c r="B277" i="36"/>
  <c r="B278" i="36"/>
  <c r="B279" i="36"/>
  <c r="B280" i="36"/>
  <c r="B281" i="36"/>
  <c r="B282" i="36"/>
  <c r="B283" i="36"/>
  <c r="B284" i="36"/>
  <c r="B285" i="36"/>
  <c r="B286" i="36"/>
  <c r="B287" i="36"/>
  <c r="B288" i="36"/>
  <c r="B289" i="36"/>
  <c r="B290" i="36"/>
  <c r="B291" i="36"/>
  <c r="B292" i="36"/>
  <c r="B293" i="36"/>
  <c r="B294" i="36"/>
  <c r="B295" i="36"/>
  <c r="B296" i="36"/>
  <c r="B297" i="36"/>
  <c r="B298" i="36"/>
  <c r="B299" i="36"/>
  <c r="B300" i="36"/>
  <c r="B301" i="36"/>
  <c r="B302" i="36"/>
  <c r="B303" i="36"/>
  <c r="B304" i="36"/>
  <c r="B305" i="36"/>
  <c r="B306" i="36"/>
  <c r="B307" i="36"/>
  <c r="B308" i="36"/>
  <c r="B309" i="36"/>
  <c r="B310" i="36"/>
  <c r="B311" i="36"/>
  <c r="B312" i="36"/>
  <c r="B313" i="36"/>
  <c r="B314" i="36"/>
  <c r="B315" i="36"/>
  <c r="B316" i="36"/>
  <c r="B317" i="36"/>
  <c r="B318" i="36"/>
  <c r="B319" i="36"/>
  <c r="B320" i="36"/>
  <c r="B321" i="36"/>
  <c r="B322" i="36"/>
  <c r="B323" i="36"/>
  <c r="B324" i="36"/>
  <c r="B325" i="36"/>
  <c r="B326" i="36"/>
  <c r="B327" i="36"/>
  <c r="B328" i="36"/>
  <c r="B329" i="36"/>
  <c r="B330" i="36"/>
  <c r="B331" i="36"/>
  <c r="B332" i="36"/>
  <c r="B333" i="36"/>
  <c r="B334" i="36"/>
  <c r="B335" i="36"/>
  <c r="B336" i="36"/>
  <c r="B337" i="36"/>
  <c r="B338" i="36"/>
  <c r="B339" i="36"/>
  <c r="B340" i="36"/>
  <c r="B341" i="36"/>
  <c r="B342" i="36"/>
  <c r="B343" i="36"/>
  <c r="B344" i="36"/>
  <c r="B345" i="36"/>
  <c r="B346" i="36"/>
  <c r="B347" i="36"/>
  <c r="B348" i="36"/>
  <c r="B349" i="36"/>
  <c r="B350" i="36"/>
  <c r="B351" i="36"/>
  <c r="B352" i="36"/>
  <c r="B353" i="36"/>
  <c r="B354" i="36"/>
  <c r="B355" i="36"/>
  <c r="B356" i="36"/>
  <c r="B357" i="36"/>
  <c r="B358" i="36"/>
  <c r="B359" i="36"/>
  <c r="B360" i="36"/>
  <c r="B361" i="36"/>
  <c r="B362" i="36"/>
  <c r="B363" i="36"/>
  <c r="B364" i="36"/>
  <c r="B365" i="36"/>
  <c r="B366" i="36"/>
  <c r="B367" i="36"/>
  <c r="B368" i="36"/>
  <c r="B369" i="36"/>
  <c r="B370" i="36"/>
  <c r="B371" i="36"/>
  <c r="B372" i="36"/>
  <c r="B373" i="36"/>
  <c r="B374" i="36"/>
  <c r="B375" i="36"/>
  <c r="B376" i="36"/>
  <c r="B377" i="36"/>
  <c r="B378" i="36"/>
  <c r="B379" i="36"/>
  <c r="B380" i="36"/>
  <c r="B381" i="36"/>
  <c r="B382" i="36"/>
  <c r="B383" i="36"/>
  <c r="B384" i="36"/>
  <c r="B385" i="36"/>
  <c r="B386" i="36"/>
  <c r="B387" i="36"/>
  <c r="B388" i="36"/>
  <c r="B389" i="36"/>
  <c r="B390" i="36"/>
  <c r="B391" i="36"/>
  <c r="B392" i="36"/>
  <c r="B393" i="36"/>
  <c r="B394" i="36"/>
  <c r="B395" i="36"/>
  <c r="B396" i="36"/>
  <c r="B397" i="36"/>
  <c r="B398" i="36"/>
  <c r="B399" i="36"/>
  <c r="B400" i="36"/>
  <c r="B401" i="36"/>
  <c r="B402" i="36"/>
  <c r="B403" i="36"/>
  <c r="B404" i="36"/>
  <c r="B405" i="36"/>
  <c r="B406" i="36"/>
  <c r="B407" i="36"/>
  <c r="B408" i="36"/>
  <c r="B409" i="36"/>
  <c r="B410" i="36"/>
  <c r="B411" i="36"/>
  <c r="B412" i="36"/>
  <c r="B413" i="36"/>
  <c r="B414" i="36"/>
  <c r="B415" i="36"/>
  <c r="B416" i="36"/>
  <c r="B417" i="36"/>
  <c r="B418" i="36"/>
  <c r="B419" i="36"/>
  <c r="B420" i="36"/>
  <c r="B421" i="36"/>
  <c r="B422" i="36"/>
  <c r="B423" i="36"/>
  <c r="B424" i="36"/>
  <c r="B425" i="36"/>
  <c r="B426" i="36"/>
  <c r="B427" i="36"/>
  <c r="B428" i="36"/>
  <c r="B429" i="36"/>
  <c r="B430" i="36"/>
  <c r="B431" i="36"/>
  <c r="B432" i="36"/>
  <c r="B433" i="36"/>
  <c r="B434" i="36"/>
  <c r="B435" i="36"/>
  <c r="B436" i="36"/>
  <c r="B437" i="36"/>
  <c r="B438" i="36"/>
  <c r="B439" i="36"/>
  <c r="B440" i="36"/>
  <c r="B441" i="36"/>
  <c r="B442" i="36"/>
  <c r="B443" i="36"/>
  <c r="B444" i="36"/>
  <c r="B445" i="36"/>
  <c r="B446" i="36"/>
  <c r="B447" i="36"/>
  <c r="B448" i="36"/>
  <c r="B449" i="36"/>
  <c r="B450" i="36"/>
  <c r="B451" i="36"/>
  <c r="B452" i="36"/>
  <c r="B453" i="36"/>
  <c r="B454" i="36"/>
  <c r="B455" i="36"/>
  <c r="B456" i="36"/>
  <c r="B457" i="36"/>
  <c r="B458" i="36"/>
  <c r="B459" i="36"/>
  <c r="B460" i="36"/>
  <c r="B461" i="36"/>
  <c r="B462" i="36"/>
  <c r="B463" i="36"/>
  <c r="B464" i="36"/>
  <c r="B465" i="36"/>
  <c r="B466" i="36"/>
  <c r="B467" i="36"/>
  <c r="B468" i="36"/>
  <c r="B469" i="36"/>
  <c r="B470" i="36"/>
  <c r="B471" i="36"/>
  <c r="B472" i="36"/>
  <c r="B473" i="36"/>
  <c r="B474" i="36"/>
  <c r="B475" i="36"/>
  <c r="B476" i="36"/>
  <c r="B477" i="36"/>
  <c r="B478" i="36"/>
  <c r="B479" i="36"/>
  <c r="B480" i="36"/>
  <c r="B481" i="36"/>
  <c r="B482" i="36"/>
  <c r="B483" i="36"/>
  <c r="B484" i="36"/>
  <c r="B485" i="36"/>
  <c r="B486" i="36"/>
  <c r="B487" i="36"/>
  <c r="B488" i="36"/>
  <c r="B489" i="36"/>
  <c r="B490" i="36"/>
  <c r="B491" i="36"/>
  <c r="B492" i="36"/>
  <c r="B493" i="36"/>
  <c r="B494" i="36"/>
  <c r="B495" i="36"/>
  <c r="B496" i="36"/>
  <c r="B497" i="36"/>
  <c r="B498" i="36"/>
  <c r="B499" i="36"/>
  <c r="B500" i="36"/>
  <c r="B501" i="36"/>
  <c r="B502" i="36"/>
  <c r="B503" i="36"/>
  <c r="B504" i="36"/>
  <c r="B505" i="36"/>
  <c r="B506" i="36"/>
  <c r="B507" i="36"/>
  <c r="B508" i="36"/>
  <c r="B509" i="36"/>
  <c r="B510" i="36"/>
  <c r="B511" i="36"/>
  <c r="B512" i="36"/>
  <c r="B513" i="36"/>
  <c r="B514" i="36"/>
  <c r="B515" i="36"/>
  <c r="B516" i="36"/>
  <c r="B517" i="36"/>
  <c r="B518" i="36"/>
  <c r="B519" i="36"/>
  <c r="B520" i="36"/>
  <c r="B521" i="36"/>
  <c r="B522" i="36"/>
  <c r="B523" i="36"/>
  <c r="B524" i="36"/>
  <c r="B525" i="36"/>
  <c r="B526" i="36"/>
  <c r="B527" i="36"/>
  <c r="B528" i="36"/>
  <c r="B529" i="36"/>
  <c r="B530" i="36"/>
  <c r="B531" i="36"/>
  <c r="B532" i="36"/>
  <c r="B533" i="36"/>
  <c r="B534" i="36"/>
  <c r="B535" i="36"/>
  <c r="B536" i="36"/>
  <c r="B537" i="36"/>
  <c r="B538" i="36"/>
  <c r="B539" i="36"/>
  <c r="B540" i="36"/>
  <c r="B541" i="36"/>
  <c r="B542" i="36"/>
  <c r="B543" i="36"/>
  <c r="B544" i="36"/>
  <c r="B545" i="36"/>
  <c r="B546" i="36"/>
  <c r="B547" i="36"/>
  <c r="B548" i="36"/>
  <c r="B549" i="36"/>
  <c r="B550" i="36"/>
  <c r="B551" i="36"/>
  <c r="B552" i="36"/>
  <c r="B553" i="36"/>
  <c r="B554" i="36"/>
  <c r="B555" i="36"/>
  <c r="B556" i="36"/>
  <c r="B557" i="36"/>
  <c r="B558" i="36"/>
  <c r="B559" i="36"/>
  <c r="B560" i="36"/>
  <c r="B561" i="36"/>
  <c r="B562" i="36"/>
  <c r="B563" i="36"/>
  <c r="B564" i="36"/>
  <c r="B565" i="36"/>
  <c r="B566" i="36"/>
  <c r="B567" i="36"/>
  <c r="B568" i="36"/>
  <c r="B569" i="36"/>
  <c r="B570" i="36"/>
  <c r="B571" i="36"/>
  <c r="B572" i="36"/>
  <c r="B573" i="36"/>
  <c r="B574" i="36"/>
  <c r="B575" i="36"/>
  <c r="B576" i="36"/>
  <c r="B577" i="36"/>
  <c r="B578" i="36"/>
  <c r="F4" i="25"/>
  <c r="F5" i="25"/>
  <c r="F6" i="25"/>
  <c r="F7" i="25"/>
  <c r="F8" i="25"/>
  <c r="F9" i="25"/>
  <c r="F10" i="25"/>
  <c r="F11" i="25"/>
  <c r="F12" i="25"/>
  <c r="F13" i="25"/>
  <c r="F14" i="25"/>
  <c r="F15" i="25"/>
  <c r="F16" i="25"/>
  <c r="F17" i="25"/>
  <c r="F18" i="25"/>
  <c r="F19" i="25"/>
  <c r="F20" i="25"/>
  <c r="F21" i="25"/>
  <c r="F22" i="25"/>
  <c r="F23" i="25"/>
  <c r="F24" i="25"/>
  <c r="F25" i="25"/>
  <c r="F26" i="25"/>
  <c r="F27" i="25"/>
  <c r="F28" i="25"/>
  <c r="F29" i="25"/>
  <c r="F30" i="25"/>
  <c r="F31" i="25"/>
  <c r="F32" i="25"/>
  <c r="F33" i="25"/>
  <c r="F34" i="25"/>
  <c r="F35" i="25"/>
  <c r="F36" i="25"/>
  <c r="F37" i="25"/>
  <c r="F38" i="25"/>
  <c r="F39" i="25"/>
  <c r="F40" i="25"/>
  <c r="F41" i="25"/>
  <c r="F42" i="25"/>
  <c r="F43" i="25"/>
  <c r="F44" i="25"/>
  <c r="F45" i="25"/>
  <c r="F46" i="25"/>
  <c r="F47" i="25"/>
  <c r="F48" i="25"/>
  <c r="F49" i="25"/>
  <c r="F50" i="25"/>
  <c r="F51" i="25"/>
  <c r="F52" i="25"/>
  <c r="F53" i="25"/>
  <c r="F54" i="25"/>
  <c r="F55" i="25"/>
  <c r="F56" i="25"/>
  <c r="F57" i="25"/>
  <c r="F58" i="25"/>
  <c r="F59" i="25"/>
  <c r="F60" i="25"/>
  <c r="F61" i="25"/>
  <c r="F62" i="25"/>
  <c r="F63" i="25"/>
  <c r="F64" i="25"/>
  <c r="F65" i="25"/>
  <c r="F66" i="25"/>
  <c r="F67" i="25"/>
  <c r="F68" i="25"/>
  <c r="F69" i="25"/>
  <c r="F70" i="25"/>
  <c r="F71" i="25"/>
  <c r="F72" i="25"/>
  <c r="F73" i="25"/>
  <c r="F74" i="25"/>
  <c r="F75" i="25"/>
  <c r="F76" i="25"/>
  <c r="F77" i="25"/>
  <c r="F78" i="25"/>
  <c r="F79" i="25"/>
  <c r="F80" i="25"/>
  <c r="F81" i="25"/>
  <c r="F82" i="25"/>
  <c r="F83" i="25"/>
  <c r="F84" i="25"/>
  <c r="F85" i="25"/>
  <c r="F86" i="25"/>
  <c r="F87" i="25"/>
  <c r="F88" i="25"/>
  <c r="F89" i="25"/>
  <c r="F90" i="25"/>
  <c r="F91" i="25"/>
  <c r="F92" i="25"/>
  <c r="F93" i="25"/>
  <c r="F94" i="25"/>
  <c r="F95" i="25"/>
  <c r="F96" i="25"/>
  <c r="F97" i="25"/>
  <c r="F98" i="25"/>
  <c r="F99" i="25"/>
  <c r="F100" i="25"/>
  <c r="F101" i="25"/>
  <c r="F102" i="25"/>
  <c r="F103" i="25"/>
  <c r="F104" i="25"/>
  <c r="F105" i="25"/>
  <c r="F106" i="25"/>
  <c r="F107" i="25"/>
  <c r="F108" i="25"/>
  <c r="F109" i="25"/>
  <c r="F110" i="25"/>
  <c r="F111" i="25"/>
  <c r="F112" i="25"/>
  <c r="F113" i="25"/>
  <c r="F114" i="25"/>
  <c r="F115" i="25"/>
  <c r="F116" i="25"/>
  <c r="F117" i="25"/>
  <c r="F118" i="25"/>
  <c r="F119" i="25"/>
  <c r="F120" i="25"/>
  <c r="F121" i="25"/>
  <c r="F122" i="25"/>
  <c r="F123" i="25"/>
  <c r="F124" i="25"/>
  <c r="F125" i="25"/>
  <c r="F126" i="25"/>
  <c r="F127" i="25"/>
  <c r="F128" i="25"/>
  <c r="F129" i="25"/>
  <c r="F130" i="25"/>
  <c r="F131" i="25"/>
  <c r="F132" i="25"/>
  <c r="F133" i="25"/>
  <c r="F134" i="25"/>
  <c r="F135" i="25"/>
  <c r="F136" i="25"/>
  <c r="F137" i="25"/>
  <c r="F138" i="25"/>
  <c r="F139" i="25"/>
  <c r="F140" i="25"/>
  <c r="F141" i="25"/>
  <c r="F142" i="25"/>
  <c r="F143" i="25"/>
  <c r="F144" i="25"/>
  <c r="F145" i="25"/>
  <c r="F146" i="25"/>
  <c r="F147" i="25"/>
  <c r="F148" i="25"/>
  <c r="F149" i="25"/>
  <c r="F150" i="25"/>
  <c r="F151" i="25"/>
  <c r="F152" i="25"/>
  <c r="F153" i="25"/>
  <c r="F154" i="25"/>
  <c r="F155" i="25"/>
  <c r="F156" i="25"/>
  <c r="F157" i="25"/>
  <c r="F158" i="25"/>
  <c r="F159" i="25"/>
  <c r="F160" i="25"/>
  <c r="F161" i="25"/>
  <c r="F162" i="25"/>
  <c r="F163" i="25"/>
  <c r="F164" i="25"/>
  <c r="F165" i="25"/>
  <c r="F166" i="25"/>
  <c r="F167" i="25"/>
  <c r="F168" i="25"/>
  <c r="F169" i="25"/>
  <c r="F170" i="25"/>
  <c r="F171" i="25"/>
  <c r="F172" i="25"/>
  <c r="F173" i="25"/>
  <c r="F174" i="25"/>
  <c r="F175" i="25"/>
  <c r="F176" i="25"/>
  <c r="F177" i="25"/>
  <c r="F178" i="25"/>
  <c r="F179" i="25"/>
  <c r="F180" i="25"/>
  <c r="F181" i="25"/>
  <c r="F182" i="25"/>
  <c r="F183" i="25"/>
  <c r="F184" i="25"/>
  <c r="F185" i="25"/>
  <c r="F186" i="25"/>
  <c r="F187" i="25"/>
  <c r="F188" i="25"/>
  <c r="F189" i="25"/>
  <c r="F190" i="25"/>
  <c r="F191" i="25"/>
  <c r="F192" i="25"/>
  <c r="F193" i="25"/>
  <c r="F194" i="25"/>
  <c r="F195" i="25"/>
  <c r="F196" i="25"/>
  <c r="F197" i="25"/>
  <c r="F198" i="25"/>
  <c r="F199" i="25"/>
  <c r="F200" i="25"/>
  <c r="F201" i="25"/>
  <c r="F202" i="25"/>
  <c r="F203" i="25"/>
  <c r="F204" i="25"/>
  <c r="F205" i="25"/>
  <c r="F206" i="25"/>
  <c r="F207" i="25"/>
  <c r="F208" i="25"/>
  <c r="F209" i="25"/>
  <c r="F210" i="25"/>
  <c r="F211" i="25"/>
  <c r="F212" i="25"/>
  <c r="F213" i="25"/>
  <c r="F214" i="25"/>
  <c r="F215" i="25"/>
  <c r="F216" i="25"/>
  <c r="F217" i="25"/>
  <c r="F218" i="25"/>
  <c r="F219" i="25"/>
  <c r="F220" i="25"/>
  <c r="F221" i="25"/>
  <c r="F222" i="25"/>
  <c r="F223" i="25"/>
  <c r="F224" i="25"/>
  <c r="F225" i="25"/>
  <c r="F226" i="25"/>
  <c r="F227" i="25"/>
  <c r="F228" i="25"/>
  <c r="F229" i="25"/>
  <c r="F230" i="25"/>
  <c r="F231" i="25"/>
  <c r="F232" i="25"/>
  <c r="F233" i="25"/>
  <c r="F234" i="25"/>
  <c r="F235" i="25"/>
  <c r="F236" i="25"/>
  <c r="F237" i="25"/>
  <c r="F238" i="25"/>
  <c r="F239" i="25"/>
  <c r="F240" i="25"/>
  <c r="F241" i="25"/>
  <c r="F242" i="25"/>
  <c r="F243" i="25"/>
  <c r="F244" i="25"/>
  <c r="F245" i="25"/>
  <c r="F246" i="25"/>
  <c r="F247" i="25"/>
  <c r="F248" i="25"/>
  <c r="F249" i="25"/>
  <c r="F250" i="25"/>
  <c r="F251" i="25"/>
  <c r="F252" i="25"/>
  <c r="F253" i="25"/>
  <c r="F254" i="25"/>
  <c r="F255" i="25"/>
  <c r="F256" i="25"/>
  <c r="F257" i="25"/>
  <c r="F258" i="25"/>
  <c r="F259" i="25"/>
  <c r="F260" i="25"/>
  <c r="F261" i="25"/>
  <c r="F262" i="25"/>
  <c r="F263" i="25"/>
  <c r="F264" i="25"/>
  <c r="F265" i="25"/>
  <c r="F266" i="25"/>
  <c r="F267" i="25"/>
  <c r="F268" i="25"/>
  <c r="F269" i="25"/>
  <c r="F270" i="25"/>
  <c r="F271" i="25"/>
  <c r="F272" i="25"/>
  <c r="F273" i="25"/>
  <c r="F274" i="25"/>
  <c r="F275" i="25"/>
  <c r="F276" i="25"/>
  <c r="F277" i="25"/>
  <c r="F278" i="25"/>
  <c r="F279" i="25"/>
  <c r="F280" i="25"/>
  <c r="F281" i="25"/>
  <c r="F282" i="25"/>
  <c r="F283" i="25"/>
  <c r="F284" i="25"/>
  <c r="F285" i="25"/>
  <c r="F286" i="25"/>
  <c r="F287" i="25"/>
  <c r="F288" i="25"/>
  <c r="F289" i="25"/>
  <c r="F290" i="25"/>
  <c r="F291" i="25"/>
  <c r="F292" i="25"/>
  <c r="F293" i="25"/>
  <c r="F294" i="25"/>
  <c r="F295" i="25"/>
  <c r="F296" i="25"/>
  <c r="F297" i="25"/>
  <c r="F298" i="25"/>
  <c r="F299" i="25"/>
  <c r="F300" i="25"/>
  <c r="F301" i="25"/>
  <c r="F302" i="25"/>
  <c r="F303" i="25"/>
  <c r="F304" i="25"/>
  <c r="F305" i="25"/>
  <c r="F306" i="25"/>
  <c r="F307" i="25"/>
  <c r="F308" i="25"/>
  <c r="F309" i="25"/>
  <c r="F310" i="25"/>
  <c r="F311" i="25"/>
  <c r="F312" i="25"/>
  <c r="F313" i="25"/>
  <c r="F314" i="25"/>
  <c r="F315" i="25"/>
  <c r="F316" i="25"/>
  <c r="F317" i="25"/>
  <c r="F318" i="25"/>
  <c r="F319" i="25"/>
  <c r="F320" i="25"/>
  <c r="F321" i="25"/>
  <c r="F322" i="25"/>
  <c r="F323" i="25"/>
  <c r="F324" i="25"/>
  <c r="F325" i="25"/>
  <c r="F326" i="25"/>
  <c r="F327" i="25"/>
  <c r="F328" i="25"/>
  <c r="F329" i="25"/>
  <c r="F330" i="25"/>
  <c r="F331" i="25"/>
  <c r="F332" i="25"/>
  <c r="F333" i="25"/>
  <c r="F334" i="25"/>
  <c r="F335" i="25"/>
  <c r="F336" i="25"/>
  <c r="F337" i="25"/>
  <c r="F338" i="25"/>
  <c r="F339" i="25"/>
  <c r="F340" i="25"/>
  <c r="F341" i="25"/>
  <c r="F342" i="25"/>
  <c r="F343" i="25"/>
  <c r="F344" i="25"/>
  <c r="F345" i="25"/>
  <c r="F346" i="25"/>
  <c r="F347" i="25"/>
  <c r="F348" i="25"/>
  <c r="F349" i="25"/>
  <c r="F350" i="25"/>
  <c r="F351" i="25"/>
  <c r="F352" i="25"/>
  <c r="F353" i="25"/>
  <c r="F354" i="25"/>
  <c r="F355" i="25"/>
  <c r="F356" i="25"/>
  <c r="F357" i="25"/>
  <c r="F358" i="25"/>
  <c r="F359" i="25"/>
  <c r="F360" i="25"/>
  <c r="F361" i="25"/>
  <c r="F362" i="25"/>
  <c r="F363" i="25"/>
  <c r="F364" i="25"/>
  <c r="F365" i="25"/>
  <c r="F366" i="25"/>
  <c r="F367" i="25"/>
  <c r="F368" i="25"/>
  <c r="F369" i="25"/>
  <c r="F370" i="25"/>
  <c r="F371" i="25"/>
  <c r="F372" i="25"/>
  <c r="F373" i="25"/>
  <c r="F374" i="25"/>
  <c r="F375" i="25"/>
  <c r="F376" i="25"/>
  <c r="F377" i="25"/>
  <c r="F378" i="25"/>
  <c r="F379" i="25"/>
  <c r="F380" i="25"/>
  <c r="F381" i="25"/>
  <c r="F382" i="25"/>
  <c r="F383" i="25"/>
  <c r="F384" i="25"/>
  <c r="F385" i="25"/>
  <c r="F386" i="25"/>
  <c r="F387" i="25"/>
  <c r="F388" i="25"/>
  <c r="F389" i="25"/>
  <c r="F390" i="25"/>
  <c r="F391" i="25"/>
  <c r="F392" i="25"/>
  <c r="F393" i="25"/>
  <c r="F394" i="25"/>
  <c r="F395" i="25"/>
  <c r="F396" i="25"/>
  <c r="F397" i="25"/>
  <c r="F398" i="25"/>
  <c r="F399" i="25"/>
  <c r="F400" i="25"/>
  <c r="F401" i="25"/>
  <c r="F402" i="25"/>
  <c r="F403" i="25"/>
  <c r="F404" i="25"/>
  <c r="F405" i="25"/>
  <c r="F406" i="25"/>
  <c r="F407" i="25"/>
  <c r="F408" i="25"/>
  <c r="F409" i="25"/>
  <c r="F410" i="25"/>
  <c r="F411" i="25"/>
  <c r="F412" i="25"/>
  <c r="F413" i="25"/>
  <c r="F414" i="25"/>
  <c r="F415" i="25"/>
  <c r="F416" i="25"/>
  <c r="F417" i="25"/>
  <c r="F418" i="25"/>
  <c r="F419" i="25"/>
  <c r="F420" i="25"/>
  <c r="F421" i="25"/>
  <c r="F422" i="25"/>
  <c r="F423" i="25"/>
  <c r="F424" i="25"/>
  <c r="F425" i="25"/>
  <c r="F426" i="25"/>
  <c r="F427" i="25"/>
  <c r="F428" i="25"/>
  <c r="F429" i="25"/>
  <c r="F430" i="25"/>
  <c r="F431" i="25"/>
  <c r="F432" i="25"/>
  <c r="F433" i="25"/>
  <c r="F434" i="25"/>
  <c r="F435" i="25"/>
  <c r="F436" i="25"/>
  <c r="F437" i="25"/>
  <c r="F438" i="25"/>
  <c r="F439" i="25"/>
  <c r="F440" i="25"/>
  <c r="F441" i="25"/>
  <c r="F442" i="25"/>
  <c r="F443" i="25"/>
  <c r="F444" i="25"/>
  <c r="F445" i="25"/>
  <c r="F446" i="25"/>
  <c r="F447" i="25"/>
  <c r="F448" i="25"/>
  <c r="F449" i="25"/>
  <c r="F450" i="25"/>
  <c r="F451" i="25"/>
  <c r="F452" i="25"/>
  <c r="F453" i="25"/>
  <c r="F454" i="25"/>
  <c r="F455" i="25"/>
  <c r="F456" i="25"/>
  <c r="F457" i="25"/>
  <c r="F458" i="25"/>
  <c r="F459" i="25"/>
  <c r="F460" i="25"/>
  <c r="F461" i="25"/>
  <c r="F462" i="25"/>
  <c r="F463" i="25"/>
  <c r="F464" i="25"/>
  <c r="F465" i="25"/>
  <c r="F466" i="25"/>
  <c r="F467" i="25"/>
  <c r="F468" i="25"/>
  <c r="F469" i="25"/>
  <c r="F470" i="25"/>
  <c r="F471" i="25"/>
  <c r="F472" i="25"/>
  <c r="F473" i="25"/>
  <c r="F474" i="25"/>
  <c r="F475" i="25"/>
  <c r="F476" i="25"/>
  <c r="F477" i="25"/>
  <c r="F478" i="25"/>
  <c r="F479" i="25"/>
  <c r="F480" i="25"/>
  <c r="F481" i="25"/>
  <c r="F482" i="25"/>
  <c r="F483" i="25"/>
  <c r="F484" i="25"/>
  <c r="F485" i="25"/>
  <c r="F486" i="25"/>
  <c r="F487" i="25"/>
  <c r="F488" i="25"/>
  <c r="F489" i="25"/>
  <c r="F490" i="25"/>
  <c r="F491" i="25"/>
  <c r="F492" i="25"/>
  <c r="F493" i="25"/>
  <c r="F494" i="25"/>
  <c r="F495" i="25"/>
  <c r="F496" i="25"/>
  <c r="F497" i="25"/>
  <c r="F498" i="25"/>
  <c r="F499" i="25"/>
  <c r="F500" i="25"/>
  <c r="F501" i="25"/>
  <c r="F502" i="25"/>
  <c r="F503" i="25"/>
  <c r="F504" i="25"/>
  <c r="F505" i="25"/>
  <c r="F506" i="25"/>
  <c r="F507" i="25"/>
  <c r="F508" i="25"/>
  <c r="F509" i="25"/>
  <c r="F510" i="25"/>
  <c r="F511" i="25"/>
  <c r="F512" i="25"/>
  <c r="F513" i="25"/>
  <c r="F514" i="25"/>
  <c r="F515" i="25"/>
  <c r="F516" i="25"/>
  <c r="F517" i="25"/>
  <c r="F518" i="25"/>
  <c r="F519" i="25"/>
  <c r="F520" i="25"/>
  <c r="F521" i="25"/>
  <c r="F522" i="25"/>
  <c r="F523" i="25"/>
  <c r="F524" i="25"/>
  <c r="F525" i="25"/>
  <c r="F526" i="25"/>
  <c r="F527" i="25"/>
  <c r="F528" i="25"/>
  <c r="F529" i="25"/>
  <c r="F530" i="25"/>
  <c r="F531" i="25"/>
  <c r="F532" i="25"/>
  <c r="F533" i="25"/>
  <c r="F534" i="25"/>
  <c r="F535" i="25"/>
  <c r="F536" i="25"/>
  <c r="F537" i="25"/>
  <c r="F538" i="25"/>
  <c r="F539" i="25"/>
  <c r="F540" i="25"/>
  <c r="F541" i="25"/>
  <c r="F542" i="25"/>
  <c r="F543" i="25"/>
  <c r="F544" i="25"/>
  <c r="F545" i="25"/>
  <c r="F546" i="25"/>
  <c r="F547" i="25"/>
  <c r="F548" i="25"/>
  <c r="F549" i="25"/>
  <c r="F550" i="25"/>
  <c r="F551" i="25"/>
  <c r="F552" i="25"/>
  <c r="F553" i="25"/>
  <c r="F554" i="25"/>
  <c r="F555" i="25"/>
  <c r="F556" i="25"/>
  <c r="F557" i="25"/>
  <c r="F558" i="25"/>
  <c r="F559" i="25"/>
  <c r="F560" i="25"/>
  <c r="F561" i="25"/>
  <c r="F562" i="25"/>
  <c r="F563" i="25"/>
  <c r="F564" i="25"/>
  <c r="F565" i="25"/>
  <c r="F566" i="25"/>
  <c r="F567" i="25"/>
  <c r="F568" i="25"/>
  <c r="F569" i="25"/>
  <c r="F570" i="25"/>
  <c r="F571" i="25"/>
  <c r="F572" i="25"/>
  <c r="F573" i="25"/>
  <c r="F574" i="25"/>
  <c r="F575" i="25"/>
  <c r="F576" i="25"/>
  <c r="F577" i="25"/>
  <c r="F578" i="25"/>
  <c r="F579" i="25"/>
  <c r="F3" i="25"/>
  <c r="E266" i="32"/>
  <c r="E267" i="32"/>
  <c r="E268" i="32"/>
  <c r="E269" i="32"/>
  <c r="E270" i="32"/>
  <c r="E271" i="32"/>
  <c r="E272" i="32"/>
  <c r="E273" i="32"/>
  <c r="E274" i="32"/>
  <c r="E275" i="32"/>
  <c r="E276" i="32"/>
  <c r="E277" i="32"/>
  <c r="E278" i="32"/>
  <c r="E279" i="32"/>
  <c r="E280" i="32"/>
  <c r="E281" i="32"/>
  <c r="E282" i="32"/>
  <c r="E283" i="32"/>
  <c r="E284" i="32"/>
  <c r="E285" i="32"/>
  <c r="E286" i="32"/>
  <c r="E287" i="32"/>
  <c r="E288" i="32"/>
  <c r="E289" i="32"/>
  <c r="E290" i="32"/>
  <c r="E291" i="32"/>
  <c r="E292" i="32"/>
  <c r="E293" i="32"/>
  <c r="E294" i="32"/>
  <c r="E295" i="32"/>
  <c r="E296" i="32"/>
  <c r="E297" i="32"/>
  <c r="E298" i="32"/>
  <c r="E299" i="32"/>
  <c r="E300" i="32"/>
  <c r="E301" i="32"/>
  <c r="E302" i="32"/>
  <c r="E303" i="32"/>
  <c r="E304" i="32"/>
  <c r="E305" i="32"/>
  <c r="E306" i="32"/>
  <c r="E307" i="32"/>
  <c r="E308" i="32"/>
  <c r="D266" i="32"/>
  <c r="D267" i="32"/>
  <c r="D268" i="32"/>
  <c r="D269" i="32"/>
  <c r="D270" i="32"/>
  <c r="D271" i="32"/>
  <c r="D272" i="32"/>
  <c r="D273" i="32"/>
  <c r="D274" i="32"/>
  <c r="D275" i="32"/>
  <c r="D276" i="32"/>
  <c r="D277" i="32"/>
  <c r="D278" i="32"/>
  <c r="D279" i="32"/>
  <c r="D280" i="32"/>
  <c r="D281" i="32"/>
  <c r="D282" i="32"/>
  <c r="D283" i="32"/>
  <c r="D284" i="32"/>
  <c r="D285" i="32"/>
  <c r="D286" i="32"/>
  <c r="D287" i="32"/>
  <c r="D288" i="32"/>
  <c r="D289" i="32"/>
  <c r="D290" i="32"/>
  <c r="D291" i="32"/>
  <c r="D292" i="32"/>
  <c r="D293" i="32"/>
  <c r="D294" i="32"/>
  <c r="D295" i="32"/>
  <c r="D296" i="32"/>
  <c r="D297" i="32"/>
  <c r="D298" i="32"/>
  <c r="D299" i="32"/>
  <c r="D300" i="32"/>
  <c r="D301" i="32"/>
  <c r="D302" i="32"/>
  <c r="D303" i="32"/>
  <c r="D304" i="32"/>
  <c r="D305" i="32"/>
  <c r="D306" i="32"/>
  <c r="D307" i="32"/>
  <c r="D308" i="32"/>
  <c r="C267" i="32"/>
  <c r="C268" i="32"/>
  <c r="C269" i="32"/>
  <c r="C270" i="32"/>
  <c r="C271" i="32"/>
  <c r="C272" i="32"/>
  <c r="C273" i="32"/>
  <c r="C274" i="32"/>
  <c r="C275" i="32"/>
  <c r="C276" i="32"/>
  <c r="C277" i="32"/>
  <c r="C278" i="32"/>
  <c r="C279" i="32"/>
  <c r="C280" i="32"/>
  <c r="C281" i="32"/>
  <c r="C282" i="32"/>
  <c r="C283" i="32"/>
  <c r="C284" i="32"/>
  <c r="C285" i="32"/>
  <c r="C286" i="32"/>
  <c r="C287" i="32"/>
  <c r="C288" i="32"/>
  <c r="C289" i="32"/>
  <c r="C290" i="32"/>
  <c r="C291" i="32"/>
  <c r="C292" i="32"/>
  <c r="C293" i="32"/>
  <c r="C294" i="32"/>
  <c r="C295" i="32"/>
  <c r="C296" i="32"/>
  <c r="C297" i="32"/>
  <c r="C298" i="32"/>
  <c r="C299" i="32"/>
  <c r="C300" i="32"/>
  <c r="C301" i="32"/>
  <c r="C302" i="32"/>
  <c r="C303" i="32"/>
  <c r="C304" i="32"/>
  <c r="C305" i="32"/>
  <c r="C306" i="32"/>
  <c r="C307" i="32"/>
  <c r="C308" i="32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I39" i="1" s="1"/>
  <c r="K39" i="1" s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I63" i="1"/>
  <c r="K63" i="1" s="1"/>
  <c r="I207" i="1"/>
  <c r="K207" i="1" s="1"/>
  <c r="I351" i="1"/>
  <c r="K351" i="1" s="1"/>
  <c r="I420" i="1"/>
  <c r="K420" i="1" s="1"/>
  <c r="I433" i="1"/>
  <c r="K433" i="1" s="1"/>
  <c r="I446" i="1"/>
  <c r="K446" i="1" s="1"/>
  <c r="I459" i="1"/>
  <c r="K459" i="1" s="1"/>
  <c r="I472" i="1"/>
  <c r="K472" i="1" s="1"/>
  <c r="I485" i="1"/>
  <c r="K485" i="1" s="1"/>
  <c r="I497" i="1"/>
  <c r="K497" i="1" s="1"/>
  <c r="I509" i="1"/>
  <c r="K509" i="1" s="1"/>
  <c r="I521" i="1"/>
  <c r="K521" i="1" s="1"/>
  <c r="I533" i="1"/>
  <c r="K533" i="1" s="1"/>
  <c r="I545" i="1"/>
  <c r="K545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3" i="1"/>
  <c r="F2" i="32"/>
  <c r="F3" i="32"/>
  <c r="F2" i="30"/>
  <c r="F3" i="30"/>
  <c r="F4" i="30"/>
  <c r="F5" i="30"/>
  <c r="F6" i="30"/>
  <c r="F7" i="30"/>
  <c r="F8" i="30"/>
  <c r="F9" i="30"/>
  <c r="F2" i="29"/>
  <c r="F3" i="29"/>
  <c r="F4" i="29"/>
  <c r="F5" i="27"/>
  <c r="F6" i="27"/>
  <c r="F7" i="27"/>
  <c r="F8" i="27"/>
  <c r="F9" i="27"/>
  <c r="F10" i="27"/>
  <c r="F11" i="27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3" i="25"/>
  <c r="H13" i="30"/>
  <c r="H12" i="30"/>
  <c r="H11" i="30"/>
  <c r="L8" i="30"/>
  <c r="L7" i="30"/>
  <c r="H3" i="30"/>
  <c r="H2" i="30"/>
  <c r="I2" i="30" s="1"/>
  <c r="H13" i="26"/>
  <c r="H13" i="27"/>
  <c r="D4" i="25"/>
  <c r="D5" i="25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9" i="25"/>
  <c r="D50" i="25"/>
  <c r="D51" i="25"/>
  <c r="D52" i="25"/>
  <c r="D53" i="25"/>
  <c r="D54" i="25"/>
  <c r="D55" i="25"/>
  <c r="D56" i="25"/>
  <c r="D57" i="25"/>
  <c r="D58" i="25"/>
  <c r="D59" i="25"/>
  <c r="D60" i="25"/>
  <c r="D61" i="25"/>
  <c r="D62" i="25"/>
  <c r="D63" i="25"/>
  <c r="D64" i="25"/>
  <c r="D65" i="25"/>
  <c r="D66" i="25"/>
  <c r="D67" i="25"/>
  <c r="D68" i="25"/>
  <c r="D69" i="25"/>
  <c r="D70" i="25"/>
  <c r="D71" i="25"/>
  <c r="D72" i="25"/>
  <c r="D73" i="25"/>
  <c r="D74" i="25"/>
  <c r="D75" i="25"/>
  <c r="D76" i="25"/>
  <c r="D77" i="25"/>
  <c r="D78" i="25"/>
  <c r="D79" i="25"/>
  <c r="D80" i="25"/>
  <c r="D81" i="25"/>
  <c r="D82" i="25"/>
  <c r="D83" i="25"/>
  <c r="D84" i="25"/>
  <c r="D85" i="25"/>
  <c r="D86" i="25"/>
  <c r="D87" i="25"/>
  <c r="D88" i="25"/>
  <c r="D89" i="25"/>
  <c r="D90" i="25"/>
  <c r="D91" i="25"/>
  <c r="D92" i="25"/>
  <c r="D93" i="25"/>
  <c r="D94" i="25"/>
  <c r="D95" i="25"/>
  <c r="D96" i="25"/>
  <c r="D97" i="25"/>
  <c r="D98" i="25"/>
  <c r="D99" i="25"/>
  <c r="D100" i="25"/>
  <c r="D101" i="25"/>
  <c r="D102" i="25"/>
  <c r="D103" i="25"/>
  <c r="D104" i="25"/>
  <c r="D105" i="25"/>
  <c r="D106" i="25"/>
  <c r="D107" i="25"/>
  <c r="D108" i="25"/>
  <c r="D109" i="25"/>
  <c r="D110" i="25"/>
  <c r="D111" i="25"/>
  <c r="D112" i="25"/>
  <c r="D113" i="25"/>
  <c r="D114" i="25"/>
  <c r="D115" i="25"/>
  <c r="D116" i="25"/>
  <c r="D117" i="25"/>
  <c r="D118" i="25"/>
  <c r="D119" i="25"/>
  <c r="D120" i="25"/>
  <c r="D121" i="25"/>
  <c r="D122" i="25"/>
  <c r="D123" i="25"/>
  <c r="D124" i="25"/>
  <c r="D125" i="25"/>
  <c r="D126" i="25"/>
  <c r="D127" i="25"/>
  <c r="D128" i="25"/>
  <c r="D129" i="25"/>
  <c r="D130" i="25"/>
  <c r="D131" i="25"/>
  <c r="D132" i="25"/>
  <c r="D133" i="25"/>
  <c r="D134" i="25"/>
  <c r="D135" i="25"/>
  <c r="D136" i="25"/>
  <c r="D137" i="25"/>
  <c r="D138" i="25"/>
  <c r="D139" i="25"/>
  <c r="D140" i="25"/>
  <c r="D141" i="25"/>
  <c r="D142" i="25"/>
  <c r="D143" i="25"/>
  <c r="D144" i="25"/>
  <c r="D145" i="25"/>
  <c r="D146" i="25"/>
  <c r="D147" i="25"/>
  <c r="D148" i="25"/>
  <c r="D149" i="25"/>
  <c r="D150" i="25"/>
  <c r="D151" i="25"/>
  <c r="D152" i="25"/>
  <c r="D153" i="25"/>
  <c r="D154" i="25"/>
  <c r="D155" i="25"/>
  <c r="D156" i="25"/>
  <c r="D157" i="25"/>
  <c r="D158" i="25"/>
  <c r="D159" i="25"/>
  <c r="D160" i="25"/>
  <c r="D161" i="25"/>
  <c r="D162" i="25"/>
  <c r="D163" i="25"/>
  <c r="D164" i="25"/>
  <c r="D165" i="25"/>
  <c r="D166" i="25"/>
  <c r="D167" i="25"/>
  <c r="D168" i="25"/>
  <c r="D169" i="25"/>
  <c r="D170" i="25"/>
  <c r="D171" i="25"/>
  <c r="D172" i="25"/>
  <c r="D173" i="25"/>
  <c r="D174" i="25"/>
  <c r="D175" i="25"/>
  <c r="D176" i="25"/>
  <c r="D177" i="25"/>
  <c r="D178" i="25"/>
  <c r="D179" i="25"/>
  <c r="D180" i="25"/>
  <c r="D181" i="25"/>
  <c r="D182" i="25"/>
  <c r="D183" i="25"/>
  <c r="D184" i="25"/>
  <c r="D185" i="25"/>
  <c r="D186" i="25"/>
  <c r="D187" i="25"/>
  <c r="D188" i="25"/>
  <c r="D189" i="25"/>
  <c r="D190" i="25"/>
  <c r="D191" i="25"/>
  <c r="D192" i="25"/>
  <c r="D193" i="25"/>
  <c r="D194" i="25"/>
  <c r="D195" i="25"/>
  <c r="D196" i="25"/>
  <c r="D197" i="25"/>
  <c r="D198" i="25"/>
  <c r="D199" i="25"/>
  <c r="D200" i="25"/>
  <c r="D201" i="25"/>
  <c r="D202" i="25"/>
  <c r="D203" i="25"/>
  <c r="D204" i="25"/>
  <c r="D205" i="25"/>
  <c r="D206" i="25"/>
  <c r="D207" i="25"/>
  <c r="D208" i="25"/>
  <c r="D209" i="25"/>
  <c r="D210" i="25"/>
  <c r="D211" i="25"/>
  <c r="D212" i="25"/>
  <c r="D213" i="25"/>
  <c r="D214" i="25"/>
  <c r="D215" i="25"/>
  <c r="D216" i="25"/>
  <c r="D217" i="25"/>
  <c r="D218" i="25"/>
  <c r="D219" i="25"/>
  <c r="D220" i="25"/>
  <c r="D221" i="25"/>
  <c r="D222" i="25"/>
  <c r="D223" i="25"/>
  <c r="D224" i="25"/>
  <c r="D225" i="25"/>
  <c r="D226" i="25"/>
  <c r="D227" i="25"/>
  <c r="D228" i="25"/>
  <c r="D229" i="25"/>
  <c r="D230" i="25"/>
  <c r="D231" i="25"/>
  <c r="D232" i="25"/>
  <c r="D233" i="25"/>
  <c r="D234" i="25"/>
  <c r="D235" i="25"/>
  <c r="D236" i="25"/>
  <c r="D237" i="25"/>
  <c r="D238" i="25"/>
  <c r="D239" i="25"/>
  <c r="D240" i="25"/>
  <c r="D241" i="25"/>
  <c r="D242" i="25"/>
  <c r="D243" i="25"/>
  <c r="D244" i="25"/>
  <c r="D245" i="25"/>
  <c r="D246" i="25"/>
  <c r="D247" i="25"/>
  <c r="D248" i="25"/>
  <c r="D249" i="25"/>
  <c r="D250" i="25"/>
  <c r="D251" i="25"/>
  <c r="D252" i="25"/>
  <c r="D253" i="25"/>
  <c r="D254" i="25"/>
  <c r="D255" i="25"/>
  <c r="D256" i="25"/>
  <c r="D257" i="25"/>
  <c r="D258" i="25"/>
  <c r="D259" i="25"/>
  <c r="D260" i="25"/>
  <c r="D261" i="25"/>
  <c r="D262" i="25"/>
  <c r="D263" i="25"/>
  <c r="D264" i="25"/>
  <c r="D265" i="25"/>
  <c r="D266" i="25"/>
  <c r="D267" i="25"/>
  <c r="D268" i="25"/>
  <c r="D269" i="25"/>
  <c r="D270" i="25"/>
  <c r="D271" i="25"/>
  <c r="D272" i="25"/>
  <c r="D273" i="25"/>
  <c r="D274" i="25"/>
  <c r="D275" i="25"/>
  <c r="D276" i="25"/>
  <c r="D277" i="25"/>
  <c r="D278" i="25"/>
  <c r="D279" i="25"/>
  <c r="D280" i="25"/>
  <c r="D281" i="25"/>
  <c r="D282" i="25"/>
  <c r="D283" i="25"/>
  <c r="D284" i="25"/>
  <c r="D285" i="25"/>
  <c r="D286" i="25"/>
  <c r="D287" i="25"/>
  <c r="D288" i="25"/>
  <c r="D289" i="25"/>
  <c r="D290" i="25"/>
  <c r="D291" i="25"/>
  <c r="D292" i="25"/>
  <c r="D293" i="25"/>
  <c r="D294" i="25"/>
  <c r="D295" i="25"/>
  <c r="D296" i="25"/>
  <c r="D297" i="25"/>
  <c r="D298" i="25"/>
  <c r="D299" i="25"/>
  <c r="D300" i="25"/>
  <c r="D301" i="25"/>
  <c r="D302" i="25"/>
  <c r="D303" i="25"/>
  <c r="D304" i="25"/>
  <c r="D305" i="25"/>
  <c r="D306" i="25"/>
  <c r="D307" i="25"/>
  <c r="D308" i="25"/>
  <c r="D309" i="25"/>
  <c r="D310" i="25"/>
  <c r="D311" i="25"/>
  <c r="D312" i="25"/>
  <c r="D313" i="25"/>
  <c r="D314" i="25"/>
  <c r="D315" i="25"/>
  <c r="D316" i="25"/>
  <c r="D317" i="25"/>
  <c r="D318" i="25"/>
  <c r="D319" i="25"/>
  <c r="D320" i="25"/>
  <c r="D321" i="25"/>
  <c r="D322" i="25"/>
  <c r="D323" i="25"/>
  <c r="D324" i="25"/>
  <c r="D325" i="25"/>
  <c r="D326" i="25"/>
  <c r="D327" i="25"/>
  <c r="D328" i="25"/>
  <c r="D329" i="25"/>
  <c r="D330" i="25"/>
  <c r="D331" i="25"/>
  <c r="D332" i="25"/>
  <c r="D333" i="25"/>
  <c r="D334" i="25"/>
  <c r="D335" i="25"/>
  <c r="D336" i="25"/>
  <c r="D337" i="25"/>
  <c r="D338" i="25"/>
  <c r="D339" i="25"/>
  <c r="D340" i="25"/>
  <c r="D341" i="25"/>
  <c r="D342" i="25"/>
  <c r="D343" i="25"/>
  <c r="D344" i="25"/>
  <c r="D345" i="25"/>
  <c r="D346" i="25"/>
  <c r="D347" i="25"/>
  <c r="D348" i="25"/>
  <c r="D349" i="25"/>
  <c r="D350" i="25"/>
  <c r="D351" i="25"/>
  <c r="D352" i="25"/>
  <c r="D353" i="25"/>
  <c r="D354" i="25"/>
  <c r="D355" i="25"/>
  <c r="D356" i="25"/>
  <c r="D357" i="25"/>
  <c r="D358" i="25"/>
  <c r="D359" i="25"/>
  <c r="D360" i="25"/>
  <c r="D361" i="25"/>
  <c r="D362" i="25"/>
  <c r="D363" i="25"/>
  <c r="D364" i="25"/>
  <c r="D365" i="25"/>
  <c r="D366" i="25"/>
  <c r="D367" i="25"/>
  <c r="D368" i="25"/>
  <c r="D369" i="25"/>
  <c r="D370" i="25"/>
  <c r="D371" i="25"/>
  <c r="D372" i="25"/>
  <c r="D373" i="25"/>
  <c r="D374" i="25"/>
  <c r="D375" i="25"/>
  <c r="D376" i="25"/>
  <c r="D377" i="25"/>
  <c r="D378" i="25"/>
  <c r="D379" i="25"/>
  <c r="D380" i="25"/>
  <c r="D381" i="25"/>
  <c r="D382" i="25"/>
  <c r="D383" i="25"/>
  <c r="D384" i="25"/>
  <c r="D385" i="25"/>
  <c r="D386" i="25"/>
  <c r="D387" i="25"/>
  <c r="D388" i="25"/>
  <c r="D389" i="25"/>
  <c r="D390" i="25"/>
  <c r="D391" i="25"/>
  <c r="D392" i="25"/>
  <c r="D393" i="25"/>
  <c r="D394" i="25"/>
  <c r="D395" i="25"/>
  <c r="D396" i="25"/>
  <c r="D397" i="25"/>
  <c r="D398" i="25"/>
  <c r="D399" i="25"/>
  <c r="D400" i="25"/>
  <c r="D401" i="25"/>
  <c r="D402" i="25"/>
  <c r="D403" i="25"/>
  <c r="D404" i="25"/>
  <c r="D405" i="25"/>
  <c r="D406" i="25"/>
  <c r="D407" i="25"/>
  <c r="D408" i="25"/>
  <c r="D409" i="25"/>
  <c r="D410" i="25"/>
  <c r="D411" i="25"/>
  <c r="D412" i="25"/>
  <c r="D413" i="25"/>
  <c r="D414" i="25"/>
  <c r="D415" i="25"/>
  <c r="D416" i="25"/>
  <c r="D417" i="25"/>
  <c r="D418" i="25"/>
  <c r="D419" i="25"/>
  <c r="D420" i="25"/>
  <c r="D421" i="25"/>
  <c r="D422" i="25"/>
  <c r="D423" i="25"/>
  <c r="D424" i="25"/>
  <c r="D425" i="25"/>
  <c r="D426" i="25"/>
  <c r="D427" i="25"/>
  <c r="D428" i="25"/>
  <c r="D429" i="25"/>
  <c r="D430" i="25"/>
  <c r="D431" i="25"/>
  <c r="D432" i="25"/>
  <c r="D433" i="25"/>
  <c r="D434" i="25"/>
  <c r="D435" i="25"/>
  <c r="D436" i="25"/>
  <c r="D437" i="25"/>
  <c r="D438" i="25"/>
  <c r="D439" i="25"/>
  <c r="D440" i="25"/>
  <c r="D441" i="25"/>
  <c r="D442" i="25"/>
  <c r="D443" i="25"/>
  <c r="D444" i="25"/>
  <c r="D445" i="25"/>
  <c r="D446" i="25"/>
  <c r="D447" i="25"/>
  <c r="D448" i="25"/>
  <c r="D449" i="25"/>
  <c r="D450" i="25"/>
  <c r="D451" i="25"/>
  <c r="D452" i="25"/>
  <c r="D453" i="25"/>
  <c r="D454" i="25"/>
  <c r="D455" i="25"/>
  <c r="D456" i="25"/>
  <c r="D457" i="25"/>
  <c r="D458" i="25"/>
  <c r="D459" i="25"/>
  <c r="D460" i="25"/>
  <c r="D461" i="25"/>
  <c r="D462" i="25"/>
  <c r="D463" i="25"/>
  <c r="D464" i="25"/>
  <c r="D465" i="25"/>
  <c r="D466" i="25"/>
  <c r="D467" i="25"/>
  <c r="D468" i="25"/>
  <c r="D469" i="25"/>
  <c r="D470" i="25"/>
  <c r="D471" i="25"/>
  <c r="D472" i="25"/>
  <c r="D473" i="25"/>
  <c r="D474" i="25"/>
  <c r="D475" i="25"/>
  <c r="D476" i="25"/>
  <c r="D477" i="25"/>
  <c r="D478" i="25"/>
  <c r="D479" i="25"/>
  <c r="D480" i="25"/>
  <c r="D481" i="25"/>
  <c r="D482" i="25"/>
  <c r="D483" i="25"/>
  <c r="D484" i="25"/>
  <c r="D485" i="25"/>
  <c r="D486" i="25"/>
  <c r="D487" i="25"/>
  <c r="D488" i="25"/>
  <c r="D489" i="25"/>
  <c r="D490" i="25"/>
  <c r="D491" i="25"/>
  <c r="D492" i="25"/>
  <c r="D493" i="25"/>
  <c r="D494" i="25"/>
  <c r="D495" i="25"/>
  <c r="D496" i="25"/>
  <c r="D497" i="25"/>
  <c r="D498" i="25"/>
  <c r="D499" i="25"/>
  <c r="D500" i="25"/>
  <c r="D501" i="25"/>
  <c r="D502" i="25"/>
  <c r="D503" i="25"/>
  <c r="D504" i="25"/>
  <c r="D505" i="25"/>
  <c r="D506" i="25"/>
  <c r="D507" i="25"/>
  <c r="D508" i="25"/>
  <c r="D509" i="25"/>
  <c r="D510" i="25"/>
  <c r="D511" i="25"/>
  <c r="D512" i="25"/>
  <c r="D513" i="25"/>
  <c r="D514" i="25"/>
  <c r="D515" i="25"/>
  <c r="D516" i="25"/>
  <c r="D517" i="25"/>
  <c r="D518" i="25"/>
  <c r="D519" i="25"/>
  <c r="D520" i="25"/>
  <c r="D521" i="25"/>
  <c r="D522" i="25"/>
  <c r="D523" i="25"/>
  <c r="D524" i="25"/>
  <c r="D525" i="25"/>
  <c r="D526" i="25"/>
  <c r="D527" i="25"/>
  <c r="D528" i="25"/>
  <c r="D529" i="25"/>
  <c r="D530" i="25"/>
  <c r="D531" i="25"/>
  <c r="D532" i="25"/>
  <c r="D533" i="25"/>
  <c r="D534" i="25"/>
  <c r="D535" i="25"/>
  <c r="D536" i="25"/>
  <c r="D537" i="25"/>
  <c r="D538" i="25"/>
  <c r="D539" i="25"/>
  <c r="D540" i="25"/>
  <c r="D541" i="25"/>
  <c r="D542" i="25"/>
  <c r="D543" i="25"/>
  <c r="D544" i="25"/>
  <c r="D545" i="25"/>
  <c r="D546" i="25"/>
  <c r="D547" i="25"/>
  <c r="D548" i="25"/>
  <c r="D549" i="25"/>
  <c r="D550" i="25"/>
  <c r="D551" i="25"/>
  <c r="D552" i="25"/>
  <c r="D553" i="25"/>
  <c r="D554" i="25"/>
  <c r="D555" i="25"/>
  <c r="D556" i="25"/>
  <c r="D557" i="25"/>
  <c r="D558" i="25"/>
  <c r="D559" i="25"/>
  <c r="D560" i="25"/>
  <c r="D561" i="25"/>
  <c r="D562" i="25"/>
  <c r="D563" i="25"/>
  <c r="D564" i="25"/>
  <c r="D565" i="25"/>
  <c r="D566" i="25"/>
  <c r="D567" i="25"/>
  <c r="D568" i="25"/>
  <c r="D569" i="25"/>
  <c r="D570" i="25"/>
  <c r="D571" i="25"/>
  <c r="D572" i="25"/>
  <c r="D573" i="25"/>
  <c r="D574" i="25"/>
  <c r="D575" i="25"/>
  <c r="D576" i="25"/>
  <c r="D577" i="25"/>
  <c r="D578" i="25"/>
  <c r="D579" i="25"/>
  <c r="D3" i="25"/>
  <c r="H13" i="29"/>
  <c r="H12" i="29"/>
  <c r="H11" i="29"/>
  <c r="L8" i="29"/>
  <c r="L9" i="29" s="1"/>
  <c r="L7" i="29"/>
  <c r="H3" i="29"/>
  <c r="H2" i="29"/>
  <c r="I2" i="29" s="1"/>
  <c r="G4" i="25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68" i="25"/>
  <c r="G69" i="25"/>
  <c r="G70" i="25"/>
  <c r="G71" i="25"/>
  <c r="G72" i="25"/>
  <c r="G73" i="25"/>
  <c r="G74" i="25"/>
  <c r="G75" i="25"/>
  <c r="G76" i="25"/>
  <c r="G77" i="25"/>
  <c r="G78" i="25"/>
  <c r="G79" i="25"/>
  <c r="G80" i="25"/>
  <c r="G81" i="25"/>
  <c r="G82" i="25"/>
  <c r="G83" i="25"/>
  <c r="G84" i="25"/>
  <c r="G85" i="25"/>
  <c r="G86" i="25"/>
  <c r="G87" i="25"/>
  <c r="G88" i="25"/>
  <c r="G89" i="25"/>
  <c r="G90" i="25"/>
  <c r="G91" i="25"/>
  <c r="G92" i="25"/>
  <c r="G93" i="25"/>
  <c r="G94" i="25"/>
  <c r="G95" i="25"/>
  <c r="G96" i="25"/>
  <c r="G97" i="25"/>
  <c r="G98" i="25"/>
  <c r="G99" i="25"/>
  <c r="G100" i="25"/>
  <c r="G101" i="25"/>
  <c r="G102" i="25"/>
  <c r="G103" i="25"/>
  <c r="G104" i="25"/>
  <c r="G105" i="25"/>
  <c r="G106" i="25"/>
  <c r="G107" i="25"/>
  <c r="G108" i="25"/>
  <c r="G109" i="25"/>
  <c r="G110" i="25"/>
  <c r="G111" i="25"/>
  <c r="G112" i="25"/>
  <c r="G113" i="25"/>
  <c r="G114" i="25"/>
  <c r="G115" i="25"/>
  <c r="G116" i="25"/>
  <c r="G117" i="25"/>
  <c r="G118" i="25"/>
  <c r="G119" i="25"/>
  <c r="G120" i="25"/>
  <c r="G121" i="25"/>
  <c r="G122" i="25"/>
  <c r="G123" i="25"/>
  <c r="G124" i="25"/>
  <c r="G125" i="25"/>
  <c r="G126" i="25"/>
  <c r="G127" i="25"/>
  <c r="G128" i="25"/>
  <c r="G129" i="25"/>
  <c r="G130" i="25"/>
  <c r="G131" i="25"/>
  <c r="G132" i="25"/>
  <c r="G133" i="25"/>
  <c r="G134" i="25"/>
  <c r="G135" i="25"/>
  <c r="G136" i="25"/>
  <c r="G137" i="25"/>
  <c r="G138" i="25"/>
  <c r="G139" i="25"/>
  <c r="G140" i="25"/>
  <c r="G141" i="25"/>
  <c r="G142" i="25"/>
  <c r="G143" i="25"/>
  <c r="G144" i="25"/>
  <c r="G145" i="25"/>
  <c r="G146" i="25"/>
  <c r="G147" i="25"/>
  <c r="G148" i="25"/>
  <c r="G149" i="25"/>
  <c r="G150" i="25"/>
  <c r="G151" i="25"/>
  <c r="G152" i="25"/>
  <c r="G153" i="25"/>
  <c r="G154" i="25"/>
  <c r="G155" i="25"/>
  <c r="G156" i="25"/>
  <c r="G157" i="25"/>
  <c r="G158" i="25"/>
  <c r="G159" i="25"/>
  <c r="G160" i="25"/>
  <c r="G161" i="25"/>
  <c r="G162" i="25"/>
  <c r="G163" i="25"/>
  <c r="G164" i="25"/>
  <c r="G165" i="25"/>
  <c r="G166" i="25"/>
  <c r="G167" i="25"/>
  <c r="G168" i="25"/>
  <c r="G169" i="25"/>
  <c r="G170" i="25"/>
  <c r="G171" i="25"/>
  <c r="G172" i="25"/>
  <c r="G173" i="25"/>
  <c r="G174" i="25"/>
  <c r="G175" i="25"/>
  <c r="G176" i="25"/>
  <c r="G177" i="25"/>
  <c r="G178" i="25"/>
  <c r="G179" i="25"/>
  <c r="G180" i="25"/>
  <c r="G181" i="25"/>
  <c r="G182" i="25"/>
  <c r="G183" i="25"/>
  <c r="G184" i="25"/>
  <c r="G185" i="25"/>
  <c r="G186" i="25"/>
  <c r="G187" i="25"/>
  <c r="G188" i="25"/>
  <c r="G189" i="25"/>
  <c r="G190" i="25"/>
  <c r="G191" i="25"/>
  <c r="G192" i="25"/>
  <c r="G193" i="25"/>
  <c r="G194" i="25"/>
  <c r="G195" i="25"/>
  <c r="G196" i="25"/>
  <c r="G197" i="25"/>
  <c r="G198" i="25"/>
  <c r="G199" i="25"/>
  <c r="G200" i="25"/>
  <c r="G201" i="25"/>
  <c r="G202" i="25"/>
  <c r="G203" i="25"/>
  <c r="G204" i="25"/>
  <c r="G205" i="25"/>
  <c r="G206" i="25"/>
  <c r="G207" i="25"/>
  <c r="G208" i="25"/>
  <c r="G209" i="25"/>
  <c r="G210" i="25"/>
  <c r="G211" i="25"/>
  <c r="G212" i="25"/>
  <c r="G213" i="25"/>
  <c r="G214" i="25"/>
  <c r="G215" i="25"/>
  <c r="G216" i="25"/>
  <c r="G217" i="25"/>
  <c r="G218" i="25"/>
  <c r="G219" i="25"/>
  <c r="G220" i="25"/>
  <c r="G221" i="25"/>
  <c r="G222" i="25"/>
  <c r="G223" i="25"/>
  <c r="G224" i="25"/>
  <c r="G225" i="25"/>
  <c r="G226" i="25"/>
  <c r="G227" i="25"/>
  <c r="G228" i="25"/>
  <c r="G229" i="25"/>
  <c r="G230" i="25"/>
  <c r="G231" i="25"/>
  <c r="G232" i="25"/>
  <c r="G233" i="25"/>
  <c r="G234" i="25"/>
  <c r="G235" i="25"/>
  <c r="G236" i="25"/>
  <c r="G237" i="25"/>
  <c r="G238" i="25"/>
  <c r="G239" i="25"/>
  <c r="G240" i="25"/>
  <c r="G241" i="25"/>
  <c r="G242" i="25"/>
  <c r="G243" i="25"/>
  <c r="G244" i="25"/>
  <c r="G245" i="25"/>
  <c r="G246" i="25"/>
  <c r="G247" i="25"/>
  <c r="G248" i="25"/>
  <c r="G249" i="25"/>
  <c r="G250" i="25"/>
  <c r="G251" i="25"/>
  <c r="G252" i="25"/>
  <c r="G253" i="25"/>
  <c r="G254" i="25"/>
  <c r="G255" i="25"/>
  <c r="G256" i="25"/>
  <c r="G257" i="25"/>
  <c r="G258" i="25"/>
  <c r="G259" i="25"/>
  <c r="G260" i="25"/>
  <c r="G261" i="25"/>
  <c r="G262" i="25"/>
  <c r="G263" i="25"/>
  <c r="G264" i="25"/>
  <c r="G265" i="25"/>
  <c r="G266" i="25"/>
  <c r="G267" i="25"/>
  <c r="G268" i="25"/>
  <c r="G269" i="25"/>
  <c r="G270" i="25"/>
  <c r="G271" i="25"/>
  <c r="G272" i="25"/>
  <c r="G273" i="25"/>
  <c r="G274" i="25"/>
  <c r="G275" i="25"/>
  <c r="G276" i="25"/>
  <c r="G277" i="25"/>
  <c r="G278" i="25"/>
  <c r="G279" i="25"/>
  <c r="G280" i="25"/>
  <c r="G281" i="25"/>
  <c r="G282" i="25"/>
  <c r="G283" i="25"/>
  <c r="G284" i="25"/>
  <c r="G285" i="25"/>
  <c r="G286" i="25"/>
  <c r="G287" i="25"/>
  <c r="G288" i="25"/>
  <c r="G289" i="25"/>
  <c r="G290" i="25"/>
  <c r="G291" i="25"/>
  <c r="G292" i="25"/>
  <c r="G293" i="25"/>
  <c r="G294" i="25"/>
  <c r="G295" i="25"/>
  <c r="G296" i="25"/>
  <c r="G297" i="25"/>
  <c r="G298" i="25"/>
  <c r="G299" i="25"/>
  <c r="G300" i="25"/>
  <c r="G301" i="25"/>
  <c r="G302" i="25"/>
  <c r="G303" i="25"/>
  <c r="G304" i="25"/>
  <c r="G305" i="25"/>
  <c r="G306" i="25"/>
  <c r="G307" i="25"/>
  <c r="G308" i="25"/>
  <c r="G309" i="25"/>
  <c r="G310" i="25"/>
  <c r="G311" i="25"/>
  <c r="G312" i="25"/>
  <c r="G313" i="25"/>
  <c r="G314" i="25"/>
  <c r="G315" i="25"/>
  <c r="G316" i="25"/>
  <c r="G317" i="25"/>
  <c r="G318" i="25"/>
  <c r="G319" i="25"/>
  <c r="G320" i="25"/>
  <c r="G321" i="25"/>
  <c r="G322" i="25"/>
  <c r="G323" i="25"/>
  <c r="G324" i="25"/>
  <c r="G325" i="25"/>
  <c r="G326" i="25"/>
  <c r="G327" i="25"/>
  <c r="G328" i="25"/>
  <c r="G329" i="25"/>
  <c r="G330" i="25"/>
  <c r="G331" i="25"/>
  <c r="G332" i="25"/>
  <c r="G333" i="25"/>
  <c r="G334" i="25"/>
  <c r="G335" i="25"/>
  <c r="G336" i="25"/>
  <c r="G337" i="25"/>
  <c r="G338" i="25"/>
  <c r="G339" i="25"/>
  <c r="G340" i="25"/>
  <c r="G341" i="25"/>
  <c r="G342" i="25"/>
  <c r="G343" i="25"/>
  <c r="G344" i="25"/>
  <c r="G345" i="25"/>
  <c r="G346" i="25"/>
  <c r="G347" i="25"/>
  <c r="G348" i="25"/>
  <c r="G349" i="25"/>
  <c r="G350" i="25"/>
  <c r="G351" i="25"/>
  <c r="G352" i="25"/>
  <c r="G353" i="25"/>
  <c r="G354" i="25"/>
  <c r="G355" i="25"/>
  <c r="G356" i="25"/>
  <c r="G357" i="25"/>
  <c r="G358" i="25"/>
  <c r="G359" i="25"/>
  <c r="G360" i="25"/>
  <c r="G361" i="25"/>
  <c r="G362" i="25"/>
  <c r="G363" i="25"/>
  <c r="G364" i="25"/>
  <c r="G365" i="25"/>
  <c r="G366" i="25"/>
  <c r="G367" i="25"/>
  <c r="G368" i="25"/>
  <c r="G369" i="25"/>
  <c r="G370" i="25"/>
  <c r="G371" i="25"/>
  <c r="G372" i="25"/>
  <c r="G373" i="25"/>
  <c r="G374" i="25"/>
  <c r="G375" i="25"/>
  <c r="G376" i="25"/>
  <c r="G377" i="25"/>
  <c r="G378" i="25"/>
  <c r="G379" i="25"/>
  <c r="G380" i="25"/>
  <c r="G381" i="25"/>
  <c r="G382" i="25"/>
  <c r="G383" i="25"/>
  <c r="G384" i="25"/>
  <c r="G385" i="25"/>
  <c r="G386" i="25"/>
  <c r="G387" i="25"/>
  <c r="G388" i="25"/>
  <c r="G389" i="25"/>
  <c r="G390" i="25"/>
  <c r="G391" i="25"/>
  <c r="G392" i="25"/>
  <c r="G393" i="25"/>
  <c r="G394" i="25"/>
  <c r="G395" i="25"/>
  <c r="G396" i="25"/>
  <c r="G397" i="25"/>
  <c r="G398" i="25"/>
  <c r="G399" i="25"/>
  <c r="G400" i="25"/>
  <c r="G401" i="25"/>
  <c r="G402" i="25"/>
  <c r="G403" i="25"/>
  <c r="G404" i="25"/>
  <c r="G405" i="25"/>
  <c r="G406" i="25"/>
  <c r="G407" i="25"/>
  <c r="G408" i="25"/>
  <c r="G409" i="25"/>
  <c r="G410" i="25"/>
  <c r="G411" i="25"/>
  <c r="G412" i="25"/>
  <c r="G413" i="25"/>
  <c r="G414" i="25"/>
  <c r="G415" i="25"/>
  <c r="G416" i="25"/>
  <c r="G417" i="25"/>
  <c r="G418" i="25"/>
  <c r="G419" i="25"/>
  <c r="G420" i="25"/>
  <c r="G421" i="25"/>
  <c r="G422" i="25"/>
  <c r="G423" i="25"/>
  <c r="G424" i="25"/>
  <c r="G425" i="25"/>
  <c r="G426" i="25"/>
  <c r="G427" i="25"/>
  <c r="G428" i="25"/>
  <c r="G429" i="25"/>
  <c r="G430" i="25"/>
  <c r="G431" i="25"/>
  <c r="G432" i="25"/>
  <c r="G433" i="25"/>
  <c r="G434" i="25"/>
  <c r="G435" i="25"/>
  <c r="G436" i="25"/>
  <c r="G437" i="25"/>
  <c r="G438" i="25"/>
  <c r="G439" i="25"/>
  <c r="G440" i="25"/>
  <c r="G441" i="25"/>
  <c r="G442" i="25"/>
  <c r="G443" i="25"/>
  <c r="G444" i="25"/>
  <c r="G445" i="25"/>
  <c r="G446" i="25"/>
  <c r="G447" i="25"/>
  <c r="G448" i="25"/>
  <c r="G449" i="25"/>
  <c r="G450" i="25"/>
  <c r="G451" i="25"/>
  <c r="G452" i="25"/>
  <c r="G453" i="25"/>
  <c r="G454" i="25"/>
  <c r="G455" i="25"/>
  <c r="G456" i="25"/>
  <c r="G457" i="25"/>
  <c r="G458" i="25"/>
  <c r="G459" i="25"/>
  <c r="G460" i="25"/>
  <c r="G461" i="25"/>
  <c r="G462" i="25"/>
  <c r="G463" i="25"/>
  <c r="G464" i="25"/>
  <c r="G465" i="25"/>
  <c r="G466" i="25"/>
  <c r="G467" i="25"/>
  <c r="G468" i="25"/>
  <c r="G469" i="25"/>
  <c r="G470" i="25"/>
  <c r="G471" i="25"/>
  <c r="G472" i="25"/>
  <c r="G473" i="25"/>
  <c r="G474" i="25"/>
  <c r="G475" i="25"/>
  <c r="G476" i="25"/>
  <c r="G477" i="25"/>
  <c r="G478" i="25"/>
  <c r="G479" i="25"/>
  <c r="G480" i="25"/>
  <c r="G481" i="25"/>
  <c r="G482" i="25"/>
  <c r="G483" i="25"/>
  <c r="G484" i="25"/>
  <c r="G485" i="25"/>
  <c r="G486" i="25"/>
  <c r="G487" i="25"/>
  <c r="G488" i="25"/>
  <c r="G489" i="25"/>
  <c r="G490" i="25"/>
  <c r="G491" i="25"/>
  <c r="G492" i="25"/>
  <c r="G493" i="25"/>
  <c r="G494" i="25"/>
  <c r="G495" i="25"/>
  <c r="G496" i="25"/>
  <c r="G497" i="25"/>
  <c r="G498" i="25"/>
  <c r="G499" i="25"/>
  <c r="G500" i="25"/>
  <c r="G501" i="25"/>
  <c r="G502" i="25"/>
  <c r="G503" i="25"/>
  <c r="G504" i="25"/>
  <c r="G505" i="25"/>
  <c r="G506" i="25"/>
  <c r="G507" i="25"/>
  <c r="G508" i="25"/>
  <c r="G509" i="25"/>
  <c r="G510" i="25"/>
  <c r="G511" i="25"/>
  <c r="G512" i="25"/>
  <c r="G513" i="25"/>
  <c r="G514" i="25"/>
  <c r="G515" i="25"/>
  <c r="G516" i="25"/>
  <c r="G517" i="25"/>
  <c r="G518" i="25"/>
  <c r="G519" i="25"/>
  <c r="G520" i="25"/>
  <c r="G521" i="25"/>
  <c r="G522" i="25"/>
  <c r="G523" i="25"/>
  <c r="G524" i="25"/>
  <c r="G525" i="25"/>
  <c r="G526" i="25"/>
  <c r="G527" i="25"/>
  <c r="G528" i="25"/>
  <c r="G529" i="25"/>
  <c r="G530" i="25"/>
  <c r="G531" i="25"/>
  <c r="G532" i="25"/>
  <c r="G533" i="25"/>
  <c r="G534" i="25"/>
  <c r="G535" i="25"/>
  <c r="G536" i="25"/>
  <c r="G537" i="25"/>
  <c r="G538" i="25"/>
  <c r="G539" i="25"/>
  <c r="G540" i="25"/>
  <c r="G541" i="25"/>
  <c r="G542" i="25"/>
  <c r="G543" i="25"/>
  <c r="G544" i="25"/>
  <c r="G545" i="25"/>
  <c r="G546" i="25"/>
  <c r="G547" i="25"/>
  <c r="G548" i="25"/>
  <c r="G549" i="25"/>
  <c r="G550" i="25"/>
  <c r="G551" i="25"/>
  <c r="G552" i="25"/>
  <c r="G553" i="25"/>
  <c r="G554" i="25"/>
  <c r="G555" i="25"/>
  <c r="G556" i="25"/>
  <c r="G557" i="25"/>
  <c r="G558" i="25"/>
  <c r="G559" i="25"/>
  <c r="G560" i="25"/>
  <c r="G561" i="25"/>
  <c r="G562" i="25"/>
  <c r="G563" i="25"/>
  <c r="G564" i="25"/>
  <c r="G565" i="25"/>
  <c r="G566" i="25"/>
  <c r="G567" i="25"/>
  <c r="G568" i="25"/>
  <c r="G569" i="25"/>
  <c r="G570" i="25"/>
  <c r="G571" i="25"/>
  <c r="G572" i="25"/>
  <c r="G573" i="25"/>
  <c r="G574" i="25"/>
  <c r="G575" i="25"/>
  <c r="G576" i="25"/>
  <c r="G577" i="25"/>
  <c r="G578" i="25"/>
  <c r="G579" i="25"/>
  <c r="G3" i="25"/>
  <c r="F4" i="32"/>
  <c r="F5" i="32"/>
  <c r="F6" i="32"/>
  <c r="F7" i="32"/>
  <c r="F308" i="32"/>
  <c r="F307" i="32"/>
  <c r="F306" i="32"/>
  <c r="F305" i="32"/>
  <c r="F304" i="32"/>
  <c r="F303" i="32"/>
  <c r="F302" i="32"/>
  <c r="F301" i="32"/>
  <c r="F300" i="32"/>
  <c r="F299" i="32"/>
  <c r="F298" i="32"/>
  <c r="F297" i="32"/>
  <c r="F296" i="32"/>
  <c r="F295" i="32"/>
  <c r="F294" i="32"/>
  <c r="F293" i="32"/>
  <c r="F292" i="32"/>
  <c r="F291" i="32"/>
  <c r="F290" i="32"/>
  <c r="F289" i="32"/>
  <c r="F288" i="32"/>
  <c r="F287" i="32"/>
  <c r="F286" i="32"/>
  <c r="F285" i="32"/>
  <c r="F284" i="32"/>
  <c r="F283" i="32"/>
  <c r="F282" i="32"/>
  <c r="F281" i="32"/>
  <c r="F280" i="32"/>
  <c r="F279" i="32"/>
  <c r="F278" i="32"/>
  <c r="F277" i="32"/>
  <c r="F276" i="32"/>
  <c r="F275" i="32"/>
  <c r="F274" i="32"/>
  <c r="F273" i="32"/>
  <c r="F272" i="32"/>
  <c r="F271" i="32"/>
  <c r="F270" i="32"/>
  <c r="F269" i="32"/>
  <c r="F268" i="32"/>
  <c r="F267" i="32"/>
  <c r="F266" i="32"/>
  <c r="F265" i="32"/>
  <c r="F264" i="32"/>
  <c r="F263" i="32"/>
  <c r="F262" i="32"/>
  <c r="F261" i="32"/>
  <c r="F260" i="32"/>
  <c r="F259" i="32"/>
  <c r="F258" i="32"/>
  <c r="F257" i="32"/>
  <c r="F256" i="32"/>
  <c r="F255" i="32"/>
  <c r="F254" i="32"/>
  <c r="F253" i="32"/>
  <c r="F252" i="32"/>
  <c r="F251" i="32"/>
  <c r="F250" i="32"/>
  <c r="F249" i="32"/>
  <c r="F248" i="32"/>
  <c r="F247" i="32"/>
  <c r="F246" i="32"/>
  <c r="F245" i="32"/>
  <c r="F244" i="32"/>
  <c r="F243" i="32"/>
  <c r="F242" i="32"/>
  <c r="F241" i="32"/>
  <c r="F240" i="32"/>
  <c r="F239" i="32"/>
  <c r="F238" i="32"/>
  <c r="F237" i="32"/>
  <c r="F236" i="32"/>
  <c r="F235" i="32"/>
  <c r="F234" i="32"/>
  <c r="F233" i="32"/>
  <c r="F232" i="32"/>
  <c r="F231" i="32"/>
  <c r="F230" i="32"/>
  <c r="F229" i="32"/>
  <c r="F228" i="32"/>
  <c r="F227" i="32"/>
  <c r="F226" i="32"/>
  <c r="F225" i="32"/>
  <c r="F224" i="32"/>
  <c r="F223" i="32"/>
  <c r="F222" i="32"/>
  <c r="F221" i="32"/>
  <c r="F220" i="32"/>
  <c r="F219" i="32"/>
  <c r="F218" i="32"/>
  <c r="F217" i="32"/>
  <c r="F216" i="32"/>
  <c r="F215" i="32"/>
  <c r="F214" i="32"/>
  <c r="F213" i="32"/>
  <c r="F212" i="32"/>
  <c r="F211" i="32"/>
  <c r="F210" i="32"/>
  <c r="F209" i="32"/>
  <c r="F208" i="32"/>
  <c r="F207" i="32"/>
  <c r="F206" i="32"/>
  <c r="F205" i="32"/>
  <c r="F204" i="32"/>
  <c r="F203" i="32"/>
  <c r="F202" i="32"/>
  <c r="F201" i="32"/>
  <c r="F200" i="32"/>
  <c r="F199" i="32"/>
  <c r="F198" i="32"/>
  <c r="F197" i="32"/>
  <c r="F196" i="32"/>
  <c r="F195" i="32"/>
  <c r="F194" i="32"/>
  <c r="F193" i="32"/>
  <c r="F192" i="32"/>
  <c r="F191" i="32"/>
  <c r="F190" i="32"/>
  <c r="F189" i="32"/>
  <c r="F188" i="32"/>
  <c r="F187" i="32"/>
  <c r="F186" i="32"/>
  <c r="F185" i="32"/>
  <c r="F184" i="32"/>
  <c r="F183" i="32"/>
  <c r="F182" i="32"/>
  <c r="F181" i="32"/>
  <c r="F180" i="32"/>
  <c r="F179" i="32"/>
  <c r="F178" i="32"/>
  <c r="F177" i="32"/>
  <c r="F176" i="32"/>
  <c r="F175" i="32"/>
  <c r="F174" i="32"/>
  <c r="F173" i="32"/>
  <c r="F172" i="32"/>
  <c r="F171" i="32"/>
  <c r="F170" i="32"/>
  <c r="F169" i="32"/>
  <c r="F168" i="32"/>
  <c r="F167" i="32"/>
  <c r="F166" i="32"/>
  <c r="F165" i="32"/>
  <c r="F164" i="32"/>
  <c r="F163" i="32"/>
  <c r="F162" i="32"/>
  <c r="F161" i="32"/>
  <c r="F160" i="32"/>
  <c r="F159" i="32"/>
  <c r="F158" i="32"/>
  <c r="F157" i="32"/>
  <c r="F156" i="32"/>
  <c r="F155" i="32"/>
  <c r="F154" i="32"/>
  <c r="F153" i="32"/>
  <c r="F152" i="32"/>
  <c r="F151" i="32"/>
  <c r="F150" i="32"/>
  <c r="F149" i="32"/>
  <c r="F148" i="32"/>
  <c r="F147" i="32"/>
  <c r="F146" i="32"/>
  <c r="F145" i="32"/>
  <c r="F144" i="32"/>
  <c r="F143" i="32"/>
  <c r="F142" i="32"/>
  <c r="F141" i="32"/>
  <c r="F140" i="32"/>
  <c r="F139" i="32"/>
  <c r="F138" i="32"/>
  <c r="F137" i="32"/>
  <c r="F136" i="32"/>
  <c r="F135" i="32"/>
  <c r="F134" i="32"/>
  <c r="F133" i="32"/>
  <c r="F132" i="32"/>
  <c r="F131" i="32"/>
  <c r="F130" i="32"/>
  <c r="F129" i="32"/>
  <c r="F128" i="32"/>
  <c r="F127" i="32"/>
  <c r="F126" i="32"/>
  <c r="F125" i="32"/>
  <c r="F124" i="32"/>
  <c r="F123" i="32"/>
  <c r="F122" i="32"/>
  <c r="F121" i="32"/>
  <c r="F120" i="32"/>
  <c r="F119" i="32"/>
  <c r="F118" i="32"/>
  <c r="F117" i="32"/>
  <c r="F116" i="32"/>
  <c r="F115" i="32"/>
  <c r="F114" i="32"/>
  <c r="F113" i="32"/>
  <c r="F112" i="32"/>
  <c r="F111" i="32"/>
  <c r="F110" i="32"/>
  <c r="F109" i="32"/>
  <c r="F108" i="32"/>
  <c r="F107" i="32"/>
  <c r="F106" i="32"/>
  <c r="F105" i="32"/>
  <c r="F104" i="32"/>
  <c r="F103" i="32"/>
  <c r="F102" i="32"/>
  <c r="F101" i="32"/>
  <c r="F100" i="32"/>
  <c r="F99" i="32"/>
  <c r="F98" i="32"/>
  <c r="F97" i="32"/>
  <c r="F96" i="32"/>
  <c r="F95" i="32"/>
  <c r="F94" i="32"/>
  <c r="F93" i="32"/>
  <c r="F92" i="32"/>
  <c r="F91" i="32"/>
  <c r="F90" i="32"/>
  <c r="F89" i="32"/>
  <c r="F88" i="32"/>
  <c r="F87" i="32"/>
  <c r="F86" i="32"/>
  <c r="F85" i="32"/>
  <c r="F84" i="32"/>
  <c r="F83" i="32"/>
  <c r="F82" i="32"/>
  <c r="F81" i="32"/>
  <c r="F80" i="32"/>
  <c r="F79" i="32"/>
  <c r="F78" i="32"/>
  <c r="F77" i="32"/>
  <c r="F76" i="32"/>
  <c r="F75" i="32"/>
  <c r="F74" i="32"/>
  <c r="F73" i="32"/>
  <c r="F72" i="32"/>
  <c r="F71" i="32"/>
  <c r="F70" i="32"/>
  <c r="F69" i="32"/>
  <c r="F68" i="32"/>
  <c r="F67" i="32"/>
  <c r="F66" i="32"/>
  <c r="F65" i="32"/>
  <c r="F64" i="32"/>
  <c r="F63" i="32"/>
  <c r="F62" i="32"/>
  <c r="F61" i="32"/>
  <c r="F60" i="32"/>
  <c r="F59" i="32"/>
  <c r="F58" i="32"/>
  <c r="F57" i="32"/>
  <c r="F56" i="32"/>
  <c r="F55" i="32"/>
  <c r="F54" i="32"/>
  <c r="F53" i="32"/>
  <c r="F52" i="32"/>
  <c r="F51" i="32"/>
  <c r="F50" i="32"/>
  <c r="F49" i="32"/>
  <c r="F48" i="32"/>
  <c r="F47" i="32"/>
  <c r="F46" i="32"/>
  <c r="F45" i="32"/>
  <c r="F44" i="32"/>
  <c r="F43" i="32"/>
  <c r="F42" i="32"/>
  <c r="F41" i="32"/>
  <c r="F40" i="32"/>
  <c r="F39" i="32"/>
  <c r="F38" i="32"/>
  <c r="F37" i="32"/>
  <c r="F36" i="32"/>
  <c r="F35" i="32"/>
  <c r="F34" i="32"/>
  <c r="F33" i="32"/>
  <c r="F32" i="32"/>
  <c r="F31" i="32"/>
  <c r="F30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H13" i="32"/>
  <c r="F13" i="32"/>
  <c r="H12" i="32"/>
  <c r="I12" i="32" s="1"/>
  <c r="F12" i="32"/>
  <c r="H11" i="32"/>
  <c r="F11" i="32"/>
  <c r="F10" i="32"/>
  <c r="F9" i="32"/>
  <c r="L8" i="32"/>
  <c r="F8" i="32"/>
  <c r="L7" i="32"/>
  <c r="H3" i="32"/>
  <c r="H2" i="32"/>
  <c r="L7" i="27"/>
  <c r="I12" i="37" l="1"/>
  <c r="H8" i="37"/>
  <c r="J8" i="37"/>
  <c r="L9" i="37"/>
  <c r="I2" i="37"/>
  <c r="I7" i="37"/>
  <c r="J5" i="37"/>
  <c r="K7" i="37"/>
  <c r="K5" i="37"/>
  <c r="K8" i="37"/>
  <c r="H6" i="37"/>
  <c r="H5" i="37"/>
  <c r="I8" i="37"/>
  <c r="H7" i="37"/>
  <c r="J7" i="37"/>
  <c r="I6" i="37"/>
  <c r="J6" i="37"/>
  <c r="K6" i="37"/>
  <c r="I5" i="37"/>
  <c r="I544" i="1"/>
  <c r="K544" i="1" s="1"/>
  <c r="I532" i="1"/>
  <c r="K532" i="1" s="1"/>
  <c r="I520" i="1"/>
  <c r="K520" i="1" s="1"/>
  <c r="I508" i="1"/>
  <c r="K508" i="1" s="1"/>
  <c r="I496" i="1"/>
  <c r="K496" i="1" s="1"/>
  <c r="I484" i="1"/>
  <c r="K484" i="1" s="1"/>
  <c r="I471" i="1"/>
  <c r="K471" i="1" s="1"/>
  <c r="I458" i="1"/>
  <c r="K458" i="1" s="1"/>
  <c r="I445" i="1"/>
  <c r="K445" i="1" s="1"/>
  <c r="I432" i="1"/>
  <c r="K432" i="1" s="1"/>
  <c r="I418" i="1"/>
  <c r="K418" i="1" s="1"/>
  <c r="I339" i="1"/>
  <c r="K339" i="1" s="1"/>
  <c r="I195" i="1"/>
  <c r="K195" i="1" s="1"/>
  <c r="I51" i="1"/>
  <c r="K51" i="1" s="1"/>
  <c r="I543" i="1"/>
  <c r="K543" i="1" s="1"/>
  <c r="I531" i="1"/>
  <c r="K531" i="1" s="1"/>
  <c r="I519" i="1"/>
  <c r="K519" i="1" s="1"/>
  <c r="I507" i="1"/>
  <c r="K507" i="1" s="1"/>
  <c r="I495" i="1"/>
  <c r="K495" i="1" s="1"/>
  <c r="I483" i="1"/>
  <c r="K483" i="1" s="1"/>
  <c r="I470" i="1"/>
  <c r="K470" i="1" s="1"/>
  <c r="I457" i="1"/>
  <c r="K457" i="1" s="1"/>
  <c r="I444" i="1"/>
  <c r="K444" i="1" s="1"/>
  <c r="I431" i="1"/>
  <c r="K431" i="1" s="1"/>
  <c r="I417" i="1"/>
  <c r="K417" i="1" s="1"/>
  <c r="I327" i="1"/>
  <c r="K327" i="1" s="1"/>
  <c r="I183" i="1"/>
  <c r="K183" i="1" s="1"/>
  <c r="I4" i="1"/>
  <c r="K4" i="1" s="1"/>
  <c r="I16" i="1"/>
  <c r="K16" i="1" s="1"/>
  <c r="I28" i="1"/>
  <c r="K28" i="1" s="1"/>
  <c r="I40" i="1"/>
  <c r="K40" i="1" s="1"/>
  <c r="I52" i="1"/>
  <c r="K52" i="1" s="1"/>
  <c r="I64" i="1"/>
  <c r="K64" i="1" s="1"/>
  <c r="I76" i="1"/>
  <c r="K76" i="1" s="1"/>
  <c r="I88" i="1"/>
  <c r="K88" i="1" s="1"/>
  <c r="I100" i="1"/>
  <c r="K100" i="1" s="1"/>
  <c r="I112" i="1"/>
  <c r="K112" i="1" s="1"/>
  <c r="I124" i="1"/>
  <c r="K124" i="1" s="1"/>
  <c r="I136" i="1"/>
  <c r="K136" i="1" s="1"/>
  <c r="I148" i="1"/>
  <c r="K148" i="1" s="1"/>
  <c r="I160" i="1"/>
  <c r="K160" i="1" s="1"/>
  <c r="I172" i="1"/>
  <c r="K172" i="1" s="1"/>
  <c r="I184" i="1"/>
  <c r="K184" i="1" s="1"/>
  <c r="I196" i="1"/>
  <c r="K196" i="1" s="1"/>
  <c r="I208" i="1"/>
  <c r="K208" i="1" s="1"/>
  <c r="I220" i="1"/>
  <c r="K220" i="1" s="1"/>
  <c r="I232" i="1"/>
  <c r="K232" i="1" s="1"/>
  <c r="I244" i="1"/>
  <c r="K244" i="1" s="1"/>
  <c r="I256" i="1"/>
  <c r="K256" i="1" s="1"/>
  <c r="I268" i="1"/>
  <c r="K268" i="1" s="1"/>
  <c r="I280" i="1"/>
  <c r="K280" i="1" s="1"/>
  <c r="I292" i="1"/>
  <c r="K292" i="1" s="1"/>
  <c r="I304" i="1"/>
  <c r="K304" i="1" s="1"/>
  <c r="I316" i="1"/>
  <c r="K316" i="1" s="1"/>
  <c r="I328" i="1"/>
  <c r="K328" i="1" s="1"/>
  <c r="I340" i="1"/>
  <c r="K340" i="1" s="1"/>
  <c r="I352" i="1"/>
  <c r="K352" i="1" s="1"/>
  <c r="I364" i="1"/>
  <c r="K364" i="1" s="1"/>
  <c r="I376" i="1"/>
  <c r="K376" i="1" s="1"/>
  <c r="I388" i="1"/>
  <c r="K388" i="1" s="1"/>
  <c r="I400" i="1"/>
  <c r="K400" i="1" s="1"/>
  <c r="I5" i="1"/>
  <c r="K5" i="1" s="1"/>
  <c r="I17" i="1"/>
  <c r="K17" i="1" s="1"/>
  <c r="I29" i="1"/>
  <c r="K29" i="1" s="1"/>
  <c r="I41" i="1"/>
  <c r="K41" i="1" s="1"/>
  <c r="I53" i="1"/>
  <c r="K53" i="1" s="1"/>
  <c r="I65" i="1"/>
  <c r="K65" i="1" s="1"/>
  <c r="I77" i="1"/>
  <c r="K77" i="1" s="1"/>
  <c r="I89" i="1"/>
  <c r="K89" i="1" s="1"/>
  <c r="I101" i="1"/>
  <c r="K101" i="1" s="1"/>
  <c r="I113" i="1"/>
  <c r="K113" i="1" s="1"/>
  <c r="I125" i="1"/>
  <c r="K125" i="1" s="1"/>
  <c r="I137" i="1"/>
  <c r="K137" i="1" s="1"/>
  <c r="I149" i="1"/>
  <c r="K149" i="1" s="1"/>
  <c r="I161" i="1"/>
  <c r="K161" i="1" s="1"/>
  <c r="I173" i="1"/>
  <c r="K173" i="1" s="1"/>
  <c r="I185" i="1"/>
  <c r="K185" i="1" s="1"/>
  <c r="I197" i="1"/>
  <c r="K197" i="1" s="1"/>
  <c r="I209" i="1"/>
  <c r="K209" i="1" s="1"/>
  <c r="I221" i="1"/>
  <c r="K221" i="1" s="1"/>
  <c r="I233" i="1"/>
  <c r="K233" i="1" s="1"/>
  <c r="I245" i="1"/>
  <c r="K245" i="1" s="1"/>
  <c r="I257" i="1"/>
  <c r="K257" i="1" s="1"/>
  <c r="I269" i="1"/>
  <c r="K269" i="1" s="1"/>
  <c r="I281" i="1"/>
  <c r="K281" i="1" s="1"/>
  <c r="I293" i="1"/>
  <c r="K293" i="1" s="1"/>
  <c r="I305" i="1"/>
  <c r="K305" i="1" s="1"/>
  <c r="I317" i="1"/>
  <c r="K317" i="1" s="1"/>
  <c r="I329" i="1"/>
  <c r="K329" i="1" s="1"/>
  <c r="I341" i="1"/>
  <c r="K341" i="1" s="1"/>
  <c r="I353" i="1"/>
  <c r="K353" i="1" s="1"/>
  <c r="I365" i="1"/>
  <c r="K365" i="1" s="1"/>
  <c r="I377" i="1"/>
  <c r="K377" i="1" s="1"/>
  <c r="I389" i="1"/>
  <c r="K389" i="1" s="1"/>
  <c r="I401" i="1"/>
  <c r="K401" i="1" s="1"/>
  <c r="I6" i="1"/>
  <c r="K6" i="1" s="1"/>
  <c r="I18" i="1"/>
  <c r="K18" i="1" s="1"/>
  <c r="I30" i="1"/>
  <c r="K30" i="1" s="1"/>
  <c r="I42" i="1"/>
  <c r="K42" i="1" s="1"/>
  <c r="I54" i="1"/>
  <c r="K54" i="1" s="1"/>
  <c r="I66" i="1"/>
  <c r="K66" i="1" s="1"/>
  <c r="I78" i="1"/>
  <c r="K78" i="1" s="1"/>
  <c r="I90" i="1"/>
  <c r="K90" i="1" s="1"/>
  <c r="I102" i="1"/>
  <c r="K102" i="1" s="1"/>
  <c r="I114" i="1"/>
  <c r="K114" i="1" s="1"/>
  <c r="I126" i="1"/>
  <c r="K126" i="1" s="1"/>
  <c r="I138" i="1"/>
  <c r="K138" i="1" s="1"/>
  <c r="I150" i="1"/>
  <c r="K150" i="1" s="1"/>
  <c r="I162" i="1"/>
  <c r="K162" i="1" s="1"/>
  <c r="I174" i="1"/>
  <c r="K174" i="1" s="1"/>
  <c r="I186" i="1"/>
  <c r="K186" i="1" s="1"/>
  <c r="I198" i="1"/>
  <c r="K198" i="1" s="1"/>
  <c r="I210" i="1"/>
  <c r="K210" i="1" s="1"/>
  <c r="I222" i="1"/>
  <c r="K222" i="1" s="1"/>
  <c r="I234" i="1"/>
  <c r="K234" i="1" s="1"/>
  <c r="I246" i="1"/>
  <c r="K246" i="1" s="1"/>
  <c r="I258" i="1"/>
  <c r="K258" i="1" s="1"/>
  <c r="I270" i="1"/>
  <c r="K270" i="1" s="1"/>
  <c r="I282" i="1"/>
  <c r="K282" i="1" s="1"/>
  <c r="I294" i="1"/>
  <c r="K294" i="1" s="1"/>
  <c r="I306" i="1"/>
  <c r="K306" i="1" s="1"/>
  <c r="I318" i="1"/>
  <c r="K318" i="1" s="1"/>
  <c r="I330" i="1"/>
  <c r="K330" i="1" s="1"/>
  <c r="I342" i="1"/>
  <c r="K342" i="1" s="1"/>
  <c r="I354" i="1"/>
  <c r="K354" i="1" s="1"/>
  <c r="I366" i="1"/>
  <c r="K366" i="1" s="1"/>
  <c r="I378" i="1"/>
  <c r="K378" i="1" s="1"/>
  <c r="I390" i="1"/>
  <c r="K390" i="1" s="1"/>
  <c r="I402" i="1"/>
  <c r="K402" i="1" s="1"/>
  <c r="I414" i="1"/>
  <c r="K414" i="1" s="1"/>
  <c r="I7" i="1"/>
  <c r="K7" i="1" s="1"/>
  <c r="I19" i="1"/>
  <c r="K19" i="1" s="1"/>
  <c r="I31" i="1"/>
  <c r="K31" i="1" s="1"/>
  <c r="I43" i="1"/>
  <c r="K43" i="1" s="1"/>
  <c r="I55" i="1"/>
  <c r="K55" i="1" s="1"/>
  <c r="I67" i="1"/>
  <c r="K67" i="1" s="1"/>
  <c r="I79" i="1"/>
  <c r="K79" i="1" s="1"/>
  <c r="I91" i="1"/>
  <c r="K91" i="1" s="1"/>
  <c r="I103" i="1"/>
  <c r="K103" i="1" s="1"/>
  <c r="I115" i="1"/>
  <c r="K115" i="1" s="1"/>
  <c r="I127" i="1"/>
  <c r="K127" i="1" s="1"/>
  <c r="I139" i="1"/>
  <c r="K139" i="1" s="1"/>
  <c r="I151" i="1"/>
  <c r="K151" i="1" s="1"/>
  <c r="I163" i="1"/>
  <c r="K163" i="1" s="1"/>
  <c r="I175" i="1"/>
  <c r="K175" i="1" s="1"/>
  <c r="I187" i="1"/>
  <c r="K187" i="1" s="1"/>
  <c r="I199" i="1"/>
  <c r="K199" i="1" s="1"/>
  <c r="I211" i="1"/>
  <c r="K211" i="1" s="1"/>
  <c r="I223" i="1"/>
  <c r="K223" i="1" s="1"/>
  <c r="I235" i="1"/>
  <c r="K235" i="1" s="1"/>
  <c r="I247" i="1"/>
  <c r="K247" i="1" s="1"/>
  <c r="I259" i="1"/>
  <c r="K259" i="1" s="1"/>
  <c r="I271" i="1"/>
  <c r="K271" i="1" s="1"/>
  <c r="I283" i="1"/>
  <c r="K283" i="1" s="1"/>
  <c r="I295" i="1"/>
  <c r="K295" i="1" s="1"/>
  <c r="I307" i="1"/>
  <c r="K307" i="1" s="1"/>
  <c r="I319" i="1"/>
  <c r="K319" i="1" s="1"/>
  <c r="I331" i="1"/>
  <c r="K331" i="1" s="1"/>
  <c r="I343" i="1"/>
  <c r="K343" i="1" s="1"/>
  <c r="I355" i="1"/>
  <c r="K355" i="1" s="1"/>
  <c r="I367" i="1"/>
  <c r="K367" i="1" s="1"/>
  <c r="I379" i="1"/>
  <c r="K379" i="1" s="1"/>
  <c r="I391" i="1"/>
  <c r="K391" i="1" s="1"/>
  <c r="I403" i="1"/>
  <c r="K403" i="1" s="1"/>
  <c r="I415" i="1"/>
  <c r="K415" i="1" s="1"/>
  <c r="I427" i="1"/>
  <c r="K427" i="1" s="1"/>
  <c r="I439" i="1"/>
  <c r="K439" i="1" s="1"/>
  <c r="I451" i="1"/>
  <c r="K451" i="1" s="1"/>
  <c r="I463" i="1"/>
  <c r="K463" i="1" s="1"/>
  <c r="I475" i="1"/>
  <c r="K475" i="1" s="1"/>
  <c r="I8" i="1"/>
  <c r="K8" i="1" s="1"/>
  <c r="I20" i="1"/>
  <c r="K20" i="1" s="1"/>
  <c r="I32" i="1"/>
  <c r="K32" i="1" s="1"/>
  <c r="I44" i="1"/>
  <c r="K44" i="1" s="1"/>
  <c r="I56" i="1"/>
  <c r="K56" i="1" s="1"/>
  <c r="I68" i="1"/>
  <c r="K68" i="1" s="1"/>
  <c r="I80" i="1"/>
  <c r="K80" i="1" s="1"/>
  <c r="I92" i="1"/>
  <c r="K92" i="1" s="1"/>
  <c r="I104" i="1"/>
  <c r="K104" i="1" s="1"/>
  <c r="I116" i="1"/>
  <c r="K116" i="1" s="1"/>
  <c r="I128" i="1"/>
  <c r="K128" i="1" s="1"/>
  <c r="I140" i="1"/>
  <c r="K140" i="1" s="1"/>
  <c r="I152" i="1"/>
  <c r="K152" i="1" s="1"/>
  <c r="I164" i="1"/>
  <c r="K164" i="1" s="1"/>
  <c r="I176" i="1"/>
  <c r="K176" i="1" s="1"/>
  <c r="I188" i="1"/>
  <c r="K188" i="1" s="1"/>
  <c r="I200" i="1"/>
  <c r="K200" i="1" s="1"/>
  <c r="I212" i="1"/>
  <c r="K212" i="1" s="1"/>
  <c r="I224" i="1"/>
  <c r="K224" i="1" s="1"/>
  <c r="I236" i="1"/>
  <c r="K236" i="1" s="1"/>
  <c r="I248" i="1"/>
  <c r="K248" i="1" s="1"/>
  <c r="I260" i="1"/>
  <c r="K260" i="1" s="1"/>
  <c r="I272" i="1"/>
  <c r="K272" i="1" s="1"/>
  <c r="I284" i="1"/>
  <c r="K284" i="1" s="1"/>
  <c r="I296" i="1"/>
  <c r="K296" i="1" s="1"/>
  <c r="I308" i="1"/>
  <c r="K308" i="1" s="1"/>
  <c r="I320" i="1"/>
  <c r="K320" i="1" s="1"/>
  <c r="I332" i="1"/>
  <c r="K332" i="1" s="1"/>
  <c r="I344" i="1"/>
  <c r="K344" i="1" s="1"/>
  <c r="I356" i="1"/>
  <c r="K356" i="1" s="1"/>
  <c r="I368" i="1"/>
  <c r="K368" i="1" s="1"/>
  <c r="I380" i="1"/>
  <c r="K380" i="1" s="1"/>
  <c r="I392" i="1"/>
  <c r="K392" i="1" s="1"/>
  <c r="I404" i="1"/>
  <c r="K404" i="1" s="1"/>
  <c r="I9" i="1"/>
  <c r="K9" i="1" s="1"/>
  <c r="I21" i="1"/>
  <c r="K21" i="1" s="1"/>
  <c r="I33" i="1"/>
  <c r="K33" i="1" s="1"/>
  <c r="I45" i="1"/>
  <c r="K45" i="1" s="1"/>
  <c r="I57" i="1"/>
  <c r="K57" i="1" s="1"/>
  <c r="I69" i="1"/>
  <c r="K69" i="1" s="1"/>
  <c r="I81" i="1"/>
  <c r="K81" i="1" s="1"/>
  <c r="I93" i="1"/>
  <c r="K93" i="1" s="1"/>
  <c r="I105" i="1"/>
  <c r="K105" i="1" s="1"/>
  <c r="I117" i="1"/>
  <c r="K117" i="1" s="1"/>
  <c r="I129" i="1"/>
  <c r="K129" i="1" s="1"/>
  <c r="I141" i="1"/>
  <c r="K141" i="1" s="1"/>
  <c r="I153" i="1"/>
  <c r="K153" i="1" s="1"/>
  <c r="I165" i="1"/>
  <c r="K165" i="1" s="1"/>
  <c r="I177" i="1"/>
  <c r="K177" i="1" s="1"/>
  <c r="I189" i="1"/>
  <c r="K189" i="1" s="1"/>
  <c r="I201" i="1"/>
  <c r="K201" i="1" s="1"/>
  <c r="I213" i="1"/>
  <c r="K213" i="1" s="1"/>
  <c r="I225" i="1"/>
  <c r="K225" i="1" s="1"/>
  <c r="I237" i="1"/>
  <c r="K237" i="1" s="1"/>
  <c r="I249" i="1"/>
  <c r="K249" i="1" s="1"/>
  <c r="I261" i="1"/>
  <c r="K261" i="1" s="1"/>
  <c r="I273" i="1"/>
  <c r="K273" i="1" s="1"/>
  <c r="I285" i="1"/>
  <c r="K285" i="1" s="1"/>
  <c r="I297" i="1"/>
  <c r="K297" i="1" s="1"/>
  <c r="I309" i="1"/>
  <c r="K309" i="1" s="1"/>
  <c r="I321" i="1"/>
  <c r="K321" i="1" s="1"/>
  <c r="I333" i="1"/>
  <c r="K333" i="1" s="1"/>
  <c r="I345" i="1"/>
  <c r="K345" i="1" s="1"/>
  <c r="I357" i="1"/>
  <c r="K357" i="1" s="1"/>
  <c r="I369" i="1"/>
  <c r="K369" i="1" s="1"/>
  <c r="I381" i="1"/>
  <c r="K381" i="1" s="1"/>
  <c r="I393" i="1"/>
  <c r="K393" i="1" s="1"/>
  <c r="I405" i="1"/>
  <c r="K405" i="1" s="1"/>
  <c r="I10" i="1"/>
  <c r="K10" i="1" s="1"/>
  <c r="I22" i="1"/>
  <c r="K22" i="1" s="1"/>
  <c r="I34" i="1"/>
  <c r="K34" i="1" s="1"/>
  <c r="I46" i="1"/>
  <c r="K46" i="1" s="1"/>
  <c r="I58" i="1"/>
  <c r="K58" i="1" s="1"/>
  <c r="I70" i="1"/>
  <c r="K70" i="1" s="1"/>
  <c r="I82" i="1"/>
  <c r="K82" i="1" s="1"/>
  <c r="I94" i="1"/>
  <c r="K94" i="1" s="1"/>
  <c r="I106" i="1"/>
  <c r="K106" i="1" s="1"/>
  <c r="I118" i="1"/>
  <c r="K118" i="1" s="1"/>
  <c r="I130" i="1"/>
  <c r="K130" i="1" s="1"/>
  <c r="I142" i="1"/>
  <c r="K142" i="1" s="1"/>
  <c r="I154" i="1"/>
  <c r="K154" i="1" s="1"/>
  <c r="I166" i="1"/>
  <c r="K166" i="1" s="1"/>
  <c r="I178" i="1"/>
  <c r="K178" i="1" s="1"/>
  <c r="I190" i="1"/>
  <c r="K190" i="1" s="1"/>
  <c r="I202" i="1"/>
  <c r="K202" i="1" s="1"/>
  <c r="I214" i="1"/>
  <c r="K214" i="1" s="1"/>
  <c r="I226" i="1"/>
  <c r="K226" i="1" s="1"/>
  <c r="I238" i="1"/>
  <c r="K238" i="1" s="1"/>
  <c r="I250" i="1"/>
  <c r="K250" i="1" s="1"/>
  <c r="I262" i="1"/>
  <c r="K262" i="1" s="1"/>
  <c r="I274" i="1"/>
  <c r="K274" i="1" s="1"/>
  <c r="I286" i="1"/>
  <c r="K286" i="1" s="1"/>
  <c r="I298" i="1"/>
  <c r="K298" i="1" s="1"/>
  <c r="I310" i="1"/>
  <c r="K310" i="1" s="1"/>
  <c r="I322" i="1"/>
  <c r="K322" i="1" s="1"/>
  <c r="I334" i="1"/>
  <c r="K334" i="1" s="1"/>
  <c r="I346" i="1"/>
  <c r="K346" i="1" s="1"/>
  <c r="I358" i="1"/>
  <c r="K358" i="1" s="1"/>
  <c r="I370" i="1"/>
  <c r="K370" i="1" s="1"/>
  <c r="I382" i="1"/>
  <c r="K382" i="1" s="1"/>
  <c r="I394" i="1"/>
  <c r="K394" i="1" s="1"/>
  <c r="I406" i="1"/>
  <c r="K406" i="1" s="1"/>
  <c r="I11" i="1"/>
  <c r="K11" i="1" s="1"/>
  <c r="I23" i="1"/>
  <c r="K23" i="1" s="1"/>
  <c r="I35" i="1"/>
  <c r="K35" i="1" s="1"/>
  <c r="I47" i="1"/>
  <c r="K47" i="1" s="1"/>
  <c r="I59" i="1"/>
  <c r="K59" i="1" s="1"/>
  <c r="I71" i="1"/>
  <c r="K71" i="1" s="1"/>
  <c r="I83" i="1"/>
  <c r="K83" i="1" s="1"/>
  <c r="I95" i="1"/>
  <c r="K95" i="1" s="1"/>
  <c r="I107" i="1"/>
  <c r="K107" i="1" s="1"/>
  <c r="I119" i="1"/>
  <c r="K119" i="1" s="1"/>
  <c r="I131" i="1"/>
  <c r="K131" i="1" s="1"/>
  <c r="I143" i="1"/>
  <c r="K143" i="1" s="1"/>
  <c r="I155" i="1"/>
  <c r="K155" i="1" s="1"/>
  <c r="I167" i="1"/>
  <c r="K167" i="1" s="1"/>
  <c r="I179" i="1"/>
  <c r="K179" i="1" s="1"/>
  <c r="I191" i="1"/>
  <c r="K191" i="1" s="1"/>
  <c r="I203" i="1"/>
  <c r="K203" i="1" s="1"/>
  <c r="I215" i="1"/>
  <c r="K215" i="1" s="1"/>
  <c r="I227" i="1"/>
  <c r="K227" i="1" s="1"/>
  <c r="I239" i="1"/>
  <c r="K239" i="1" s="1"/>
  <c r="I251" i="1"/>
  <c r="K251" i="1" s="1"/>
  <c r="I263" i="1"/>
  <c r="K263" i="1" s="1"/>
  <c r="I275" i="1"/>
  <c r="K275" i="1" s="1"/>
  <c r="I287" i="1"/>
  <c r="K287" i="1" s="1"/>
  <c r="I299" i="1"/>
  <c r="K299" i="1" s="1"/>
  <c r="I311" i="1"/>
  <c r="K311" i="1" s="1"/>
  <c r="I323" i="1"/>
  <c r="K323" i="1" s="1"/>
  <c r="I335" i="1"/>
  <c r="K335" i="1" s="1"/>
  <c r="I347" i="1"/>
  <c r="K347" i="1" s="1"/>
  <c r="I359" i="1"/>
  <c r="K359" i="1" s="1"/>
  <c r="I371" i="1"/>
  <c r="K371" i="1" s="1"/>
  <c r="I383" i="1"/>
  <c r="K383" i="1" s="1"/>
  <c r="I395" i="1"/>
  <c r="K395" i="1" s="1"/>
  <c r="I407" i="1"/>
  <c r="K407" i="1" s="1"/>
  <c r="I419" i="1"/>
  <c r="K419" i="1" s="1"/>
  <c r="I12" i="1"/>
  <c r="K12" i="1" s="1"/>
  <c r="I24" i="1"/>
  <c r="K24" i="1" s="1"/>
  <c r="I36" i="1"/>
  <c r="K36" i="1" s="1"/>
  <c r="I48" i="1"/>
  <c r="K48" i="1" s="1"/>
  <c r="I60" i="1"/>
  <c r="K60" i="1" s="1"/>
  <c r="I72" i="1"/>
  <c r="K72" i="1" s="1"/>
  <c r="I84" i="1"/>
  <c r="K84" i="1" s="1"/>
  <c r="I96" i="1"/>
  <c r="K96" i="1" s="1"/>
  <c r="I108" i="1"/>
  <c r="K108" i="1" s="1"/>
  <c r="I120" i="1"/>
  <c r="K120" i="1" s="1"/>
  <c r="I132" i="1"/>
  <c r="K132" i="1" s="1"/>
  <c r="I144" i="1"/>
  <c r="K144" i="1" s="1"/>
  <c r="I156" i="1"/>
  <c r="K156" i="1" s="1"/>
  <c r="I168" i="1"/>
  <c r="K168" i="1" s="1"/>
  <c r="I180" i="1"/>
  <c r="K180" i="1" s="1"/>
  <c r="I192" i="1"/>
  <c r="K192" i="1" s="1"/>
  <c r="I204" i="1"/>
  <c r="K204" i="1" s="1"/>
  <c r="I216" i="1"/>
  <c r="K216" i="1" s="1"/>
  <c r="I228" i="1"/>
  <c r="K228" i="1" s="1"/>
  <c r="I240" i="1"/>
  <c r="K240" i="1" s="1"/>
  <c r="I252" i="1"/>
  <c r="K252" i="1" s="1"/>
  <c r="I264" i="1"/>
  <c r="K264" i="1" s="1"/>
  <c r="I276" i="1"/>
  <c r="K276" i="1" s="1"/>
  <c r="I288" i="1"/>
  <c r="K288" i="1" s="1"/>
  <c r="I300" i="1"/>
  <c r="K300" i="1" s="1"/>
  <c r="I312" i="1"/>
  <c r="K312" i="1" s="1"/>
  <c r="I324" i="1"/>
  <c r="K324" i="1" s="1"/>
  <c r="I336" i="1"/>
  <c r="K336" i="1" s="1"/>
  <c r="I348" i="1"/>
  <c r="K348" i="1" s="1"/>
  <c r="I360" i="1"/>
  <c r="K360" i="1" s="1"/>
  <c r="I372" i="1"/>
  <c r="K372" i="1" s="1"/>
  <c r="I384" i="1"/>
  <c r="K384" i="1" s="1"/>
  <c r="I396" i="1"/>
  <c r="K396" i="1" s="1"/>
  <c r="I408" i="1"/>
  <c r="K408" i="1" s="1"/>
  <c r="I13" i="1"/>
  <c r="K13" i="1" s="1"/>
  <c r="I25" i="1"/>
  <c r="K25" i="1" s="1"/>
  <c r="I37" i="1"/>
  <c r="K37" i="1" s="1"/>
  <c r="I49" i="1"/>
  <c r="K49" i="1" s="1"/>
  <c r="I61" i="1"/>
  <c r="K61" i="1" s="1"/>
  <c r="I73" i="1"/>
  <c r="K73" i="1" s="1"/>
  <c r="I85" i="1"/>
  <c r="K85" i="1" s="1"/>
  <c r="I97" i="1"/>
  <c r="K97" i="1" s="1"/>
  <c r="I109" i="1"/>
  <c r="K109" i="1" s="1"/>
  <c r="I121" i="1"/>
  <c r="K121" i="1" s="1"/>
  <c r="I133" i="1"/>
  <c r="K133" i="1" s="1"/>
  <c r="I145" i="1"/>
  <c r="K145" i="1" s="1"/>
  <c r="I157" i="1"/>
  <c r="K157" i="1" s="1"/>
  <c r="I169" i="1"/>
  <c r="K169" i="1" s="1"/>
  <c r="I181" i="1"/>
  <c r="K181" i="1" s="1"/>
  <c r="I193" i="1"/>
  <c r="K193" i="1" s="1"/>
  <c r="I205" i="1"/>
  <c r="K205" i="1" s="1"/>
  <c r="I217" i="1"/>
  <c r="K217" i="1" s="1"/>
  <c r="I229" i="1"/>
  <c r="K229" i="1" s="1"/>
  <c r="I241" i="1"/>
  <c r="K241" i="1" s="1"/>
  <c r="I253" i="1"/>
  <c r="K253" i="1" s="1"/>
  <c r="I265" i="1"/>
  <c r="K265" i="1" s="1"/>
  <c r="I277" i="1"/>
  <c r="K277" i="1" s="1"/>
  <c r="I289" i="1"/>
  <c r="K289" i="1" s="1"/>
  <c r="I301" i="1"/>
  <c r="K301" i="1" s="1"/>
  <c r="I313" i="1"/>
  <c r="K313" i="1" s="1"/>
  <c r="I325" i="1"/>
  <c r="K325" i="1" s="1"/>
  <c r="I337" i="1"/>
  <c r="K337" i="1" s="1"/>
  <c r="I349" i="1"/>
  <c r="K349" i="1" s="1"/>
  <c r="I361" i="1"/>
  <c r="K361" i="1" s="1"/>
  <c r="I373" i="1"/>
  <c r="K373" i="1" s="1"/>
  <c r="I385" i="1"/>
  <c r="K385" i="1" s="1"/>
  <c r="I397" i="1"/>
  <c r="K397" i="1" s="1"/>
  <c r="I409" i="1"/>
  <c r="K409" i="1" s="1"/>
  <c r="I14" i="1"/>
  <c r="K14" i="1" s="1"/>
  <c r="I26" i="1"/>
  <c r="K26" i="1" s="1"/>
  <c r="I38" i="1"/>
  <c r="K38" i="1" s="1"/>
  <c r="I50" i="1"/>
  <c r="K50" i="1" s="1"/>
  <c r="I62" i="1"/>
  <c r="K62" i="1" s="1"/>
  <c r="I74" i="1"/>
  <c r="K74" i="1" s="1"/>
  <c r="I86" i="1"/>
  <c r="K86" i="1" s="1"/>
  <c r="I98" i="1"/>
  <c r="K98" i="1" s="1"/>
  <c r="I110" i="1"/>
  <c r="K110" i="1" s="1"/>
  <c r="I122" i="1"/>
  <c r="K122" i="1" s="1"/>
  <c r="I134" i="1"/>
  <c r="K134" i="1" s="1"/>
  <c r="I146" i="1"/>
  <c r="K146" i="1" s="1"/>
  <c r="I158" i="1"/>
  <c r="K158" i="1" s="1"/>
  <c r="I170" i="1"/>
  <c r="K170" i="1" s="1"/>
  <c r="I182" i="1"/>
  <c r="K182" i="1" s="1"/>
  <c r="I194" i="1"/>
  <c r="K194" i="1" s="1"/>
  <c r="I206" i="1"/>
  <c r="K206" i="1" s="1"/>
  <c r="I218" i="1"/>
  <c r="K218" i="1" s="1"/>
  <c r="I230" i="1"/>
  <c r="K230" i="1" s="1"/>
  <c r="I242" i="1"/>
  <c r="K242" i="1" s="1"/>
  <c r="I254" i="1"/>
  <c r="K254" i="1" s="1"/>
  <c r="I266" i="1"/>
  <c r="K266" i="1" s="1"/>
  <c r="I278" i="1"/>
  <c r="K278" i="1" s="1"/>
  <c r="I290" i="1"/>
  <c r="K290" i="1" s="1"/>
  <c r="I302" i="1"/>
  <c r="K302" i="1" s="1"/>
  <c r="I314" i="1"/>
  <c r="K314" i="1" s="1"/>
  <c r="I326" i="1"/>
  <c r="K326" i="1" s="1"/>
  <c r="I338" i="1"/>
  <c r="K338" i="1" s="1"/>
  <c r="I350" i="1"/>
  <c r="K350" i="1" s="1"/>
  <c r="I362" i="1"/>
  <c r="K362" i="1" s="1"/>
  <c r="I374" i="1"/>
  <c r="K374" i="1" s="1"/>
  <c r="I386" i="1"/>
  <c r="K386" i="1" s="1"/>
  <c r="I398" i="1"/>
  <c r="K398" i="1" s="1"/>
  <c r="I542" i="1"/>
  <c r="K542" i="1" s="1"/>
  <c r="I530" i="1"/>
  <c r="K530" i="1" s="1"/>
  <c r="I518" i="1"/>
  <c r="K518" i="1" s="1"/>
  <c r="I506" i="1"/>
  <c r="K506" i="1" s="1"/>
  <c r="I494" i="1"/>
  <c r="K494" i="1" s="1"/>
  <c r="I482" i="1"/>
  <c r="K482" i="1" s="1"/>
  <c r="I469" i="1"/>
  <c r="K469" i="1" s="1"/>
  <c r="I456" i="1"/>
  <c r="K456" i="1" s="1"/>
  <c r="I443" i="1"/>
  <c r="K443" i="1" s="1"/>
  <c r="I430" i="1"/>
  <c r="K430" i="1" s="1"/>
  <c r="I416" i="1"/>
  <c r="K416" i="1" s="1"/>
  <c r="I315" i="1"/>
  <c r="K315" i="1" s="1"/>
  <c r="I171" i="1"/>
  <c r="K171" i="1" s="1"/>
  <c r="I27" i="1"/>
  <c r="K27" i="1" s="1"/>
  <c r="I541" i="1"/>
  <c r="K541" i="1" s="1"/>
  <c r="I529" i="1"/>
  <c r="K529" i="1" s="1"/>
  <c r="I517" i="1"/>
  <c r="K517" i="1" s="1"/>
  <c r="I505" i="1"/>
  <c r="K505" i="1" s="1"/>
  <c r="I493" i="1"/>
  <c r="K493" i="1" s="1"/>
  <c r="I481" i="1"/>
  <c r="K481" i="1" s="1"/>
  <c r="I468" i="1"/>
  <c r="K468" i="1" s="1"/>
  <c r="I455" i="1"/>
  <c r="K455" i="1" s="1"/>
  <c r="I442" i="1"/>
  <c r="K442" i="1" s="1"/>
  <c r="I429" i="1"/>
  <c r="K429" i="1" s="1"/>
  <c r="I413" i="1"/>
  <c r="K413" i="1" s="1"/>
  <c r="I303" i="1"/>
  <c r="K303" i="1" s="1"/>
  <c r="I159" i="1"/>
  <c r="K159" i="1" s="1"/>
  <c r="I15" i="1"/>
  <c r="K15" i="1" s="1"/>
  <c r="I540" i="1"/>
  <c r="K540" i="1" s="1"/>
  <c r="I528" i="1"/>
  <c r="K528" i="1" s="1"/>
  <c r="I516" i="1"/>
  <c r="K516" i="1" s="1"/>
  <c r="I504" i="1"/>
  <c r="K504" i="1" s="1"/>
  <c r="I492" i="1"/>
  <c r="K492" i="1" s="1"/>
  <c r="I480" i="1"/>
  <c r="K480" i="1" s="1"/>
  <c r="I467" i="1"/>
  <c r="K467" i="1" s="1"/>
  <c r="I454" i="1"/>
  <c r="K454" i="1" s="1"/>
  <c r="I441" i="1"/>
  <c r="K441" i="1" s="1"/>
  <c r="I428" i="1"/>
  <c r="K428" i="1" s="1"/>
  <c r="I412" i="1"/>
  <c r="K412" i="1" s="1"/>
  <c r="I291" i="1"/>
  <c r="K291" i="1" s="1"/>
  <c r="I147" i="1"/>
  <c r="K147" i="1" s="1"/>
  <c r="I539" i="1"/>
  <c r="K539" i="1" s="1"/>
  <c r="I527" i="1"/>
  <c r="K527" i="1" s="1"/>
  <c r="I515" i="1"/>
  <c r="K515" i="1" s="1"/>
  <c r="I503" i="1"/>
  <c r="K503" i="1" s="1"/>
  <c r="I491" i="1"/>
  <c r="K491" i="1" s="1"/>
  <c r="I479" i="1"/>
  <c r="K479" i="1" s="1"/>
  <c r="I466" i="1"/>
  <c r="K466" i="1" s="1"/>
  <c r="I453" i="1"/>
  <c r="K453" i="1" s="1"/>
  <c r="I440" i="1"/>
  <c r="K440" i="1" s="1"/>
  <c r="I426" i="1"/>
  <c r="K426" i="1" s="1"/>
  <c r="I411" i="1"/>
  <c r="K411" i="1" s="1"/>
  <c r="I279" i="1"/>
  <c r="K279" i="1" s="1"/>
  <c r="I135" i="1"/>
  <c r="K135" i="1" s="1"/>
  <c r="I538" i="1"/>
  <c r="K538" i="1" s="1"/>
  <c r="I526" i="1"/>
  <c r="K526" i="1" s="1"/>
  <c r="I514" i="1"/>
  <c r="K514" i="1" s="1"/>
  <c r="I502" i="1"/>
  <c r="K502" i="1" s="1"/>
  <c r="I490" i="1"/>
  <c r="K490" i="1" s="1"/>
  <c r="I478" i="1"/>
  <c r="K478" i="1" s="1"/>
  <c r="I465" i="1"/>
  <c r="K465" i="1" s="1"/>
  <c r="I452" i="1"/>
  <c r="K452" i="1" s="1"/>
  <c r="I438" i="1"/>
  <c r="K438" i="1" s="1"/>
  <c r="I425" i="1"/>
  <c r="K425" i="1" s="1"/>
  <c r="I410" i="1"/>
  <c r="K410" i="1" s="1"/>
  <c r="I267" i="1"/>
  <c r="K267" i="1" s="1"/>
  <c r="I123" i="1"/>
  <c r="K123" i="1" s="1"/>
  <c r="I537" i="1"/>
  <c r="K537" i="1" s="1"/>
  <c r="I525" i="1"/>
  <c r="K525" i="1" s="1"/>
  <c r="I513" i="1"/>
  <c r="K513" i="1" s="1"/>
  <c r="I501" i="1"/>
  <c r="K501" i="1" s="1"/>
  <c r="I489" i="1"/>
  <c r="K489" i="1" s="1"/>
  <c r="I477" i="1"/>
  <c r="K477" i="1" s="1"/>
  <c r="I464" i="1"/>
  <c r="K464" i="1" s="1"/>
  <c r="I450" i="1"/>
  <c r="K450" i="1" s="1"/>
  <c r="I437" i="1"/>
  <c r="K437" i="1" s="1"/>
  <c r="I424" i="1"/>
  <c r="K424" i="1" s="1"/>
  <c r="I399" i="1"/>
  <c r="K399" i="1" s="1"/>
  <c r="I255" i="1"/>
  <c r="K255" i="1" s="1"/>
  <c r="I111" i="1"/>
  <c r="K111" i="1" s="1"/>
  <c r="I536" i="1"/>
  <c r="K536" i="1" s="1"/>
  <c r="I524" i="1"/>
  <c r="K524" i="1" s="1"/>
  <c r="I512" i="1"/>
  <c r="K512" i="1" s="1"/>
  <c r="I500" i="1"/>
  <c r="K500" i="1" s="1"/>
  <c r="I488" i="1"/>
  <c r="K488" i="1" s="1"/>
  <c r="I476" i="1"/>
  <c r="K476" i="1" s="1"/>
  <c r="I462" i="1"/>
  <c r="K462" i="1" s="1"/>
  <c r="I449" i="1"/>
  <c r="K449" i="1" s="1"/>
  <c r="I436" i="1"/>
  <c r="K436" i="1" s="1"/>
  <c r="I423" i="1"/>
  <c r="K423" i="1" s="1"/>
  <c r="I387" i="1"/>
  <c r="K387" i="1" s="1"/>
  <c r="I243" i="1"/>
  <c r="K243" i="1" s="1"/>
  <c r="I99" i="1"/>
  <c r="K99" i="1" s="1"/>
  <c r="I535" i="1"/>
  <c r="K535" i="1" s="1"/>
  <c r="I523" i="1"/>
  <c r="K523" i="1" s="1"/>
  <c r="I511" i="1"/>
  <c r="K511" i="1" s="1"/>
  <c r="I499" i="1"/>
  <c r="K499" i="1" s="1"/>
  <c r="I487" i="1"/>
  <c r="K487" i="1" s="1"/>
  <c r="I474" i="1"/>
  <c r="K474" i="1" s="1"/>
  <c r="I461" i="1"/>
  <c r="K461" i="1" s="1"/>
  <c r="I448" i="1"/>
  <c r="K448" i="1" s="1"/>
  <c r="I435" i="1"/>
  <c r="K435" i="1" s="1"/>
  <c r="I422" i="1"/>
  <c r="K422" i="1" s="1"/>
  <c r="I375" i="1"/>
  <c r="K375" i="1" s="1"/>
  <c r="I231" i="1"/>
  <c r="K231" i="1" s="1"/>
  <c r="I87" i="1"/>
  <c r="K87" i="1" s="1"/>
  <c r="I3" i="1"/>
  <c r="I534" i="1"/>
  <c r="K534" i="1" s="1"/>
  <c r="I522" i="1"/>
  <c r="K522" i="1" s="1"/>
  <c r="I510" i="1"/>
  <c r="K510" i="1" s="1"/>
  <c r="I498" i="1"/>
  <c r="K498" i="1" s="1"/>
  <c r="I486" i="1"/>
  <c r="K486" i="1" s="1"/>
  <c r="I473" i="1"/>
  <c r="K473" i="1" s="1"/>
  <c r="I460" i="1"/>
  <c r="K460" i="1" s="1"/>
  <c r="I447" i="1"/>
  <c r="K447" i="1" s="1"/>
  <c r="I434" i="1"/>
  <c r="K434" i="1" s="1"/>
  <c r="I421" i="1"/>
  <c r="K421" i="1" s="1"/>
  <c r="I363" i="1"/>
  <c r="K363" i="1" s="1"/>
  <c r="I219" i="1"/>
  <c r="K219" i="1" s="1"/>
  <c r="I75" i="1"/>
  <c r="K75" i="1" s="1"/>
  <c r="I12" i="29"/>
  <c r="I12" i="30"/>
  <c r="L9" i="30"/>
  <c r="I2" i="32"/>
  <c r="L9" i="32"/>
  <c r="J9" i="37" l="1"/>
  <c r="H9" i="37"/>
  <c r="I9" i="37"/>
  <c r="L6" i="37"/>
  <c r="K9" i="37"/>
  <c r="C4" i="25"/>
  <c r="H4" i="25" s="1"/>
  <c r="C5" i="25"/>
  <c r="H5" i="25" s="1"/>
  <c r="C6" i="25"/>
  <c r="H6" i="25" s="1"/>
  <c r="C7" i="25"/>
  <c r="H7" i="25" s="1"/>
  <c r="C8" i="25"/>
  <c r="H8" i="25" s="1"/>
  <c r="C9" i="25"/>
  <c r="H9" i="25" s="1"/>
  <c r="C10" i="25"/>
  <c r="H10" i="25" s="1"/>
  <c r="C11" i="25"/>
  <c r="H11" i="25" s="1"/>
  <c r="C12" i="25"/>
  <c r="H12" i="25" s="1"/>
  <c r="C13" i="25"/>
  <c r="H13" i="25" s="1"/>
  <c r="C14" i="25"/>
  <c r="H14" i="25" s="1"/>
  <c r="C15" i="25"/>
  <c r="H15" i="25" s="1"/>
  <c r="C16" i="25"/>
  <c r="H16" i="25" s="1"/>
  <c r="C17" i="25"/>
  <c r="H17" i="25" s="1"/>
  <c r="C18" i="25"/>
  <c r="H18" i="25" s="1"/>
  <c r="C19" i="25"/>
  <c r="H19" i="25" s="1"/>
  <c r="C20" i="25"/>
  <c r="H20" i="25" s="1"/>
  <c r="C21" i="25"/>
  <c r="H21" i="25" s="1"/>
  <c r="C22" i="25"/>
  <c r="H22" i="25" s="1"/>
  <c r="C23" i="25"/>
  <c r="H23" i="25" s="1"/>
  <c r="C24" i="25"/>
  <c r="H24" i="25" s="1"/>
  <c r="C25" i="25"/>
  <c r="H25" i="25" s="1"/>
  <c r="C26" i="25"/>
  <c r="H26" i="25" s="1"/>
  <c r="C27" i="25"/>
  <c r="H27" i="25" s="1"/>
  <c r="C28" i="25"/>
  <c r="H28" i="25" s="1"/>
  <c r="C29" i="25"/>
  <c r="H29" i="25" s="1"/>
  <c r="C30" i="25"/>
  <c r="H30" i="25" s="1"/>
  <c r="C31" i="25"/>
  <c r="H31" i="25" s="1"/>
  <c r="C32" i="25"/>
  <c r="H32" i="25" s="1"/>
  <c r="C33" i="25"/>
  <c r="H33" i="25" s="1"/>
  <c r="C34" i="25"/>
  <c r="H34" i="25" s="1"/>
  <c r="C35" i="25"/>
  <c r="H35" i="25" s="1"/>
  <c r="C36" i="25"/>
  <c r="H36" i="25" s="1"/>
  <c r="C37" i="25"/>
  <c r="H37" i="25" s="1"/>
  <c r="C38" i="25"/>
  <c r="H38" i="25" s="1"/>
  <c r="C39" i="25"/>
  <c r="H39" i="25" s="1"/>
  <c r="C40" i="25"/>
  <c r="H40" i="25" s="1"/>
  <c r="C41" i="25"/>
  <c r="H41" i="25" s="1"/>
  <c r="C42" i="25"/>
  <c r="H42" i="25" s="1"/>
  <c r="C43" i="25"/>
  <c r="H43" i="25" s="1"/>
  <c r="C44" i="25"/>
  <c r="H44" i="25" s="1"/>
  <c r="C45" i="25"/>
  <c r="H45" i="25" s="1"/>
  <c r="C46" i="25"/>
  <c r="H46" i="25" s="1"/>
  <c r="C47" i="25"/>
  <c r="H47" i="25" s="1"/>
  <c r="C48" i="25"/>
  <c r="H48" i="25" s="1"/>
  <c r="C49" i="25"/>
  <c r="H49" i="25" s="1"/>
  <c r="C50" i="25"/>
  <c r="H50" i="25" s="1"/>
  <c r="C51" i="25"/>
  <c r="H51" i="25" s="1"/>
  <c r="C52" i="25"/>
  <c r="H52" i="25" s="1"/>
  <c r="C53" i="25"/>
  <c r="H53" i="25" s="1"/>
  <c r="C54" i="25"/>
  <c r="H54" i="25" s="1"/>
  <c r="C55" i="25"/>
  <c r="H55" i="25" s="1"/>
  <c r="C56" i="25"/>
  <c r="H56" i="25" s="1"/>
  <c r="C57" i="25"/>
  <c r="H57" i="25" s="1"/>
  <c r="C58" i="25"/>
  <c r="H58" i="25" s="1"/>
  <c r="C59" i="25"/>
  <c r="H59" i="25" s="1"/>
  <c r="C60" i="25"/>
  <c r="H60" i="25" s="1"/>
  <c r="C61" i="25"/>
  <c r="H61" i="25" s="1"/>
  <c r="C62" i="25"/>
  <c r="H62" i="25" s="1"/>
  <c r="C63" i="25"/>
  <c r="H63" i="25" s="1"/>
  <c r="C64" i="25"/>
  <c r="H64" i="25" s="1"/>
  <c r="C65" i="25"/>
  <c r="H65" i="25" s="1"/>
  <c r="C66" i="25"/>
  <c r="H66" i="25" s="1"/>
  <c r="C67" i="25"/>
  <c r="H67" i="25" s="1"/>
  <c r="C68" i="25"/>
  <c r="H68" i="25" s="1"/>
  <c r="C69" i="25"/>
  <c r="H69" i="25" s="1"/>
  <c r="C70" i="25"/>
  <c r="H70" i="25" s="1"/>
  <c r="C71" i="25"/>
  <c r="H71" i="25" s="1"/>
  <c r="C72" i="25"/>
  <c r="H72" i="25" s="1"/>
  <c r="C73" i="25"/>
  <c r="H73" i="25" s="1"/>
  <c r="C74" i="25"/>
  <c r="H74" i="25" s="1"/>
  <c r="C75" i="25"/>
  <c r="H75" i="25" s="1"/>
  <c r="C76" i="25"/>
  <c r="H76" i="25" s="1"/>
  <c r="C77" i="25"/>
  <c r="H77" i="25" s="1"/>
  <c r="C78" i="25"/>
  <c r="H78" i="25" s="1"/>
  <c r="C79" i="25"/>
  <c r="H79" i="25" s="1"/>
  <c r="C80" i="25"/>
  <c r="H80" i="25" s="1"/>
  <c r="C81" i="25"/>
  <c r="H81" i="25" s="1"/>
  <c r="C82" i="25"/>
  <c r="H82" i="25" s="1"/>
  <c r="C83" i="25"/>
  <c r="H83" i="25" s="1"/>
  <c r="C84" i="25"/>
  <c r="H84" i="25" s="1"/>
  <c r="C85" i="25"/>
  <c r="H85" i="25" s="1"/>
  <c r="C86" i="25"/>
  <c r="H86" i="25" s="1"/>
  <c r="C87" i="25"/>
  <c r="H87" i="25" s="1"/>
  <c r="C88" i="25"/>
  <c r="H88" i="25" s="1"/>
  <c r="C89" i="25"/>
  <c r="H89" i="25" s="1"/>
  <c r="C90" i="25"/>
  <c r="H90" i="25" s="1"/>
  <c r="C91" i="25"/>
  <c r="H91" i="25" s="1"/>
  <c r="C92" i="25"/>
  <c r="H92" i="25" s="1"/>
  <c r="C93" i="25"/>
  <c r="H93" i="25" s="1"/>
  <c r="C94" i="25"/>
  <c r="H94" i="25" s="1"/>
  <c r="C95" i="25"/>
  <c r="H95" i="25" s="1"/>
  <c r="C96" i="25"/>
  <c r="H96" i="25" s="1"/>
  <c r="C97" i="25"/>
  <c r="H97" i="25" s="1"/>
  <c r="C98" i="25"/>
  <c r="H98" i="25" s="1"/>
  <c r="C99" i="25"/>
  <c r="H99" i="25" s="1"/>
  <c r="C100" i="25"/>
  <c r="H100" i="25" s="1"/>
  <c r="C101" i="25"/>
  <c r="H101" i="25" s="1"/>
  <c r="C102" i="25"/>
  <c r="H102" i="25" s="1"/>
  <c r="C103" i="25"/>
  <c r="H103" i="25" s="1"/>
  <c r="C104" i="25"/>
  <c r="H104" i="25" s="1"/>
  <c r="C105" i="25"/>
  <c r="H105" i="25" s="1"/>
  <c r="C106" i="25"/>
  <c r="H106" i="25" s="1"/>
  <c r="C107" i="25"/>
  <c r="H107" i="25" s="1"/>
  <c r="C108" i="25"/>
  <c r="H108" i="25" s="1"/>
  <c r="C109" i="25"/>
  <c r="H109" i="25" s="1"/>
  <c r="C110" i="25"/>
  <c r="H110" i="25" s="1"/>
  <c r="C111" i="25"/>
  <c r="H111" i="25" s="1"/>
  <c r="C112" i="25"/>
  <c r="H112" i="25" s="1"/>
  <c r="C113" i="25"/>
  <c r="H113" i="25" s="1"/>
  <c r="C114" i="25"/>
  <c r="H114" i="25" s="1"/>
  <c r="C115" i="25"/>
  <c r="H115" i="25" s="1"/>
  <c r="C116" i="25"/>
  <c r="H116" i="25" s="1"/>
  <c r="C117" i="25"/>
  <c r="H117" i="25" s="1"/>
  <c r="C118" i="25"/>
  <c r="H118" i="25" s="1"/>
  <c r="C119" i="25"/>
  <c r="H119" i="25" s="1"/>
  <c r="C120" i="25"/>
  <c r="H120" i="25" s="1"/>
  <c r="C121" i="25"/>
  <c r="H121" i="25" s="1"/>
  <c r="C122" i="25"/>
  <c r="H122" i="25" s="1"/>
  <c r="C123" i="25"/>
  <c r="H123" i="25" s="1"/>
  <c r="C124" i="25"/>
  <c r="H124" i="25" s="1"/>
  <c r="C125" i="25"/>
  <c r="H125" i="25" s="1"/>
  <c r="C126" i="25"/>
  <c r="H126" i="25" s="1"/>
  <c r="C127" i="25"/>
  <c r="H127" i="25" s="1"/>
  <c r="C128" i="25"/>
  <c r="H128" i="25" s="1"/>
  <c r="C129" i="25"/>
  <c r="H129" i="25" s="1"/>
  <c r="C130" i="25"/>
  <c r="H130" i="25" s="1"/>
  <c r="C131" i="25"/>
  <c r="H131" i="25" s="1"/>
  <c r="C132" i="25"/>
  <c r="H132" i="25" s="1"/>
  <c r="C133" i="25"/>
  <c r="H133" i="25" s="1"/>
  <c r="C134" i="25"/>
  <c r="H134" i="25" s="1"/>
  <c r="C135" i="25"/>
  <c r="H135" i="25" s="1"/>
  <c r="C136" i="25"/>
  <c r="H136" i="25" s="1"/>
  <c r="C137" i="25"/>
  <c r="H137" i="25" s="1"/>
  <c r="C138" i="25"/>
  <c r="H138" i="25" s="1"/>
  <c r="C139" i="25"/>
  <c r="H139" i="25" s="1"/>
  <c r="C140" i="25"/>
  <c r="H140" i="25" s="1"/>
  <c r="C141" i="25"/>
  <c r="H141" i="25" s="1"/>
  <c r="C142" i="25"/>
  <c r="H142" i="25" s="1"/>
  <c r="C143" i="25"/>
  <c r="H143" i="25" s="1"/>
  <c r="C144" i="25"/>
  <c r="H144" i="25" s="1"/>
  <c r="C145" i="25"/>
  <c r="H145" i="25" s="1"/>
  <c r="C146" i="25"/>
  <c r="H146" i="25" s="1"/>
  <c r="C147" i="25"/>
  <c r="H147" i="25" s="1"/>
  <c r="C148" i="25"/>
  <c r="H148" i="25" s="1"/>
  <c r="C149" i="25"/>
  <c r="H149" i="25" s="1"/>
  <c r="C150" i="25"/>
  <c r="H150" i="25" s="1"/>
  <c r="C151" i="25"/>
  <c r="H151" i="25" s="1"/>
  <c r="C152" i="25"/>
  <c r="H152" i="25" s="1"/>
  <c r="C153" i="25"/>
  <c r="H153" i="25" s="1"/>
  <c r="C154" i="25"/>
  <c r="H154" i="25" s="1"/>
  <c r="C155" i="25"/>
  <c r="H155" i="25" s="1"/>
  <c r="C156" i="25"/>
  <c r="H156" i="25" s="1"/>
  <c r="C157" i="25"/>
  <c r="H157" i="25" s="1"/>
  <c r="C158" i="25"/>
  <c r="H158" i="25" s="1"/>
  <c r="C159" i="25"/>
  <c r="H159" i="25" s="1"/>
  <c r="C160" i="25"/>
  <c r="H160" i="25" s="1"/>
  <c r="C161" i="25"/>
  <c r="H161" i="25" s="1"/>
  <c r="C162" i="25"/>
  <c r="H162" i="25" s="1"/>
  <c r="C163" i="25"/>
  <c r="H163" i="25" s="1"/>
  <c r="C164" i="25"/>
  <c r="H164" i="25" s="1"/>
  <c r="C165" i="25"/>
  <c r="H165" i="25" s="1"/>
  <c r="C166" i="25"/>
  <c r="H166" i="25" s="1"/>
  <c r="C167" i="25"/>
  <c r="H167" i="25" s="1"/>
  <c r="C168" i="25"/>
  <c r="H168" i="25" s="1"/>
  <c r="C169" i="25"/>
  <c r="H169" i="25" s="1"/>
  <c r="C170" i="25"/>
  <c r="H170" i="25" s="1"/>
  <c r="C171" i="25"/>
  <c r="H171" i="25" s="1"/>
  <c r="C172" i="25"/>
  <c r="H172" i="25" s="1"/>
  <c r="C173" i="25"/>
  <c r="H173" i="25" s="1"/>
  <c r="C174" i="25"/>
  <c r="H174" i="25" s="1"/>
  <c r="C175" i="25"/>
  <c r="H175" i="25" s="1"/>
  <c r="C176" i="25"/>
  <c r="H176" i="25" s="1"/>
  <c r="C177" i="25"/>
  <c r="H177" i="25" s="1"/>
  <c r="C178" i="25"/>
  <c r="H178" i="25" s="1"/>
  <c r="C179" i="25"/>
  <c r="H179" i="25" s="1"/>
  <c r="C180" i="25"/>
  <c r="H180" i="25" s="1"/>
  <c r="C181" i="25"/>
  <c r="H181" i="25" s="1"/>
  <c r="C182" i="25"/>
  <c r="H182" i="25" s="1"/>
  <c r="C183" i="25"/>
  <c r="H183" i="25" s="1"/>
  <c r="C184" i="25"/>
  <c r="H184" i="25" s="1"/>
  <c r="C185" i="25"/>
  <c r="H185" i="25" s="1"/>
  <c r="C186" i="25"/>
  <c r="H186" i="25" s="1"/>
  <c r="C187" i="25"/>
  <c r="H187" i="25" s="1"/>
  <c r="C188" i="25"/>
  <c r="H188" i="25" s="1"/>
  <c r="C189" i="25"/>
  <c r="H189" i="25" s="1"/>
  <c r="C190" i="25"/>
  <c r="H190" i="25" s="1"/>
  <c r="C191" i="25"/>
  <c r="H191" i="25" s="1"/>
  <c r="C192" i="25"/>
  <c r="H192" i="25" s="1"/>
  <c r="C193" i="25"/>
  <c r="H193" i="25" s="1"/>
  <c r="C194" i="25"/>
  <c r="H194" i="25" s="1"/>
  <c r="C195" i="25"/>
  <c r="H195" i="25" s="1"/>
  <c r="C196" i="25"/>
  <c r="H196" i="25" s="1"/>
  <c r="C197" i="25"/>
  <c r="H197" i="25" s="1"/>
  <c r="C198" i="25"/>
  <c r="H198" i="25" s="1"/>
  <c r="C199" i="25"/>
  <c r="H199" i="25" s="1"/>
  <c r="C200" i="25"/>
  <c r="H200" i="25" s="1"/>
  <c r="C201" i="25"/>
  <c r="H201" i="25" s="1"/>
  <c r="C202" i="25"/>
  <c r="H202" i="25" s="1"/>
  <c r="C203" i="25"/>
  <c r="H203" i="25" s="1"/>
  <c r="C204" i="25"/>
  <c r="H204" i="25" s="1"/>
  <c r="C205" i="25"/>
  <c r="H205" i="25" s="1"/>
  <c r="C206" i="25"/>
  <c r="H206" i="25" s="1"/>
  <c r="C207" i="25"/>
  <c r="H207" i="25" s="1"/>
  <c r="C208" i="25"/>
  <c r="H208" i="25" s="1"/>
  <c r="C209" i="25"/>
  <c r="H209" i="25" s="1"/>
  <c r="C210" i="25"/>
  <c r="H210" i="25" s="1"/>
  <c r="C211" i="25"/>
  <c r="H211" i="25" s="1"/>
  <c r="C212" i="25"/>
  <c r="H212" i="25" s="1"/>
  <c r="C213" i="25"/>
  <c r="H213" i="25" s="1"/>
  <c r="C214" i="25"/>
  <c r="H214" i="25" s="1"/>
  <c r="C215" i="25"/>
  <c r="H215" i="25" s="1"/>
  <c r="C216" i="25"/>
  <c r="H216" i="25" s="1"/>
  <c r="C217" i="25"/>
  <c r="H217" i="25" s="1"/>
  <c r="C218" i="25"/>
  <c r="H218" i="25" s="1"/>
  <c r="C219" i="25"/>
  <c r="H219" i="25" s="1"/>
  <c r="C220" i="25"/>
  <c r="H220" i="25" s="1"/>
  <c r="C221" i="25"/>
  <c r="H221" i="25" s="1"/>
  <c r="C222" i="25"/>
  <c r="H222" i="25" s="1"/>
  <c r="C223" i="25"/>
  <c r="H223" i="25" s="1"/>
  <c r="C224" i="25"/>
  <c r="H224" i="25" s="1"/>
  <c r="C225" i="25"/>
  <c r="H225" i="25" s="1"/>
  <c r="C226" i="25"/>
  <c r="H226" i="25" s="1"/>
  <c r="C227" i="25"/>
  <c r="H227" i="25" s="1"/>
  <c r="C228" i="25"/>
  <c r="H228" i="25" s="1"/>
  <c r="C229" i="25"/>
  <c r="H229" i="25" s="1"/>
  <c r="C230" i="25"/>
  <c r="H230" i="25" s="1"/>
  <c r="C231" i="25"/>
  <c r="H231" i="25" s="1"/>
  <c r="C232" i="25"/>
  <c r="H232" i="25" s="1"/>
  <c r="C233" i="25"/>
  <c r="H233" i="25" s="1"/>
  <c r="C234" i="25"/>
  <c r="H234" i="25" s="1"/>
  <c r="C235" i="25"/>
  <c r="H235" i="25" s="1"/>
  <c r="C236" i="25"/>
  <c r="H236" i="25" s="1"/>
  <c r="C237" i="25"/>
  <c r="H237" i="25" s="1"/>
  <c r="C238" i="25"/>
  <c r="H238" i="25" s="1"/>
  <c r="C239" i="25"/>
  <c r="H239" i="25" s="1"/>
  <c r="C240" i="25"/>
  <c r="H240" i="25" s="1"/>
  <c r="C241" i="25"/>
  <c r="H241" i="25" s="1"/>
  <c r="C242" i="25"/>
  <c r="H242" i="25" s="1"/>
  <c r="C243" i="25"/>
  <c r="H243" i="25" s="1"/>
  <c r="C244" i="25"/>
  <c r="H244" i="25" s="1"/>
  <c r="C245" i="25"/>
  <c r="H245" i="25" s="1"/>
  <c r="C246" i="25"/>
  <c r="H246" i="25" s="1"/>
  <c r="C247" i="25"/>
  <c r="H247" i="25" s="1"/>
  <c r="C248" i="25"/>
  <c r="H248" i="25" s="1"/>
  <c r="C249" i="25"/>
  <c r="H249" i="25" s="1"/>
  <c r="C250" i="25"/>
  <c r="H250" i="25" s="1"/>
  <c r="C251" i="25"/>
  <c r="H251" i="25" s="1"/>
  <c r="C252" i="25"/>
  <c r="H252" i="25" s="1"/>
  <c r="C253" i="25"/>
  <c r="H253" i="25" s="1"/>
  <c r="C254" i="25"/>
  <c r="H254" i="25" s="1"/>
  <c r="C255" i="25"/>
  <c r="H255" i="25" s="1"/>
  <c r="C256" i="25"/>
  <c r="H256" i="25" s="1"/>
  <c r="C257" i="25"/>
  <c r="H257" i="25" s="1"/>
  <c r="C258" i="25"/>
  <c r="H258" i="25" s="1"/>
  <c r="C259" i="25"/>
  <c r="H259" i="25" s="1"/>
  <c r="C260" i="25"/>
  <c r="H260" i="25" s="1"/>
  <c r="C261" i="25"/>
  <c r="H261" i="25" s="1"/>
  <c r="C262" i="25"/>
  <c r="H262" i="25" s="1"/>
  <c r="C263" i="25"/>
  <c r="H263" i="25" s="1"/>
  <c r="C264" i="25"/>
  <c r="H264" i="25" s="1"/>
  <c r="C265" i="25"/>
  <c r="H265" i="25" s="1"/>
  <c r="C266" i="25"/>
  <c r="H266" i="25" s="1"/>
  <c r="C267" i="25"/>
  <c r="H267" i="25" s="1"/>
  <c r="C268" i="25"/>
  <c r="H268" i="25" s="1"/>
  <c r="C269" i="25"/>
  <c r="H269" i="25" s="1"/>
  <c r="C270" i="25"/>
  <c r="H270" i="25" s="1"/>
  <c r="C271" i="25"/>
  <c r="H271" i="25" s="1"/>
  <c r="C272" i="25"/>
  <c r="H272" i="25" s="1"/>
  <c r="C273" i="25"/>
  <c r="H273" i="25" s="1"/>
  <c r="C274" i="25"/>
  <c r="H274" i="25" s="1"/>
  <c r="C275" i="25"/>
  <c r="H275" i="25" s="1"/>
  <c r="C276" i="25"/>
  <c r="H276" i="25" s="1"/>
  <c r="C277" i="25"/>
  <c r="H277" i="25" s="1"/>
  <c r="C278" i="25"/>
  <c r="H278" i="25" s="1"/>
  <c r="C279" i="25"/>
  <c r="H279" i="25" s="1"/>
  <c r="C280" i="25"/>
  <c r="H280" i="25" s="1"/>
  <c r="C281" i="25"/>
  <c r="H281" i="25" s="1"/>
  <c r="C282" i="25"/>
  <c r="H282" i="25" s="1"/>
  <c r="C283" i="25"/>
  <c r="H283" i="25" s="1"/>
  <c r="C284" i="25"/>
  <c r="H284" i="25" s="1"/>
  <c r="C285" i="25"/>
  <c r="H285" i="25" s="1"/>
  <c r="C286" i="25"/>
  <c r="H286" i="25" s="1"/>
  <c r="C287" i="25"/>
  <c r="H287" i="25" s="1"/>
  <c r="C288" i="25"/>
  <c r="H288" i="25" s="1"/>
  <c r="C289" i="25"/>
  <c r="H289" i="25" s="1"/>
  <c r="C290" i="25"/>
  <c r="H290" i="25" s="1"/>
  <c r="C291" i="25"/>
  <c r="H291" i="25" s="1"/>
  <c r="C292" i="25"/>
  <c r="H292" i="25" s="1"/>
  <c r="C293" i="25"/>
  <c r="H293" i="25" s="1"/>
  <c r="C294" i="25"/>
  <c r="H294" i="25" s="1"/>
  <c r="C295" i="25"/>
  <c r="H295" i="25" s="1"/>
  <c r="C296" i="25"/>
  <c r="H296" i="25" s="1"/>
  <c r="C297" i="25"/>
  <c r="H297" i="25" s="1"/>
  <c r="C298" i="25"/>
  <c r="H298" i="25" s="1"/>
  <c r="C299" i="25"/>
  <c r="H299" i="25" s="1"/>
  <c r="C300" i="25"/>
  <c r="H300" i="25" s="1"/>
  <c r="C301" i="25"/>
  <c r="H301" i="25" s="1"/>
  <c r="C302" i="25"/>
  <c r="H302" i="25" s="1"/>
  <c r="C303" i="25"/>
  <c r="H303" i="25" s="1"/>
  <c r="C304" i="25"/>
  <c r="H304" i="25" s="1"/>
  <c r="C305" i="25"/>
  <c r="H305" i="25" s="1"/>
  <c r="C306" i="25"/>
  <c r="H306" i="25" s="1"/>
  <c r="C307" i="25"/>
  <c r="H307" i="25" s="1"/>
  <c r="C308" i="25"/>
  <c r="H308" i="25" s="1"/>
  <c r="C309" i="25"/>
  <c r="H309" i="25" s="1"/>
  <c r="C310" i="25"/>
  <c r="H310" i="25" s="1"/>
  <c r="C311" i="25"/>
  <c r="H311" i="25" s="1"/>
  <c r="C312" i="25"/>
  <c r="H312" i="25" s="1"/>
  <c r="C313" i="25"/>
  <c r="H313" i="25" s="1"/>
  <c r="C314" i="25"/>
  <c r="H314" i="25" s="1"/>
  <c r="C315" i="25"/>
  <c r="H315" i="25" s="1"/>
  <c r="C316" i="25"/>
  <c r="H316" i="25" s="1"/>
  <c r="C317" i="25"/>
  <c r="H317" i="25" s="1"/>
  <c r="C318" i="25"/>
  <c r="H318" i="25" s="1"/>
  <c r="C319" i="25"/>
  <c r="H319" i="25" s="1"/>
  <c r="C320" i="25"/>
  <c r="H320" i="25" s="1"/>
  <c r="C321" i="25"/>
  <c r="H321" i="25" s="1"/>
  <c r="C322" i="25"/>
  <c r="H322" i="25" s="1"/>
  <c r="C323" i="25"/>
  <c r="H323" i="25" s="1"/>
  <c r="C324" i="25"/>
  <c r="H324" i="25" s="1"/>
  <c r="C325" i="25"/>
  <c r="H325" i="25" s="1"/>
  <c r="C326" i="25"/>
  <c r="H326" i="25" s="1"/>
  <c r="C327" i="25"/>
  <c r="H327" i="25" s="1"/>
  <c r="C328" i="25"/>
  <c r="H328" i="25" s="1"/>
  <c r="C329" i="25"/>
  <c r="H329" i="25" s="1"/>
  <c r="C330" i="25"/>
  <c r="H330" i="25" s="1"/>
  <c r="C331" i="25"/>
  <c r="H331" i="25" s="1"/>
  <c r="C332" i="25"/>
  <c r="H332" i="25" s="1"/>
  <c r="C333" i="25"/>
  <c r="H333" i="25" s="1"/>
  <c r="C334" i="25"/>
  <c r="H334" i="25" s="1"/>
  <c r="C335" i="25"/>
  <c r="H335" i="25" s="1"/>
  <c r="C336" i="25"/>
  <c r="H336" i="25" s="1"/>
  <c r="C337" i="25"/>
  <c r="H337" i="25" s="1"/>
  <c r="C338" i="25"/>
  <c r="H338" i="25" s="1"/>
  <c r="C339" i="25"/>
  <c r="H339" i="25" s="1"/>
  <c r="C340" i="25"/>
  <c r="H340" i="25" s="1"/>
  <c r="C341" i="25"/>
  <c r="H341" i="25" s="1"/>
  <c r="C342" i="25"/>
  <c r="H342" i="25" s="1"/>
  <c r="C343" i="25"/>
  <c r="H343" i="25" s="1"/>
  <c r="C344" i="25"/>
  <c r="H344" i="25" s="1"/>
  <c r="C345" i="25"/>
  <c r="H345" i="25" s="1"/>
  <c r="C346" i="25"/>
  <c r="H346" i="25" s="1"/>
  <c r="C347" i="25"/>
  <c r="H347" i="25" s="1"/>
  <c r="C348" i="25"/>
  <c r="H348" i="25" s="1"/>
  <c r="C349" i="25"/>
  <c r="H349" i="25" s="1"/>
  <c r="C350" i="25"/>
  <c r="H350" i="25" s="1"/>
  <c r="C351" i="25"/>
  <c r="H351" i="25" s="1"/>
  <c r="C352" i="25"/>
  <c r="H352" i="25" s="1"/>
  <c r="C353" i="25"/>
  <c r="H353" i="25" s="1"/>
  <c r="C354" i="25"/>
  <c r="H354" i="25" s="1"/>
  <c r="C355" i="25"/>
  <c r="H355" i="25" s="1"/>
  <c r="C356" i="25"/>
  <c r="H356" i="25" s="1"/>
  <c r="C357" i="25"/>
  <c r="H357" i="25" s="1"/>
  <c r="C358" i="25"/>
  <c r="H358" i="25" s="1"/>
  <c r="C359" i="25"/>
  <c r="H359" i="25" s="1"/>
  <c r="C360" i="25"/>
  <c r="H360" i="25" s="1"/>
  <c r="C361" i="25"/>
  <c r="H361" i="25" s="1"/>
  <c r="C362" i="25"/>
  <c r="H362" i="25" s="1"/>
  <c r="C363" i="25"/>
  <c r="H363" i="25" s="1"/>
  <c r="C364" i="25"/>
  <c r="H364" i="25" s="1"/>
  <c r="C365" i="25"/>
  <c r="H365" i="25" s="1"/>
  <c r="C366" i="25"/>
  <c r="H366" i="25" s="1"/>
  <c r="C367" i="25"/>
  <c r="H367" i="25" s="1"/>
  <c r="C368" i="25"/>
  <c r="H368" i="25" s="1"/>
  <c r="C369" i="25"/>
  <c r="H369" i="25" s="1"/>
  <c r="C370" i="25"/>
  <c r="H370" i="25" s="1"/>
  <c r="C371" i="25"/>
  <c r="H371" i="25" s="1"/>
  <c r="C372" i="25"/>
  <c r="H372" i="25" s="1"/>
  <c r="C373" i="25"/>
  <c r="H373" i="25" s="1"/>
  <c r="C374" i="25"/>
  <c r="H374" i="25" s="1"/>
  <c r="C375" i="25"/>
  <c r="H375" i="25" s="1"/>
  <c r="C376" i="25"/>
  <c r="H376" i="25" s="1"/>
  <c r="C377" i="25"/>
  <c r="H377" i="25" s="1"/>
  <c r="C378" i="25"/>
  <c r="H378" i="25" s="1"/>
  <c r="C379" i="25"/>
  <c r="H379" i="25" s="1"/>
  <c r="C380" i="25"/>
  <c r="H380" i="25" s="1"/>
  <c r="C381" i="25"/>
  <c r="H381" i="25" s="1"/>
  <c r="C382" i="25"/>
  <c r="H382" i="25" s="1"/>
  <c r="C383" i="25"/>
  <c r="H383" i="25" s="1"/>
  <c r="C384" i="25"/>
  <c r="H384" i="25" s="1"/>
  <c r="C385" i="25"/>
  <c r="H385" i="25" s="1"/>
  <c r="C386" i="25"/>
  <c r="H386" i="25" s="1"/>
  <c r="C387" i="25"/>
  <c r="H387" i="25" s="1"/>
  <c r="C388" i="25"/>
  <c r="H388" i="25" s="1"/>
  <c r="C389" i="25"/>
  <c r="H389" i="25" s="1"/>
  <c r="C390" i="25"/>
  <c r="H390" i="25" s="1"/>
  <c r="C391" i="25"/>
  <c r="H391" i="25" s="1"/>
  <c r="C392" i="25"/>
  <c r="H392" i="25" s="1"/>
  <c r="C393" i="25"/>
  <c r="H393" i="25" s="1"/>
  <c r="C394" i="25"/>
  <c r="H394" i="25" s="1"/>
  <c r="C395" i="25"/>
  <c r="H395" i="25" s="1"/>
  <c r="C396" i="25"/>
  <c r="H396" i="25" s="1"/>
  <c r="C397" i="25"/>
  <c r="H397" i="25" s="1"/>
  <c r="C398" i="25"/>
  <c r="H398" i="25" s="1"/>
  <c r="C399" i="25"/>
  <c r="H399" i="25" s="1"/>
  <c r="C400" i="25"/>
  <c r="H400" i="25" s="1"/>
  <c r="C401" i="25"/>
  <c r="H401" i="25" s="1"/>
  <c r="C402" i="25"/>
  <c r="H402" i="25" s="1"/>
  <c r="C403" i="25"/>
  <c r="H403" i="25" s="1"/>
  <c r="C404" i="25"/>
  <c r="H404" i="25" s="1"/>
  <c r="C405" i="25"/>
  <c r="H405" i="25" s="1"/>
  <c r="C406" i="25"/>
  <c r="H406" i="25" s="1"/>
  <c r="C407" i="25"/>
  <c r="H407" i="25" s="1"/>
  <c r="C408" i="25"/>
  <c r="H408" i="25" s="1"/>
  <c r="C409" i="25"/>
  <c r="H409" i="25" s="1"/>
  <c r="C410" i="25"/>
  <c r="H410" i="25" s="1"/>
  <c r="C411" i="25"/>
  <c r="H411" i="25" s="1"/>
  <c r="C412" i="25"/>
  <c r="H412" i="25" s="1"/>
  <c r="C413" i="25"/>
  <c r="H413" i="25" s="1"/>
  <c r="C414" i="25"/>
  <c r="H414" i="25" s="1"/>
  <c r="C415" i="25"/>
  <c r="H415" i="25" s="1"/>
  <c r="C416" i="25"/>
  <c r="H416" i="25" s="1"/>
  <c r="C417" i="25"/>
  <c r="H417" i="25" s="1"/>
  <c r="C418" i="25"/>
  <c r="H418" i="25" s="1"/>
  <c r="C419" i="25"/>
  <c r="H419" i="25" s="1"/>
  <c r="C420" i="25"/>
  <c r="H420" i="25" s="1"/>
  <c r="C421" i="25"/>
  <c r="H421" i="25" s="1"/>
  <c r="C422" i="25"/>
  <c r="H422" i="25" s="1"/>
  <c r="C423" i="25"/>
  <c r="H423" i="25" s="1"/>
  <c r="C424" i="25"/>
  <c r="H424" i="25" s="1"/>
  <c r="C425" i="25"/>
  <c r="H425" i="25" s="1"/>
  <c r="C426" i="25"/>
  <c r="H426" i="25" s="1"/>
  <c r="C427" i="25"/>
  <c r="H427" i="25" s="1"/>
  <c r="C428" i="25"/>
  <c r="H428" i="25" s="1"/>
  <c r="C429" i="25"/>
  <c r="H429" i="25" s="1"/>
  <c r="C430" i="25"/>
  <c r="H430" i="25" s="1"/>
  <c r="C431" i="25"/>
  <c r="H431" i="25" s="1"/>
  <c r="C432" i="25"/>
  <c r="H432" i="25" s="1"/>
  <c r="C433" i="25"/>
  <c r="H433" i="25" s="1"/>
  <c r="C434" i="25"/>
  <c r="H434" i="25" s="1"/>
  <c r="C435" i="25"/>
  <c r="H435" i="25" s="1"/>
  <c r="C436" i="25"/>
  <c r="H436" i="25" s="1"/>
  <c r="C437" i="25"/>
  <c r="H437" i="25" s="1"/>
  <c r="C438" i="25"/>
  <c r="H438" i="25" s="1"/>
  <c r="C439" i="25"/>
  <c r="H439" i="25" s="1"/>
  <c r="C440" i="25"/>
  <c r="H440" i="25" s="1"/>
  <c r="C441" i="25"/>
  <c r="H441" i="25" s="1"/>
  <c r="C442" i="25"/>
  <c r="H442" i="25" s="1"/>
  <c r="C443" i="25"/>
  <c r="H443" i="25" s="1"/>
  <c r="C444" i="25"/>
  <c r="H444" i="25" s="1"/>
  <c r="C445" i="25"/>
  <c r="H445" i="25" s="1"/>
  <c r="C446" i="25"/>
  <c r="H446" i="25" s="1"/>
  <c r="C447" i="25"/>
  <c r="H447" i="25" s="1"/>
  <c r="C448" i="25"/>
  <c r="H448" i="25" s="1"/>
  <c r="C449" i="25"/>
  <c r="H449" i="25" s="1"/>
  <c r="C450" i="25"/>
  <c r="H450" i="25" s="1"/>
  <c r="C451" i="25"/>
  <c r="H451" i="25" s="1"/>
  <c r="C452" i="25"/>
  <c r="H452" i="25" s="1"/>
  <c r="C453" i="25"/>
  <c r="H453" i="25" s="1"/>
  <c r="C454" i="25"/>
  <c r="H454" i="25" s="1"/>
  <c r="C455" i="25"/>
  <c r="H455" i="25" s="1"/>
  <c r="C456" i="25"/>
  <c r="H456" i="25" s="1"/>
  <c r="C457" i="25"/>
  <c r="H457" i="25" s="1"/>
  <c r="C458" i="25"/>
  <c r="H458" i="25" s="1"/>
  <c r="C459" i="25"/>
  <c r="H459" i="25" s="1"/>
  <c r="C460" i="25"/>
  <c r="H460" i="25" s="1"/>
  <c r="C461" i="25"/>
  <c r="H461" i="25" s="1"/>
  <c r="C462" i="25"/>
  <c r="H462" i="25" s="1"/>
  <c r="C463" i="25"/>
  <c r="H463" i="25" s="1"/>
  <c r="C464" i="25"/>
  <c r="H464" i="25" s="1"/>
  <c r="C465" i="25"/>
  <c r="H465" i="25" s="1"/>
  <c r="C466" i="25"/>
  <c r="H466" i="25" s="1"/>
  <c r="C467" i="25"/>
  <c r="H467" i="25" s="1"/>
  <c r="C468" i="25"/>
  <c r="H468" i="25" s="1"/>
  <c r="C469" i="25"/>
  <c r="H469" i="25" s="1"/>
  <c r="C470" i="25"/>
  <c r="H470" i="25" s="1"/>
  <c r="C471" i="25"/>
  <c r="H471" i="25" s="1"/>
  <c r="C472" i="25"/>
  <c r="H472" i="25" s="1"/>
  <c r="C473" i="25"/>
  <c r="H473" i="25" s="1"/>
  <c r="C474" i="25"/>
  <c r="H474" i="25" s="1"/>
  <c r="C475" i="25"/>
  <c r="H475" i="25" s="1"/>
  <c r="C476" i="25"/>
  <c r="H476" i="25" s="1"/>
  <c r="C477" i="25"/>
  <c r="H477" i="25" s="1"/>
  <c r="C478" i="25"/>
  <c r="H478" i="25" s="1"/>
  <c r="C479" i="25"/>
  <c r="H479" i="25" s="1"/>
  <c r="C480" i="25"/>
  <c r="H480" i="25" s="1"/>
  <c r="C481" i="25"/>
  <c r="H481" i="25" s="1"/>
  <c r="C482" i="25"/>
  <c r="H482" i="25" s="1"/>
  <c r="C483" i="25"/>
  <c r="H483" i="25" s="1"/>
  <c r="C484" i="25"/>
  <c r="H484" i="25" s="1"/>
  <c r="C485" i="25"/>
  <c r="H485" i="25" s="1"/>
  <c r="C486" i="25"/>
  <c r="H486" i="25" s="1"/>
  <c r="C487" i="25"/>
  <c r="H487" i="25" s="1"/>
  <c r="C488" i="25"/>
  <c r="H488" i="25" s="1"/>
  <c r="C489" i="25"/>
  <c r="H489" i="25" s="1"/>
  <c r="C490" i="25"/>
  <c r="H490" i="25" s="1"/>
  <c r="C491" i="25"/>
  <c r="H491" i="25" s="1"/>
  <c r="C492" i="25"/>
  <c r="H492" i="25" s="1"/>
  <c r="C493" i="25"/>
  <c r="H493" i="25" s="1"/>
  <c r="C494" i="25"/>
  <c r="H494" i="25" s="1"/>
  <c r="C495" i="25"/>
  <c r="H495" i="25" s="1"/>
  <c r="C496" i="25"/>
  <c r="H496" i="25" s="1"/>
  <c r="C497" i="25"/>
  <c r="H497" i="25" s="1"/>
  <c r="C498" i="25"/>
  <c r="H498" i="25" s="1"/>
  <c r="C499" i="25"/>
  <c r="H499" i="25" s="1"/>
  <c r="C500" i="25"/>
  <c r="H500" i="25" s="1"/>
  <c r="C501" i="25"/>
  <c r="H501" i="25" s="1"/>
  <c r="C502" i="25"/>
  <c r="H502" i="25" s="1"/>
  <c r="C503" i="25"/>
  <c r="H503" i="25" s="1"/>
  <c r="C504" i="25"/>
  <c r="H504" i="25" s="1"/>
  <c r="C505" i="25"/>
  <c r="H505" i="25" s="1"/>
  <c r="C506" i="25"/>
  <c r="H506" i="25" s="1"/>
  <c r="C507" i="25"/>
  <c r="H507" i="25" s="1"/>
  <c r="C508" i="25"/>
  <c r="H508" i="25" s="1"/>
  <c r="C509" i="25"/>
  <c r="H509" i="25" s="1"/>
  <c r="C510" i="25"/>
  <c r="H510" i="25" s="1"/>
  <c r="C511" i="25"/>
  <c r="H511" i="25" s="1"/>
  <c r="C512" i="25"/>
  <c r="H512" i="25" s="1"/>
  <c r="C513" i="25"/>
  <c r="H513" i="25" s="1"/>
  <c r="C514" i="25"/>
  <c r="H514" i="25" s="1"/>
  <c r="C515" i="25"/>
  <c r="H515" i="25" s="1"/>
  <c r="C516" i="25"/>
  <c r="H516" i="25" s="1"/>
  <c r="C517" i="25"/>
  <c r="H517" i="25" s="1"/>
  <c r="C518" i="25"/>
  <c r="H518" i="25" s="1"/>
  <c r="C519" i="25"/>
  <c r="H519" i="25" s="1"/>
  <c r="C520" i="25"/>
  <c r="H520" i="25" s="1"/>
  <c r="C521" i="25"/>
  <c r="H521" i="25" s="1"/>
  <c r="C522" i="25"/>
  <c r="H522" i="25" s="1"/>
  <c r="C523" i="25"/>
  <c r="H523" i="25" s="1"/>
  <c r="C524" i="25"/>
  <c r="H524" i="25" s="1"/>
  <c r="C525" i="25"/>
  <c r="H525" i="25" s="1"/>
  <c r="C526" i="25"/>
  <c r="H526" i="25" s="1"/>
  <c r="C527" i="25"/>
  <c r="H527" i="25" s="1"/>
  <c r="C528" i="25"/>
  <c r="H528" i="25" s="1"/>
  <c r="C529" i="25"/>
  <c r="H529" i="25" s="1"/>
  <c r="C530" i="25"/>
  <c r="H530" i="25" s="1"/>
  <c r="C531" i="25"/>
  <c r="H531" i="25" s="1"/>
  <c r="C532" i="25"/>
  <c r="H532" i="25" s="1"/>
  <c r="C533" i="25"/>
  <c r="H533" i="25" s="1"/>
  <c r="C534" i="25"/>
  <c r="H534" i="25" s="1"/>
  <c r="C535" i="25"/>
  <c r="H535" i="25" s="1"/>
  <c r="C536" i="25"/>
  <c r="H536" i="25" s="1"/>
  <c r="C537" i="25"/>
  <c r="H537" i="25" s="1"/>
  <c r="C538" i="25"/>
  <c r="H538" i="25" s="1"/>
  <c r="C539" i="25"/>
  <c r="H539" i="25" s="1"/>
  <c r="C540" i="25"/>
  <c r="H540" i="25" s="1"/>
  <c r="C541" i="25"/>
  <c r="H541" i="25" s="1"/>
  <c r="C542" i="25"/>
  <c r="H542" i="25" s="1"/>
  <c r="C543" i="25"/>
  <c r="H543" i="25" s="1"/>
  <c r="C544" i="25"/>
  <c r="H544" i="25" s="1"/>
  <c r="C545" i="25"/>
  <c r="H545" i="25" s="1"/>
  <c r="C546" i="25"/>
  <c r="H546" i="25" s="1"/>
  <c r="C547" i="25"/>
  <c r="H547" i="25" s="1"/>
  <c r="C548" i="25"/>
  <c r="H548" i="25" s="1"/>
  <c r="C549" i="25"/>
  <c r="H549" i="25" s="1"/>
  <c r="C550" i="25"/>
  <c r="H550" i="25" s="1"/>
  <c r="C551" i="25"/>
  <c r="H551" i="25" s="1"/>
  <c r="C552" i="25"/>
  <c r="H552" i="25" s="1"/>
  <c r="C553" i="25"/>
  <c r="H553" i="25" s="1"/>
  <c r="C554" i="25"/>
  <c r="H554" i="25" s="1"/>
  <c r="C555" i="25"/>
  <c r="H555" i="25" s="1"/>
  <c r="C556" i="25"/>
  <c r="H556" i="25" s="1"/>
  <c r="C557" i="25"/>
  <c r="H557" i="25" s="1"/>
  <c r="C558" i="25"/>
  <c r="H558" i="25" s="1"/>
  <c r="C559" i="25"/>
  <c r="H559" i="25" s="1"/>
  <c r="C560" i="25"/>
  <c r="H560" i="25" s="1"/>
  <c r="C561" i="25"/>
  <c r="H561" i="25" s="1"/>
  <c r="C562" i="25"/>
  <c r="H562" i="25" s="1"/>
  <c r="C563" i="25"/>
  <c r="H563" i="25" s="1"/>
  <c r="C564" i="25"/>
  <c r="H564" i="25" s="1"/>
  <c r="C565" i="25"/>
  <c r="H565" i="25" s="1"/>
  <c r="C566" i="25"/>
  <c r="H566" i="25" s="1"/>
  <c r="C567" i="25"/>
  <c r="H567" i="25" s="1"/>
  <c r="C568" i="25"/>
  <c r="H568" i="25" s="1"/>
  <c r="C569" i="25"/>
  <c r="H569" i="25" s="1"/>
  <c r="C570" i="25"/>
  <c r="H570" i="25" s="1"/>
  <c r="C571" i="25"/>
  <c r="H571" i="25" s="1"/>
  <c r="C572" i="25"/>
  <c r="H572" i="25" s="1"/>
  <c r="C573" i="25"/>
  <c r="H573" i="25" s="1"/>
  <c r="C574" i="25"/>
  <c r="H574" i="25" s="1"/>
  <c r="C575" i="25"/>
  <c r="H575" i="25" s="1"/>
  <c r="C576" i="25"/>
  <c r="H576" i="25" s="1"/>
  <c r="C577" i="25"/>
  <c r="H577" i="25" s="1"/>
  <c r="C578" i="25"/>
  <c r="H578" i="25" s="1"/>
  <c r="C579" i="25"/>
  <c r="H579" i="25" s="1"/>
  <c r="C3" i="25"/>
  <c r="H3" i="25" s="1"/>
  <c r="B4" i="25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125" i="25"/>
  <c r="B126" i="25"/>
  <c r="B127" i="25"/>
  <c r="B128" i="25"/>
  <c r="B129" i="25"/>
  <c r="B130" i="25"/>
  <c r="B131" i="25"/>
  <c r="B132" i="25"/>
  <c r="B133" i="25"/>
  <c r="B134" i="25"/>
  <c r="B135" i="25"/>
  <c r="B136" i="25"/>
  <c r="B137" i="25"/>
  <c r="B138" i="25"/>
  <c r="B139" i="25"/>
  <c r="B140" i="25"/>
  <c r="B141" i="25"/>
  <c r="B142" i="25"/>
  <c r="B143" i="25"/>
  <c r="B144" i="25"/>
  <c r="B145" i="25"/>
  <c r="B146" i="25"/>
  <c r="B147" i="25"/>
  <c r="B148" i="25"/>
  <c r="B149" i="25"/>
  <c r="B150" i="25"/>
  <c r="B151" i="25"/>
  <c r="B152" i="25"/>
  <c r="B153" i="25"/>
  <c r="B154" i="25"/>
  <c r="B155" i="25"/>
  <c r="B156" i="25"/>
  <c r="B157" i="25"/>
  <c r="B158" i="25"/>
  <c r="B159" i="25"/>
  <c r="B160" i="25"/>
  <c r="B161" i="25"/>
  <c r="B162" i="25"/>
  <c r="B163" i="25"/>
  <c r="B164" i="25"/>
  <c r="B165" i="25"/>
  <c r="B166" i="25"/>
  <c r="B167" i="25"/>
  <c r="B168" i="25"/>
  <c r="B169" i="25"/>
  <c r="B170" i="25"/>
  <c r="B171" i="25"/>
  <c r="B172" i="25"/>
  <c r="B173" i="25"/>
  <c r="B174" i="25"/>
  <c r="B175" i="25"/>
  <c r="B176" i="25"/>
  <c r="B177" i="25"/>
  <c r="B178" i="25"/>
  <c r="B179" i="25"/>
  <c r="B180" i="25"/>
  <c r="B181" i="25"/>
  <c r="B182" i="25"/>
  <c r="B183" i="25"/>
  <c r="B184" i="25"/>
  <c r="B185" i="25"/>
  <c r="B186" i="25"/>
  <c r="B187" i="25"/>
  <c r="B188" i="25"/>
  <c r="B189" i="25"/>
  <c r="B190" i="25"/>
  <c r="B191" i="25"/>
  <c r="B192" i="25"/>
  <c r="B193" i="25"/>
  <c r="B194" i="25"/>
  <c r="B195" i="25"/>
  <c r="B196" i="25"/>
  <c r="B197" i="25"/>
  <c r="B198" i="25"/>
  <c r="B199" i="25"/>
  <c r="B200" i="25"/>
  <c r="B201" i="25"/>
  <c r="B202" i="25"/>
  <c r="B203" i="25"/>
  <c r="B204" i="25"/>
  <c r="B205" i="25"/>
  <c r="B206" i="25"/>
  <c r="B207" i="25"/>
  <c r="B208" i="25"/>
  <c r="B209" i="25"/>
  <c r="B210" i="25"/>
  <c r="B211" i="25"/>
  <c r="B212" i="25"/>
  <c r="B213" i="25"/>
  <c r="B214" i="25"/>
  <c r="B215" i="25"/>
  <c r="B216" i="25"/>
  <c r="B217" i="25"/>
  <c r="B218" i="25"/>
  <c r="B219" i="25"/>
  <c r="B220" i="25"/>
  <c r="B221" i="25"/>
  <c r="B222" i="25"/>
  <c r="B223" i="25"/>
  <c r="B224" i="25"/>
  <c r="B225" i="25"/>
  <c r="B226" i="25"/>
  <c r="B227" i="25"/>
  <c r="B228" i="25"/>
  <c r="B229" i="25"/>
  <c r="B230" i="25"/>
  <c r="B231" i="25"/>
  <c r="B232" i="25"/>
  <c r="B233" i="25"/>
  <c r="B234" i="25"/>
  <c r="B235" i="25"/>
  <c r="B236" i="25"/>
  <c r="B237" i="25"/>
  <c r="B238" i="25"/>
  <c r="B239" i="25"/>
  <c r="B240" i="25"/>
  <c r="B241" i="25"/>
  <c r="B242" i="25"/>
  <c r="B243" i="25"/>
  <c r="B244" i="25"/>
  <c r="B245" i="25"/>
  <c r="B246" i="25"/>
  <c r="B247" i="25"/>
  <c r="B248" i="25"/>
  <c r="B249" i="25"/>
  <c r="B250" i="25"/>
  <c r="B251" i="25"/>
  <c r="B252" i="25"/>
  <c r="B253" i="25"/>
  <c r="B254" i="25"/>
  <c r="B255" i="25"/>
  <c r="B256" i="25"/>
  <c r="B257" i="25"/>
  <c r="B258" i="25"/>
  <c r="B259" i="25"/>
  <c r="B260" i="25"/>
  <c r="B261" i="25"/>
  <c r="B262" i="25"/>
  <c r="B263" i="25"/>
  <c r="B264" i="25"/>
  <c r="B265" i="25"/>
  <c r="B266" i="25"/>
  <c r="B267" i="25"/>
  <c r="B268" i="25"/>
  <c r="B269" i="25"/>
  <c r="B270" i="25"/>
  <c r="B271" i="25"/>
  <c r="B272" i="25"/>
  <c r="B273" i="25"/>
  <c r="B274" i="25"/>
  <c r="B275" i="25"/>
  <c r="B276" i="25"/>
  <c r="B277" i="25"/>
  <c r="B278" i="25"/>
  <c r="B279" i="25"/>
  <c r="B280" i="25"/>
  <c r="B281" i="25"/>
  <c r="B282" i="25"/>
  <c r="B283" i="25"/>
  <c r="B284" i="25"/>
  <c r="B285" i="25"/>
  <c r="B286" i="25"/>
  <c r="B287" i="25"/>
  <c r="B288" i="25"/>
  <c r="B289" i="25"/>
  <c r="B290" i="25"/>
  <c r="B291" i="25"/>
  <c r="B292" i="25"/>
  <c r="B293" i="25"/>
  <c r="B294" i="25"/>
  <c r="B295" i="25"/>
  <c r="B296" i="25"/>
  <c r="B297" i="25"/>
  <c r="B298" i="25"/>
  <c r="B299" i="25"/>
  <c r="B300" i="25"/>
  <c r="B301" i="25"/>
  <c r="B302" i="25"/>
  <c r="B303" i="25"/>
  <c r="B304" i="25"/>
  <c r="B305" i="25"/>
  <c r="B306" i="25"/>
  <c r="B307" i="25"/>
  <c r="B308" i="25"/>
  <c r="B309" i="25"/>
  <c r="B310" i="25"/>
  <c r="B311" i="25"/>
  <c r="B312" i="25"/>
  <c r="B313" i="25"/>
  <c r="B314" i="25"/>
  <c r="B315" i="25"/>
  <c r="B316" i="25"/>
  <c r="B317" i="25"/>
  <c r="B318" i="25"/>
  <c r="B319" i="25"/>
  <c r="B320" i="25"/>
  <c r="B321" i="25"/>
  <c r="B322" i="25"/>
  <c r="B323" i="25"/>
  <c r="B324" i="25"/>
  <c r="B325" i="25"/>
  <c r="B326" i="25"/>
  <c r="B327" i="25"/>
  <c r="B328" i="25"/>
  <c r="B329" i="25"/>
  <c r="B330" i="25"/>
  <c r="B331" i="25"/>
  <c r="B332" i="25"/>
  <c r="B333" i="25"/>
  <c r="B334" i="25"/>
  <c r="B335" i="25"/>
  <c r="B336" i="25"/>
  <c r="B337" i="25"/>
  <c r="B338" i="25"/>
  <c r="B339" i="25"/>
  <c r="B340" i="25"/>
  <c r="B341" i="25"/>
  <c r="B342" i="25"/>
  <c r="B343" i="25"/>
  <c r="B344" i="25"/>
  <c r="B345" i="25"/>
  <c r="B346" i="25"/>
  <c r="B347" i="25"/>
  <c r="B348" i="25"/>
  <c r="B349" i="25"/>
  <c r="B350" i="25"/>
  <c r="B351" i="25"/>
  <c r="B352" i="25"/>
  <c r="B353" i="25"/>
  <c r="B354" i="25"/>
  <c r="B355" i="25"/>
  <c r="B356" i="25"/>
  <c r="B357" i="25"/>
  <c r="B358" i="25"/>
  <c r="B359" i="25"/>
  <c r="B360" i="25"/>
  <c r="B361" i="25"/>
  <c r="B362" i="25"/>
  <c r="B363" i="25"/>
  <c r="B364" i="25"/>
  <c r="B365" i="25"/>
  <c r="B366" i="25"/>
  <c r="B367" i="25"/>
  <c r="B368" i="25"/>
  <c r="B369" i="25"/>
  <c r="B370" i="25"/>
  <c r="B371" i="25"/>
  <c r="B372" i="25"/>
  <c r="B373" i="25"/>
  <c r="B374" i="25"/>
  <c r="B375" i="25"/>
  <c r="B376" i="25"/>
  <c r="B377" i="25"/>
  <c r="B378" i="25"/>
  <c r="B379" i="25"/>
  <c r="B380" i="25"/>
  <c r="B381" i="25"/>
  <c r="B382" i="25"/>
  <c r="B383" i="25"/>
  <c r="B384" i="25"/>
  <c r="B385" i="25"/>
  <c r="B386" i="25"/>
  <c r="B387" i="25"/>
  <c r="B388" i="25"/>
  <c r="B389" i="25"/>
  <c r="B390" i="25"/>
  <c r="B391" i="25"/>
  <c r="B392" i="25"/>
  <c r="B393" i="25"/>
  <c r="B394" i="25"/>
  <c r="B395" i="25"/>
  <c r="B396" i="25"/>
  <c r="B397" i="25"/>
  <c r="B398" i="25"/>
  <c r="B399" i="25"/>
  <c r="B400" i="25"/>
  <c r="B401" i="25"/>
  <c r="B402" i="25"/>
  <c r="B403" i="25"/>
  <c r="B404" i="25"/>
  <c r="B405" i="25"/>
  <c r="B406" i="25"/>
  <c r="B407" i="25"/>
  <c r="B408" i="25"/>
  <c r="B409" i="25"/>
  <c r="B410" i="25"/>
  <c r="B411" i="25"/>
  <c r="B412" i="25"/>
  <c r="B413" i="25"/>
  <c r="B414" i="25"/>
  <c r="B415" i="25"/>
  <c r="B416" i="25"/>
  <c r="B417" i="25"/>
  <c r="B418" i="25"/>
  <c r="B419" i="25"/>
  <c r="B420" i="25"/>
  <c r="B421" i="25"/>
  <c r="B422" i="25"/>
  <c r="B423" i="25"/>
  <c r="B424" i="25"/>
  <c r="B425" i="25"/>
  <c r="B426" i="25"/>
  <c r="B427" i="25"/>
  <c r="B428" i="25"/>
  <c r="B429" i="25"/>
  <c r="B430" i="25"/>
  <c r="B431" i="25"/>
  <c r="B432" i="25"/>
  <c r="B433" i="25"/>
  <c r="B434" i="25"/>
  <c r="B435" i="25"/>
  <c r="B436" i="25"/>
  <c r="B437" i="25"/>
  <c r="B438" i="25"/>
  <c r="B439" i="25"/>
  <c r="B440" i="25"/>
  <c r="B441" i="25"/>
  <c r="B442" i="25"/>
  <c r="B443" i="25"/>
  <c r="B444" i="25"/>
  <c r="B445" i="25"/>
  <c r="B446" i="25"/>
  <c r="B447" i="25"/>
  <c r="B448" i="25"/>
  <c r="B449" i="25"/>
  <c r="B450" i="25"/>
  <c r="B451" i="25"/>
  <c r="B452" i="25"/>
  <c r="B453" i="25"/>
  <c r="B454" i="25"/>
  <c r="B455" i="25"/>
  <c r="B456" i="25"/>
  <c r="B457" i="25"/>
  <c r="B458" i="25"/>
  <c r="B459" i="25"/>
  <c r="B460" i="25"/>
  <c r="B461" i="25"/>
  <c r="B462" i="25"/>
  <c r="B463" i="25"/>
  <c r="B464" i="25"/>
  <c r="B465" i="25"/>
  <c r="B466" i="25"/>
  <c r="B467" i="25"/>
  <c r="B468" i="25"/>
  <c r="B469" i="25"/>
  <c r="B470" i="25"/>
  <c r="B471" i="25"/>
  <c r="B472" i="25"/>
  <c r="B473" i="25"/>
  <c r="B474" i="25"/>
  <c r="B475" i="25"/>
  <c r="B476" i="25"/>
  <c r="B477" i="25"/>
  <c r="B478" i="25"/>
  <c r="B479" i="25"/>
  <c r="B480" i="25"/>
  <c r="B481" i="25"/>
  <c r="B482" i="25"/>
  <c r="B483" i="25"/>
  <c r="B484" i="25"/>
  <c r="B485" i="25"/>
  <c r="B486" i="25"/>
  <c r="B487" i="25"/>
  <c r="B488" i="25"/>
  <c r="B489" i="25"/>
  <c r="B490" i="25"/>
  <c r="B491" i="25"/>
  <c r="B492" i="25"/>
  <c r="B493" i="25"/>
  <c r="B494" i="25"/>
  <c r="B495" i="25"/>
  <c r="B496" i="25"/>
  <c r="B497" i="25"/>
  <c r="B498" i="25"/>
  <c r="B499" i="25"/>
  <c r="B500" i="25"/>
  <c r="B501" i="25"/>
  <c r="B502" i="25"/>
  <c r="B503" i="25"/>
  <c r="B504" i="25"/>
  <c r="B505" i="25"/>
  <c r="B506" i="25"/>
  <c r="B507" i="25"/>
  <c r="B508" i="25"/>
  <c r="B509" i="25"/>
  <c r="B510" i="25"/>
  <c r="B511" i="25"/>
  <c r="B512" i="25"/>
  <c r="B513" i="25"/>
  <c r="B514" i="25"/>
  <c r="B515" i="25"/>
  <c r="B516" i="25"/>
  <c r="B517" i="25"/>
  <c r="B518" i="25"/>
  <c r="B519" i="25"/>
  <c r="B520" i="25"/>
  <c r="B521" i="25"/>
  <c r="B522" i="25"/>
  <c r="B523" i="25"/>
  <c r="B524" i="25"/>
  <c r="B525" i="25"/>
  <c r="B526" i="25"/>
  <c r="B527" i="25"/>
  <c r="B528" i="25"/>
  <c r="B529" i="25"/>
  <c r="B530" i="25"/>
  <c r="B531" i="25"/>
  <c r="B532" i="25"/>
  <c r="B533" i="25"/>
  <c r="B534" i="25"/>
  <c r="B535" i="25"/>
  <c r="B536" i="25"/>
  <c r="B537" i="25"/>
  <c r="B538" i="25"/>
  <c r="B539" i="25"/>
  <c r="B540" i="25"/>
  <c r="B541" i="25"/>
  <c r="B542" i="25"/>
  <c r="B543" i="25"/>
  <c r="B544" i="25"/>
  <c r="B545" i="25"/>
  <c r="B546" i="25"/>
  <c r="B547" i="25"/>
  <c r="B548" i="25"/>
  <c r="B549" i="25"/>
  <c r="B550" i="25"/>
  <c r="B551" i="25"/>
  <c r="B552" i="25"/>
  <c r="B553" i="25"/>
  <c r="B554" i="25"/>
  <c r="B555" i="25"/>
  <c r="B556" i="25"/>
  <c r="B557" i="25"/>
  <c r="B558" i="25"/>
  <c r="B559" i="25"/>
  <c r="B560" i="25"/>
  <c r="B561" i="25"/>
  <c r="B562" i="25"/>
  <c r="B563" i="25"/>
  <c r="B564" i="25"/>
  <c r="B565" i="25"/>
  <c r="B566" i="25"/>
  <c r="B567" i="25"/>
  <c r="B568" i="25"/>
  <c r="B569" i="25"/>
  <c r="B570" i="25"/>
  <c r="B571" i="25"/>
  <c r="B572" i="25"/>
  <c r="B573" i="25"/>
  <c r="B574" i="25"/>
  <c r="B575" i="25"/>
  <c r="B576" i="25"/>
  <c r="B577" i="25"/>
  <c r="B578" i="25"/>
  <c r="B579" i="25"/>
  <c r="B3" i="25"/>
  <c r="G2" i="36" l="1" a="1"/>
  <c r="G2" i="36" s="1"/>
  <c r="C578" i="36"/>
  <c r="E2" i="31"/>
  <c r="E3" i="31"/>
  <c r="D2" i="31"/>
  <c r="D3" i="31"/>
  <c r="C2" i="31"/>
  <c r="C3" i="31"/>
  <c r="F2" i="31"/>
  <c r="F3" i="31"/>
  <c r="F4" i="31"/>
  <c r="F5" i="31"/>
  <c r="F6" i="31"/>
  <c r="F7" i="31"/>
  <c r="F8" i="31"/>
  <c r="F5" i="29"/>
  <c r="F6" i="29"/>
  <c r="E237" i="29"/>
  <c r="E238" i="29"/>
  <c r="E250" i="29"/>
  <c r="E252" i="29"/>
  <c r="E314" i="30"/>
  <c r="E21" i="31"/>
  <c r="E22" i="31"/>
  <c r="E23" i="31"/>
  <c r="E24" i="31"/>
  <c r="E25" i="31"/>
  <c r="E27" i="31"/>
  <c r="E30" i="31"/>
  <c r="E31" i="31"/>
  <c r="E32" i="31"/>
  <c r="E33" i="31"/>
  <c r="E36" i="31"/>
  <c r="E37" i="31"/>
  <c r="E38" i="31"/>
  <c r="E39" i="31"/>
  <c r="E41" i="31"/>
  <c r="E42" i="31"/>
  <c r="E43" i="31"/>
  <c r="E44" i="31"/>
  <c r="E45" i="31"/>
  <c r="E49" i="31"/>
  <c r="E50" i="31"/>
  <c r="E53" i="31"/>
  <c r="E55" i="31"/>
  <c r="E56" i="31"/>
  <c r="E57" i="31"/>
  <c r="E58" i="31"/>
  <c r="E59" i="31"/>
  <c r="E60" i="31"/>
  <c r="E62" i="31"/>
  <c r="E67" i="31"/>
  <c r="E69" i="31"/>
  <c r="E71" i="31"/>
  <c r="E72" i="31"/>
  <c r="E73" i="31"/>
  <c r="E74" i="31"/>
  <c r="E77" i="31"/>
  <c r="E78" i="31"/>
  <c r="E79" i="31"/>
  <c r="E80" i="31"/>
  <c r="E83" i="31"/>
  <c r="E84" i="31"/>
  <c r="E85" i="31"/>
  <c r="E86" i="31"/>
  <c r="E87" i="31"/>
  <c r="E90" i="31"/>
  <c r="E91" i="31"/>
  <c r="E93" i="31"/>
  <c r="E94" i="31"/>
  <c r="E95" i="31"/>
  <c r="E96" i="31"/>
  <c r="E97" i="31"/>
  <c r="E98" i="31"/>
  <c r="E99" i="31"/>
  <c r="E100" i="31"/>
  <c r="E103" i="31"/>
  <c r="E106" i="31"/>
  <c r="E108" i="31"/>
  <c r="E109" i="31"/>
  <c r="E111" i="31"/>
  <c r="E112" i="31"/>
  <c r="E114" i="31"/>
  <c r="E115" i="31"/>
  <c r="E117" i="31"/>
  <c r="E118" i="31"/>
  <c r="E119" i="31"/>
  <c r="E120" i="31"/>
  <c r="E121" i="31"/>
  <c r="E124" i="31"/>
  <c r="E125" i="31"/>
  <c r="E126" i="31"/>
  <c r="E127" i="31"/>
  <c r="E129" i="31"/>
  <c r="E130" i="31"/>
  <c r="E132" i="31"/>
  <c r="E135" i="31"/>
  <c r="E136" i="31"/>
  <c r="E137" i="31"/>
  <c r="E138" i="31"/>
  <c r="E139" i="31"/>
  <c r="E141" i="31"/>
  <c r="E142" i="31"/>
  <c r="E144" i="31"/>
  <c r="E146" i="31"/>
  <c r="E148" i="31"/>
  <c r="E149" i="31"/>
  <c r="E151" i="31"/>
  <c r="E152" i="31"/>
  <c r="E154" i="31"/>
  <c r="E155" i="31"/>
  <c r="E157" i="31"/>
  <c r="E158" i="31"/>
  <c r="E161" i="31"/>
  <c r="E162" i="31"/>
  <c r="E163" i="31"/>
  <c r="E164" i="31"/>
  <c r="E165" i="31"/>
  <c r="E166" i="31"/>
  <c r="E169" i="31"/>
  <c r="E170" i="31"/>
  <c r="E172" i="31"/>
  <c r="E173" i="31"/>
  <c r="E174" i="31"/>
  <c r="E175" i="31"/>
  <c r="E176" i="31"/>
  <c r="E177" i="31"/>
  <c r="E179" i="31"/>
  <c r="E182" i="31"/>
  <c r="E183" i="31"/>
  <c r="E186" i="31"/>
  <c r="E187" i="31"/>
  <c r="E188" i="31"/>
  <c r="E190" i="31"/>
  <c r="E191" i="31"/>
  <c r="E194" i="31"/>
  <c r="E196" i="31"/>
  <c r="E198" i="31"/>
  <c r="E201" i="31"/>
  <c r="E203" i="31"/>
  <c r="E204" i="31"/>
  <c r="E206" i="31"/>
  <c r="E207" i="31"/>
  <c r="E208" i="31"/>
  <c r="E209" i="31"/>
  <c r="E210" i="31"/>
  <c r="E212" i="31"/>
  <c r="E213" i="31"/>
  <c r="E215" i="31"/>
  <c r="E218" i="31"/>
  <c r="E219" i="31"/>
  <c r="E221" i="31"/>
  <c r="E222" i="31"/>
  <c r="E223" i="31"/>
  <c r="E226" i="31"/>
  <c r="E227" i="31"/>
  <c r="E229" i="31"/>
  <c r="E231" i="31"/>
  <c r="E232" i="31"/>
  <c r="E233" i="31"/>
  <c r="E234" i="31"/>
  <c r="E236" i="31"/>
  <c r="E237" i="31"/>
  <c r="E239" i="31"/>
  <c r="E241" i="31"/>
  <c r="E242" i="31"/>
  <c r="E243" i="31"/>
  <c r="E244" i="31"/>
  <c r="E245" i="31"/>
  <c r="E246" i="31"/>
  <c r="E247" i="31"/>
  <c r="E249" i="31"/>
  <c r="E252" i="31"/>
  <c r="E254" i="31"/>
  <c r="E256" i="31"/>
  <c r="E257" i="31"/>
  <c r="E258" i="31"/>
  <c r="E259" i="31"/>
  <c r="E261" i="31"/>
  <c r="E262" i="31"/>
  <c r="E263" i="31"/>
  <c r="E265" i="31"/>
  <c r="E267" i="31"/>
  <c r="E268" i="31"/>
  <c r="E269" i="31"/>
  <c r="E271" i="31"/>
  <c r="E272" i="31"/>
  <c r="E274" i="31"/>
  <c r="E275" i="31"/>
  <c r="E276" i="31"/>
  <c r="E277" i="31"/>
  <c r="E278" i="31"/>
  <c r="E280" i="31"/>
  <c r="E281" i="31"/>
  <c r="E283" i="31"/>
  <c r="E284" i="31"/>
  <c r="E285" i="31"/>
  <c r="E286" i="31"/>
  <c r="E288" i="31"/>
  <c r="E289" i="31"/>
  <c r="E290" i="31"/>
  <c r="E293" i="31"/>
  <c r="E294" i="31"/>
  <c r="E296" i="31"/>
  <c r="E297" i="31"/>
  <c r="E299" i="31"/>
  <c r="E301" i="31"/>
  <c r="E303" i="31"/>
  <c r="E304" i="31"/>
  <c r="E305" i="31"/>
  <c r="E307" i="31"/>
  <c r="E308" i="31"/>
  <c r="E309" i="31"/>
  <c r="E312" i="31"/>
  <c r="E313" i="31"/>
  <c r="E315" i="31"/>
  <c r="E317" i="31"/>
  <c r="E318" i="31"/>
  <c r="E320" i="31"/>
  <c r="E321" i="31"/>
  <c r="E322" i="31"/>
  <c r="E323" i="31"/>
  <c r="E325" i="31"/>
  <c r="E326" i="31"/>
  <c r="E327" i="31"/>
  <c r="E328" i="31"/>
  <c r="E330" i="31"/>
  <c r="E331" i="31"/>
  <c r="E332" i="31"/>
  <c r="E333" i="31"/>
  <c r="E334" i="31"/>
  <c r="E336" i="31"/>
  <c r="E337" i="31"/>
  <c r="E339" i="31"/>
  <c r="E340" i="31"/>
  <c r="E341" i="31"/>
  <c r="E343" i="31"/>
  <c r="E344" i="31"/>
  <c r="E345" i="31"/>
  <c r="E346" i="31"/>
  <c r="E347" i="31"/>
  <c r="E349" i="31"/>
  <c r="E352" i="31"/>
  <c r="E353" i="31"/>
  <c r="E355" i="31"/>
  <c r="E356" i="31"/>
  <c r="E357" i="31"/>
  <c r="E358" i="31"/>
  <c r="E360" i="31"/>
  <c r="E361" i="31"/>
  <c r="E362" i="31"/>
  <c r="E363" i="31"/>
  <c r="E365" i="31"/>
  <c r="E366" i="31"/>
  <c r="E367" i="31"/>
  <c r="E368" i="31"/>
  <c r="E369" i="31"/>
  <c r="E371" i="31"/>
  <c r="E373" i="31"/>
  <c r="E376" i="31"/>
  <c r="E377" i="31"/>
  <c r="E379" i="31"/>
  <c r="E380" i="31"/>
  <c r="E381" i="31"/>
  <c r="E382" i="31"/>
  <c r="E383" i="31"/>
  <c r="E384" i="31"/>
  <c r="E385" i="31"/>
  <c r="E386" i="31"/>
  <c r="E389" i="31"/>
  <c r="E390" i="31"/>
  <c r="E392" i="31"/>
  <c r="E393" i="31"/>
  <c r="E394" i="31"/>
  <c r="E395" i="31"/>
  <c r="E397" i="31"/>
  <c r="E398" i="31"/>
  <c r="E400" i="31"/>
  <c r="E401" i="31"/>
  <c r="E402" i="31"/>
  <c r="E403" i="31"/>
  <c r="E404" i="31"/>
  <c r="E407" i="31"/>
  <c r="E408" i="31"/>
  <c r="E410" i="31"/>
  <c r="E412" i="31"/>
  <c r="E413" i="31"/>
  <c r="E416" i="31"/>
  <c r="E417" i="31"/>
  <c r="E418" i="31"/>
  <c r="E419" i="31"/>
  <c r="E420" i="31"/>
  <c r="E421" i="31"/>
  <c r="E423" i="31"/>
  <c r="E424" i="31"/>
  <c r="E425" i="31"/>
  <c r="E426" i="31"/>
  <c r="E428" i="31"/>
  <c r="E429" i="31"/>
  <c r="E430" i="31"/>
  <c r="E431" i="31"/>
  <c r="E432" i="31"/>
  <c r="E433" i="31"/>
  <c r="E434" i="31"/>
  <c r="E436" i="31"/>
  <c r="E437" i="31"/>
  <c r="E438" i="31"/>
  <c r="E439" i="31"/>
  <c r="E442" i="31"/>
  <c r="E443" i="31"/>
  <c r="E444" i="31"/>
  <c r="E445" i="31"/>
  <c r="E446" i="31"/>
  <c r="E447" i="31"/>
  <c r="E449" i="31"/>
  <c r="E450" i="31"/>
  <c r="E451" i="31"/>
  <c r="E453" i="31"/>
  <c r="E454" i="31"/>
  <c r="E455" i="31"/>
  <c r="E456" i="31"/>
  <c r="E457" i="31"/>
  <c r="E459" i="31"/>
  <c r="E461" i="31"/>
  <c r="E462" i="31"/>
  <c r="E463" i="31"/>
  <c r="E464" i="31"/>
  <c r="E465" i="31"/>
  <c r="E466" i="31"/>
  <c r="E468" i="31"/>
  <c r="E470" i="31"/>
  <c r="E472" i="31"/>
  <c r="E473" i="31"/>
  <c r="E474" i="31"/>
  <c r="E475" i="31"/>
  <c r="E476" i="31"/>
  <c r="E477" i="31"/>
  <c r="E479" i="31"/>
  <c r="E480" i="31"/>
  <c r="E481" i="31"/>
  <c r="E482" i="31"/>
  <c r="E483" i="31"/>
  <c r="E484" i="31"/>
  <c r="E486" i="31"/>
  <c r="E487" i="31"/>
  <c r="E488" i="31"/>
  <c r="E489" i="31"/>
  <c r="E490" i="31"/>
  <c r="E492" i="31"/>
  <c r="E493" i="31"/>
  <c r="E494" i="31"/>
  <c r="E495" i="31"/>
  <c r="E497" i="31"/>
  <c r="E498" i="31"/>
  <c r="E499" i="31"/>
  <c r="E501" i="31"/>
  <c r="E502" i="31"/>
  <c r="E503" i="31"/>
  <c r="E504" i="31"/>
  <c r="E505" i="31"/>
  <c r="E506" i="31"/>
  <c r="E507" i="31"/>
  <c r="E509" i="31"/>
  <c r="E511" i="31"/>
  <c r="E512" i="31"/>
  <c r="E513" i="31"/>
  <c r="E514" i="31"/>
  <c r="E515" i="31"/>
  <c r="E516" i="31"/>
  <c r="N14" i="25" l="1"/>
  <c r="N13" i="25"/>
  <c r="N4" i="25"/>
  <c r="N12" i="25"/>
  <c r="R8" i="25"/>
  <c r="N3" i="25"/>
  <c r="E496" i="31"/>
  <c r="E388" i="31"/>
  <c r="E298" i="31"/>
  <c r="E192" i="31"/>
  <c r="E89" i="31"/>
  <c r="E518" i="31"/>
  <c r="E467" i="31"/>
  <c r="E409" i="31"/>
  <c r="E364" i="31"/>
  <c r="E324" i="31"/>
  <c r="E282" i="31"/>
  <c r="E248" i="31"/>
  <c r="E214" i="31"/>
  <c r="E181" i="31"/>
  <c r="E153" i="31"/>
  <c r="E116" i="31"/>
  <c r="E375" i="31"/>
  <c r="E311" i="31"/>
  <c r="E314" i="31"/>
  <c r="E441" i="31"/>
  <c r="E217" i="31"/>
  <c r="E195" i="31"/>
  <c r="E145" i="31"/>
  <c r="E82" i="31"/>
  <c r="E66" i="31"/>
  <c r="E47" i="31"/>
  <c r="E452" i="31"/>
  <c r="E427" i="31"/>
  <c r="E391" i="31"/>
  <c r="E342" i="31"/>
  <c r="E240" i="31"/>
  <c r="E105" i="31"/>
  <c r="E20" i="31"/>
  <c r="E123" i="31"/>
  <c r="E225" i="31"/>
  <c r="E406" i="31"/>
  <c r="E185" i="31"/>
  <c r="E485" i="31"/>
  <c r="E133" i="31"/>
  <c r="E351" i="31"/>
  <c r="E292" i="31"/>
  <c r="E102" i="31"/>
  <c r="E52" i="31"/>
  <c r="E29" i="31"/>
  <c r="E205" i="31"/>
  <c r="E64" i="31"/>
  <c r="E435" i="31"/>
  <c r="E200" i="31"/>
  <c r="E415" i="31"/>
  <c r="E251" i="31"/>
  <c r="E143" i="31"/>
  <c r="E448" i="31"/>
  <c r="E310" i="31"/>
  <c r="E28" i="31"/>
  <c r="E250" i="31"/>
  <c r="E193" i="31"/>
  <c r="E184" i="31"/>
  <c r="E104" i="31"/>
  <c r="E65" i="31"/>
  <c r="E510" i="31"/>
  <c r="E264" i="31"/>
  <c r="E101" i="31"/>
  <c r="E88" i="31"/>
  <c r="E75" i="31"/>
  <c r="E291" i="31"/>
  <c r="E61" i="31"/>
  <c r="E316" i="31"/>
  <c r="E302" i="31"/>
  <c r="E260" i="31"/>
  <c r="E374" i="31"/>
  <c r="E273" i="31"/>
  <c r="E216" i="31"/>
  <c r="E51" i="31"/>
  <c r="E372" i="31"/>
  <c r="E306" i="31"/>
  <c r="E249" i="29"/>
  <c r="E266" i="31"/>
  <c r="E399" i="31"/>
  <c r="E199" i="31"/>
  <c r="E167" i="31"/>
  <c r="E147" i="31"/>
  <c r="E134" i="31"/>
  <c r="E197" i="31"/>
  <c r="E48" i="31"/>
  <c r="E34" i="31"/>
  <c r="E396" i="31"/>
  <c r="E348" i="31"/>
  <c r="E300" i="31"/>
  <c r="E168" i="31"/>
  <c r="E236" i="29"/>
  <c r="E370" i="31"/>
  <c r="E238" i="31"/>
  <c r="E202" i="31"/>
  <c r="E178" i="31"/>
  <c r="E46" i="31"/>
  <c r="E405" i="31"/>
  <c r="E189" i="31"/>
  <c r="E81" i="31"/>
  <c r="E140" i="31"/>
  <c r="E92" i="31"/>
  <c r="E491" i="31"/>
  <c r="E131" i="31"/>
  <c r="E211" i="31"/>
  <c r="E378" i="31"/>
  <c r="E270" i="31"/>
  <c r="E150" i="31"/>
  <c r="E329" i="31"/>
  <c r="E508" i="31"/>
  <c r="E220" i="31"/>
  <c r="E35" i="31"/>
  <c r="E279" i="31"/>
  <c r="E159" i="31"/>
  <c r="H4" i="1"/>
  <c r="H5" i="1"/>
  <c r="H3" i="1"/>
  <c r="J3" i="1" s="1"/>
  <c r="D267" i="26" s="1"/>
  <c r="H6" i="1"/>
  <c r="H7" i="1"/>
  <c r="H8" i="1"/>
  <c r="H19" i="1"/>
  <c r="H18" i="1"/>
  <c r="H17" i="1"/>
  <c r="H16" i="1"/>
  <c r="H15" i="1"/>
  <c r="H13" i="1"/>
  <c r="H12" i="1"/>
  <c r="H11" i="1"/>
  <c r="H10" i="1"/>
  <c r="H9" i="1"/>
  <c r="H14" i="1"/>
  <c r="H20" i="1"/>
  <c r="F408" i="27"/>
  <c r="F407" i="27"/>
  <c r="F406" i="27"/>
  <c r="F405" i="27"/>
  <c r="F404" i="27"/>
  <c r="F403" i="27"/>
  <c r="F402" i="27"/>
  <c r="F401" i="27"/>
  <c r="F400" i="27"/>
  <c r="F399" i="27"/>
  <c r="F398" i="27"/>
  <c r="F397" i="27"/>
  <c r="F396" i="27"/>
  <c r="F395" i="27"/>
  <c r="F394" i="27"/>
  <c r="F393" i="27"/>
  <c r="F392" i="27"/>
  <c r="F391" i="27"/>
  <c r="F390" i="27"/>
  <c r="F389" i="27"/>
  <c r="F388" i="27"/>
  <c r="F387" i="27"/>
  <c r="F386" i="27"/>
  <c r="F385" i="27"/>
  <c r="F384" i="27"/>
  <c r="F383" i="27"/>
  <c r="F382" i="27"/>
  <c r="F381" i="27"/>
  <c r="F380" i="27"/>
  <c r="F379" i="27"/>
  <c r="F378" i="27"/>
  <c r="F377" i="27"/>
  <c r="F376" i="27"/>
  <c r="F375" i="27"/>
  <c r="F374" i="27"/>
  <c r="F373" i="27"/>
  <c r="F372" i="27"/>
  <c r="F371" i="27"/>
  <c r="F370" i="27"/>
  <c r="F369" i="27"/>
  <c r="F368" i="27"/>
  <c r="F367" i="27"/>
  <c r="F366" i="27"/>
  <c r="F365" i="27"/>
  <c r="F364" i="27"/>
  <c r="F363" i="27"/>
  <c r="F362" i="27"/>
  <c r="F361" i="27"/>
  <c r="F360" i="27"/>
  <c r="F359" i="27"/>
  <c r="F358" i="27"/>
  <c r="F357" i="27"/>
  <c r="F356" i="27"/>
  <c r="F355" i="27"/>
  <c r="F354" i="27"/>
  <c r="F353" i="27"/>
  <c r="F352" i="27"/>
  <c r="F351" i="27"/>
  <c r="F350" i="27"/>
  <c r="F349" i="27"/>
  <c r="F348" i="27"/>
  <c r="F347" i="27"/>
  <c r="F346" i="27"/>
  <c r="F345" i="27"/>
  <c r="F344" i="27"/>
  <c r="F343" i="27"/>
  <c r="F342" i="27"/>
  <c r="F341" i="27"/>
  <c r="F340" i="27"/>
  <c r="F339" i="27"/>
  <c r="F338" i="27"/>
  <c r="F337" i="27"/>
  <c r="F336" i="27"/>
  <c r="F335" i="27"/>
  <c r="F334" i="27"/>
  <c r="F333" i="27"/>
  <c r="F332" i="27"/>
  <c r="F331" i="27"/>
  <c r="F330" i="27"/>
  <c r="F329" i="27"/>
  <c r="F328" i="27"/>
  <c r="F327" i="27"/>
  <c r="F326" i="27"/>
  <c r="F325" i="27"/>
  <c r="F324" i="27"/>
  <c r="F323" i="27"/>
  <c r="F322" i="27"/>
  <c r="F321" i="27"/>
  <c r="F320" i="27"/>
  <c r="F319" i="27"/>
  <c r="F318" i="27"/>
  <c r="F317" i="27"/>
  <c r="F316" i="27"/>
  <c r="F315" i="27"/>
  <c r="F314" i="27"/>
  <c r="F313" i="27"/>
  <c r="F312" i="27"/>
  <c r="F311" i="27"/>
  <c r="F310" i="27"/>
  <c r="F309" i="27"/>
  <c r="F308" i="27"/>
  <c r="F307" i="27"/>
  <c r="F306" i="27"/>
  <c r="F305" i="27"/>
  <c r="F304" i="27"/>
  <c r="F303" i="27"/>
  <c r="F302" i="27"/>
  <c r="F301" i="27"/>
  <c r="F300" i="27"/>
  <c r="F299" i="27"/>
  <c r="F298" i="27"/>
  <c r="F297" i="27"/>
  <c r="F296" i="27"/>
  <c r="F295" i="27"/>
  <c r="F294" i="27"/>
  <c r="F293" i="27"/>
  <c r="F292" i="27"/>
  <c r="F291" i="27"/>
  <c r="F290" i="27"/>
  <c r="F289" i="27"/>
  <c r="F288" i="27"/>
  <c r="F287" i="27"/>
  <c r="F286" i="27"/>
  <c r="F285" i="27"/>
  <c r="F284" i="27"/>
  <c r="F283" i="27"/>
  <c r="F282" i="27"/>
  <c r="F281" i="27"/>
  <c r="F280" i="27"/>
  <c r="F279" i="27"/>
  <c r="F278" i="27"/>
  <c r="F277" i="27"/>
  <c r="F276" i="27"/>
  <c r="F275" i="27"/>
  <c r="F274" i="27"/>
  <c r="F273" i="27"/>
  <c r="F272" i="27"/>
  <c r="F271" i="27"/>
  <c r="F270" i="27"/>
  <c r="F269" i="27"/>
  <c r="F268" i="27"/>
  <c r="F267" i="27"/>
  <c r="F266" i="27"/>
  <c r="F265" i="27"/>
  <c r="F264" i="27"/>
  <c r="F263" i="27"/>
  <c r="F262" i="27"/>
  <c r="F261" i="27"/>
  <c r="F260" i="27"/>
  <c r="F259" i="27"/>
  <c r="F258" i="27"/>
  <c r="F257" i="27"/>
  <c r="F256" i="27"/>
  <c r="F255" i="27"/>
  <c r="F254" i="27"/>
  <c r="F253" i="27"/>
  <c r="F252" i="27"/>
  <c r="F251" i="27"/>
  <c r="F250" i="27"/>
  <c r="F249" i="27"/>
  <c r="F248" i="27"/>
  <c r="F247" i="27"/>
  <c r="F246" i="27"/>
  <c r="F245" i="27"/>
  <c r="F244" i="27"/>
  <c r="F243" i="27"/>
  <c r="F242" i="27"/>
  <c r="F241" i="27"/>
  <c r="F240" i="27"/>
  <c r="F239" i="27"/>
  <c r="F238" i="27"/>
  <c r="F237" i="27"/>
  <c r="F236" i="27"/>
  <c r="F235" i="27"/>
  <c r="F234" i="27"/>
  <c r="F233" i="27"/>
  <c r="F232" i="27"/>
  <c r="F231" i="27"/>
  <c r="F230" i="27"/>
  <c r="F229" i="27"/>
  <c r="F228" i="27"/>
  <c r="F227" i="27"/>
  <c r="F226" i="27"/>
  <c r="F225" i="27"/>
  <c r="F224" i="27"/>
  <c r="F223" i="27"/>
  <c r="F222" i="27"/>
  <c r="F221" i="27"/>
  <c r="F220" i="27"/>
  <c r="F219" i="27"/>
  <c r="F218" i="27"/>
  <c r="F217" i="27"/>
  <c r="F216" i="27"/>
  <c r="F215" i="27"/>
  <c r="F214" i="27"/>
  <c r="F213" i="27"/>
  <c r="F212" i="27"/>
  <c r="F211" i="27"/>
  <c r="F210" i="27"/>
  <c r="F209" i="27"/>
  <c r="F208" i="27"/>
  <c r="F207" i="27"/>
  <c r="F206" i="27"/>
  <c r="F205" i="27"/>
  <c r="F204" i="27"/>
  <c r="F203" i="27"/>
  <c r="F202" i="27"/>
  <c r="F201" i="27"/>
  <c r="F200" i="27"/>
  <c r="F199" i="27"/>
  <c r="F198" i="27"/>
  <c r="F197" i="27"/>
  <c r="F196" i="27"/>
  <c r="F195" i="27"/>
  <c r="F194" i="27"/>
  <c r="F193" i="27"/>
  <c r="F192" i="27"/>
  <c r="F191" i="27"/>
  <c r="F190" i="27"/>
  <c r="F189" i="27"/>
  <c r="F188" i="27"/>
  <c r="F187" i="27"/>
  <c r="F186" i="27"/>
  <c r="F185" i="27"/>
  <c r="F184" i="27"/>
  <c r="F183" i="27"/>
  <c r="F182" i="27"/>
  <c r="F181" i="27"/>
  <c r="F180" i="27"/>
  <c r="F179" i="27"/>
  <c r="F178" i="27"/>
  <c r="F177" i="27"/>
  <c r="F176" i="27"/>
  <c r="F175" i="27"/>
  <c r="F174" i="27"/>
  <c r="F173" i="27"/>
  <c r="F172" i="27"/>
  <c r="F171" i="27"/>
  <c r="F170" i="27"/>
  <c r="F169" i="27"/>
  <c r="F168" i="27"/>
  <c r="F167" i="27"/>
  <c r="F166" i="27"/>
  <c r="F165" i="27"/>
  <c r="F164" i="27"/>
  <c r="F163" i="27"/>
  <c r="F162" i="27"/>
  <c r="F161" i="27"/>
  <c r="F160" i="27"/>
  <c r="F159" i="27"/>
  <c r="F158" i="27"/>
  <c r="F157" i="27"/>
  <c r="F156" i="27"/>
  <c r="F155" i="27"/>
  <c r="F154" i="27"/>
  <c r="F153" i="27"/>
  <c r="F152" i="27"/>
  <c r="F151" i="27"/>
  <c r="F150" i="27"/>
  <c r="F149" i="27"/>
  <c r="F148" i="27"/>
  <c r="F147" i="27"/>
  <c r="F146" i="27"/>
  <c r="F145" i="27"/>
  <c r="F144" i="27"/>
  <c r="F143" i="27"/>
  <c r="F142" i="27"/>
  <c r="F141" i="27"/>
  <c r="F140" i="27"/>
  <c r="F139" i="27"/>
  <c r="F138" i="27"/>
  <c r="F137" i="27"/>
  <c r="F136" i="27"/>
  <c r="F135" i="27"/>
  <c r="F134" i="27"/>
  <c r="F133" i="27"/>
  <c r="F132" i="27"/>
  <c r="F131" i="27"/>
  <c r="F130" i="27"/>
  <c r="F129" i="27"/>
  <c r="F128" i="27"/>
  <c r="F127" i="27"/>
  <c r="F126" i="27"/>
  <c r="F125" i="27"/>
  <c r="F124" i="27"/>
  <c r="F123" i="27"/>
  <c r="F122" i="27"/>
  <c r="F121" i="27"/>
  <c r="F120" i="27"/>
  <c r="F119" i="27"/>
  <c r="F118" i="27"/>
  <c r="F117" i="27"/>
  <c r="F116" i="27"/>
  <c r="F115" i="27"/>
  <c r="F114" i="27"/>
  <c r="F113" i="27"/>
  <c r="F112" i="27"/>
  <c r="F111" i="27"/>
  <c r="F110" i="27"/>
  <c r="F109" i="27"/>
  <c r="F108" i="27"/>
  <c r="F107" i="27"/>
  <c r="F106" i="27"/>
  <c r="F105" i="27"/>
  <c r="F104" i="27"/>
  <c r="F103" i="27"/>
  <c r="F102" i="27"/>
  <c r="F101" i="27"/>
  <c r="F100" i="27"/>
  <c r="F99" i="27"/>
  <c r="F98" i="27"/>
  <c r="F97" i="27"/>
  <c r="F96" i="27"/>
  <c r="F95" i="27"/>
  <c r="F94" i="27"/>
  <c r="F93" i="27"/>
  <c r="F92" i="27"/>
  <c r="F91" i="27"/>
  <c r="F90" i="27"/>
  <c r="F89" i="27"/>
  <c r="F88" i="27"/>
  <c r="F87" i="27"/>
  <c r="F86" i="27"/>
  <c r="F85" i="27"/>
  <c r="F84" i="27"/>
  <c r="F83" i="27"/>
  <c r="F82" i="27"/>
  <c r="F81" i="27"/>
  <c r="F80" i="27"/>
  <c r="F79" i="27"/>
  <c r="F78" i="27"/>
  <c r="F77" i="27"/>
  <c r="F76" i="27"/>
  <c r="F75" i="27"/>
  <c r="F74" i="27"/>
  <c r="F73" i="27"/>
  <c r="F72" i="27"/>
  <c r="F71" i="27"/>
  <c r="F70" i="27"/>
  <c r="F69" i="27"/>
  <c r="F68" i="27"/>
  <c r="F67" i="27"/>
  <c r="F66" i="27"/>
  <c r="F65" i="27"/>
  <c r="F64" i="27"/>
  <c r="F63" i="27"/>
  <c r="F62" i="27"/>
  <c r="F61" i="27"/>
  <c r="F60" i="27"/>
  <c r="F59" i="27"/>
  <c r="F58" i="27"/>
  <c r="F57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F42" i="27"/>
  <c r="F41" i="27"/>
  <c r="F40" i="27"/>
  <c r="F39" i="27"/>
  <c r="F38" i="27"/>
  <c r="F37" i="27"/>
  <c r="F36" i="27"/>
  <c r="F35" i="27"/>
  <c r="F34" i="27"/>
  <c r="F33" i="27"/>
  <c r="F32" i="27"/>
  <c r="F31" i="27"/>
  <c r="F30" i="27"/>
  <c r="F29" i="27"/>
  <c r="F28" i="27"/>
  <c r="F27" i="27"/>
  <c r="F26" i="27"/>
  <c r="F25" i="27"/>
  <c r="F24" i="27"/>
  <c r="F23" i="27"/>
  <c r="F22" i="27"/>
  <c r="F21" i="27"/>
  <c r="F20" i="27"/>
  <c r="F19" i="27"/>
  <c r="F18" i="27"/>
  <c r="F17" i="27"/>
  <c r="F16" i="27"/>
  <c r="F15" i="27"/>
  <c r="F14" i="27"/>
  <c r="F13" i="27"/>
  <c r="H12" i="27"/>
  <c r="F12" i="27"/>
  <c r="H11" i="27"/>
  <c r="L8" i="27"/>
  <c r="H3" i="27"/>
  <c r="H2" i="27"/>
  <c r="F518" i="31"/>
  <c r="F517" i="31"/>
  <c r="F516" i="31"/>
  <c r="F515" i="31"/>
  <c r="F514" i="31"/>
  <c r="F513" i="31"/>
  <c r="F512" i="31"/>
  <c r="F511" i="31"/>
  <c r="F510" i="31"/>
  <c r="F509" i="31"/>
  <c r="F508" i="31"/>
  <c r="F507" i="31"/>
  <c r="F506" i="31"/>
  <c r="F505" i="31"/>
  <c r="F504" i="31"/>
  <c r="F503" i="31"/>
  <c r="F502" i="31"/>
  <c r="F501" i="31"/>
  <c r="F500" i="31"/>
  <c r="F499" i="31"/>
  <c r="F498" i="31"/>
  <c r="F497" i="31"/>
  <c r="F496" i="31"/>
  <c r="F495" i="31"/>
  <c r="F494" i="31"/>
  <c r="F493" i="31"/>
  <c r="F492" i="31"/>
  <c r="F491" i="31"/>
  <c r="F490" i="31"/>
  <c r="F489" i="31"/>
  <c r="F488" i="31"/>
  <c r="F487" i="31"/>
  <c r="F486" i="31"/>
  <c r="F485" i="31"/>
  <c r="F484" i="31"/>
  <c r="F483" i="31"/>
  <c r="F482" i="31"/>
  <c r="F481" i="31"/>
  <c r="F480" i="31"/>
  <c r="F479" i="31"/>
  <c r="F478" i="31"/>
  <c r="F477" i="31"/>
  <c r="F476" i="31"/>
  <c r="F475" i="31"/>
  <c r="F474" i="31"/>
  <c r="F473" i="31"/>
  <c r="F472" i="31"/>
  <c r="F471" i="31"/>
  <c r="F470" i="31"/>
  <c r="F469" i="31"/>
  <c r="F468" i="31"/>
  <c r="F467" i="31"/>
  <c r="F466" i="31"/>
  <c r="F465" i="31"/>
  <c r="F464" i="31"/>
  <c r="F463" i="31"/>
  <c r="F462" i="31"/>
  <c r="F461" i="31"/>
  <c r="F460" i="31"/>
  <c r="F459" i="31"/>
  <c r="F458" i="31"/>
  <c r="F457" i="31"/>
  <c r="F456" i="31"/>
  <c r="F455" i="31"/>
  <c r="F454" i="31"/>
  <c r="F453" i="31"/>
  <c r="F452" i="31"/>
  <c r="F451" i="31"/>
  <c r="F450" i="31"/>
  <c r="F449" i="31"/>
  <c r="F448" i="31"/>
  <c r="F447" i="31"/>
  <c r="F446" i="31"/>
  <c r="F445" i="31"/>
  <c r="F444" i="31"/>
  <c r="F443" i="31"/>
  <c r="F442" i="31"/>
  <c r="F441" i="31"/>
  <c r="F440" i="31"/>
  <c r="F439" i="31"/>
  <c r="F438" i="31"/>
  <c r="F437" i="31"/>
  <c r="F436" i="31"/>
  <c r="F435" i="31"/>
  <c r="F434" i="31"/>
  <c r="F433" i="31"/>
  <c r="F432" i="31"/>
  <c r="F431" i="31"/>
  <c r="F430" i="31"/>
  <c r="F429" i="31"/>
  <c r="F428" i="31"/>
  <c r="F427" i="31"/>
  <c r="F426" i="31"/>
  <c r="F425" i="31"/>
  <c r="F424" i="31"/>
  <c r="F423" i="31"/>
  <c r="F422" i="31"/>
  <c r="F421" i="31"/>
  <c r="F420" i="31"/>
  <c r="F419" i="31"/>
  <c r="F418" i="31"/>
  <c r="F417" i="31"/>
  <c r="F416" i="31"/>
  <c r="F415" i="31"/>
  <c r="F414" i="31"/>
  <c r="F413" i="31"/>
  <c r="F412" i="31"/>
  <c r="F411" i="31"/>
  <c r="F410" i="31"/>
  <c r="F409" i="31"/>
  <c r="F408" i="31"/>
  <c r="F407" i="31"/>
  <c r="F406" i="31"/>
  <c r="F405" i="31"/>
  <c r="F404" i="31"/>
  <c r="F403" i="31"/>
  <c r="F402" i="31"/>
  <c r="F401" i="31"/>
  <c r="F400" i="31"/>
  <c r="F399" i="31"/>
  <c r="F398" i="31"/>
  <c r="F397" i="31"/>
  <c r="F396" i="31"/>
  <c r="F395" i="31"/>
  <c r="F394" i="31"/>
  <c r="F393" i="31"/>
  <c r="F392" i="31"/>
  <c r="F391" i="31"/>
  <c r="F390" i="31"/>
  <c r="F389" i="31"/>
  <c r="F388" i="31"/>
  <c r="F387" i="31"/>
  <c r="F386" i="31"/>
  <c r="F385" i="31"/>
  <c r="F384" i="31"/>
  <c r="F383" i="31"/>
  <c r="F382" i="31"/>
  <c r="F381" i="31"/>
  <c r="F380" i="31"/>
  <c r="F379" i="31"/>
  <c r="F378" i="31"/>
  <c r="F377" i="31"/>
  <c r="F376" i="31"/>
  <c r="F375" i="31"/>
  <c r="F374" i="31"/>
  <c r="F373" i="31"/>
  <c r="F372" i="31"/>
  <c r="F371" i="31"/>
  <c r="F370" i="31"/>
  <c r="F369" i="31"/>
  <c r="F368" i="31"/>
  <c r="F367" i="31"/>
  <c r="F366" i="31"/>
  <c r="F365" i="31"/>
  <c r="F364" i="31"/>
  <c r="F363" i="31"/>
  <c r="F362" i="31"/>
  <c r="F361" i="31"/>
  <c r="F360" i="31"/>
  <c r="F359" i="31"/>
  <c r="F358" i="31"/>
  <c r="F357" i="31"/>
  <c r="F356" i="31"/>
  <c r="F355" i="31"/>
  <c r="F354" i="31"/>
  <c r="F353" i="31"/>
  <c r="F352" i="31"/>
  <c r="F351" i="31"/>
  <c r="F350" i="31"/>
  <c r="F349" i="31"/>
  <c r="F348" i="31"/>
  <c r="F347" i="31"/>
  <c r="F346" i="31"/>
  <c r="F345" i="31"/>
  <c r="F344" i="31"/>
  <c r="F343" i="31"/>
  <c r="F342" i="31"/>
  <c r="F341" i="31"/>
  <c r="F340" i="31"/>
  <c r="F339" i="31"/>
  <c r="F338" i="31"/>
  <c r="F337" i="31"/>
  <c r="F336" i="31"/>
  <c r="F335" i="31"/>
  <c r="F334" i="31"/>
  <c r="F333" i="31"/>
  <c r="F332" i="31"/>
  <c r="F331" i="31"/>
  <c r="F330" i="31"/>
  <c r="F329" i="31"/>
  <c r="F328" i="31"/>
  <c r="F327" i="31"/>
  <c r="F326" i="31"/>
  <c r="F325" i="31"/>
  <c r="F324" i="31"/>
  <c r="F323" i="31"/>
  <c r="F322" i="31"/>
  <c r="F321" i="31"/>
  <c r="F320" i="31"/>
  <c r="F319" i="31"/>
  <c r="F318" i="31"/>
  <c r="F317" i="31"/>
  <c r="F316" i="31"/>
  <c r="F315" i="31"/>
  <c r="F314" i="31"/>
  <c r="F313" i="31"/>
  <c r="F312" i="31"/>
  <c r="F311" i="31"/>
  <c r="F310" i="31"/>
  <c r="F309" i="31"/>
  <c r="F308" i="31"/>
  <c r="F307" i="31"/>
  <c r="F306" i="31"/>
  <c r="F305" i="31"/>
  <c r="F304" i="31"/>
  <c r="F303" i="31"/>
  <c r="F302" i="31"/>
  <c r="F301" i="31"/>
  <c r="F300" i="31"/>
  <c r="F299" i="31"/>
  <c r="F298" i="31"/>
  <c r="F297" i="31"/>
  <c r="F296" i="31"/>
  <c r="F295" i="31"/>
  <c r="F294" i="31"/>
  <c r="F293" i="31"/>
  <c r="F292" i="31"/>
  <c r="F291" i="31"/>
  <c r="F290" i="31"/>
  <c r="F289" i="31"/>
  <c r="F288" i="31"/>
  <c r="F287" i="31"/>
  <c r="F286" i="31"/>
  <c r="F285" i="31"/>
  <c r="F284" i="31"/>
  <c r="F283" i="31"/>
  <c r="F282" i="31"/>
  <c r="F281" i="31"/>
  <c r="F280" i="31"/>
  <c r="F279" i="31"/>
  <c r="F278" i="31"/>
  <c r="F277" i="31"/>
  <c r="F276" i="31"/>
  <c r="F275" i="31"/>
  <c r="F274" i="31"/>
  <c r="F273" i="31"/>
  <c r="F272" i="31"/>
  <c r="F271" i="31"/>
  <c r="F270" i="31"/>
  <c r="F269" i="31"/>
  <c r="F268" i="31"/>
  <c r="F267" i="31"/>
  <c r="F266" i="31"/>
  <c r="F265" i="31"/>
  <c r="F264" i="31"/>
  <c r="F263" i="31"/>
  <c r="F262" i="31"/>
  <c r="F261" i="31"/>
  <c r="F260" i="31"/>
  <c r="F259" i="31"/>
  <c r="F258" i="31"/>
  <c r="F257" i="31"/>
  <c r="F256" i="31"/>
  <c r="F255" i="31"/>
  <c r="F254" i="31"/>
  <c r="F253" i="31"/>
  <c r="F252" i="31"/>
  <c r="F251" i="31"/>
  <c r="F250" i="31"/>
  <c r="F249" i="31"/>
  <c r="F248" i="31"/>
  <c r="F247" i="31"/>
  <c r="F246" i="31"/>
  <c r="F245" i="31"/>
  <c r="F244" i="31"/>
  <c r="F243" i="31"/>
  <c r="F242" i="31"/>
  <c r="F241" i="31"/>
  <c r="F240" i="31"/>
  <c r="F239" i="31"/>
  <c r="F238" i="31"/>
  <c r="F237" i="31"/>
  <c r="F236" i="31"/>
  <c r="F235" i="31"/>
  <c r="F234" i="31"/>
  <c r="F233" i="31"/>
  <c r="F232" i="31"/>
  <c r="F231" i="31"/>
  <c r="F230" i="31"/>
  <c r="F229" i="31"/>
  <c r="F228" i="31"/>
  <c r="F227" i="31"/>
  <c r="F226" i="31"/>
  <c r="F225" i="31"/>
  <c r="F224" i="31"/>
  <c r="F223" i="31"/>
  <c r="F222" i="31"/>
  <c r="F221" i="31"/>
  <c r="F220" i="31"/>
  <c r="F219" i="31"/>
  <c r="F218" i="31"/>
  <c r="F217" i="31"/>
  <c r="F216" i="31"/>
  <c r="F215" i="31"/>
  <c r="F214" i="31"/>
  <c r="F213" i="31"/>
  <c r="F212" i="31"/>
  <c r="F211" i="31"/>
  <c r="F210" i="31"/>
  <c r="F209" i="31"/>
  <c r="F208" i="31"/>
  <c r="F207" i="31"/>
  <c r="F206" i="31"/>
  <c r="F205" i="31"/>
  <c r="F204" i="31"/>
  <c r="F203" i="31"/>
  <c r="F202" i="31"/>
  <c r="F201" i="31"/>
  <c r="F200" i="31"/>
  <c r="F199" i="31"/>
  <c r="F198" i="31"/>
  <c r="F197" i="31"/>
  <c r="F196" i="31"/>
  <c r="F195" i="31"/>
  <c r="F194" i="31"/>
  <c r="F193" i="31"/>
  <c r="F192" i="31"/>
  <c r="F191" i="31"/>
  <c r="F190" i="31"/>
  <c r="F189" i="31"/>
  <c r="F188" i="31"/>
  <c r="F187" i="31"/>
  <c r="F186" i="31"/>
  <c r="F185" i="31"/>
  <c r="F184" i="31"/>
  <c r="F183" i="31"/>
  <c r="F182" i="31"/>
  <c r="F181" i="31"/>
  <c r="F180" i="31"/>
  <c r="F179" i="31"/>
  <c r="F178" i="31"/>
  <c r="F177" i="31"/>
  <c r="F176" i="31"/>
  <c r="F175" i="31"/>
  <c r="F174" i="31"/>
  <c r="F173" i="31"/>
  <c r="F172" i="31"/>
  <c r="F171" i="31"/>
  <c r="F170" i="31"/>
  <c r="F169" i="31"/>
  <c r="F168" i="31"/>
  <c r="F167" i="31"/>
  <c r="F166" i="31"/>
  <c r="F165" i="31"/>
  <c r="F164" i="31"/>
  <c r="F163" i="31"/>
  <c r="F162" i="31"/>
  <c r="F161" i="31"/>
  <c r="F160" i="31"/>
  <c r="F159" i="31"/>
  <c r="F158" i="31"/>
  <c r="F157" i="31"/>
  <c r="F156" i="31"/>
  <c r="F155" i="31"/>
  <c r="F154" i="31"/>
  <c r="F153" i="31"/>
  <c r="F152" i="31"/>
  <c r="F151" i="31"/>
  <c r="F150" i="31"/>
  <c r="F149" i="31"/>
  <c r="F148" i="31"/>
  <c r="F147" i="31"/>
  <c r="F146" i="31"/>
  <c r="F145" i="31"/>
  <c r="F144" i="31"/>
  <c r="F143" i="31"/>
  <c r="F142" i="31"/>
  <c r="F141" i="31"/>
  <c r="F140" i="31"/>
  <c r="F139" i="31"/>
  <c r="F138" i="31"/>
  <c r="F137" i="31"/>
  <c r="F136" i="31"/>
  <c r="F135" i="31"/>
  <c r="F134" i="31"/>
  <c r="F133" i="31"/>
  <c r="F132" i="31"/>
  <c r="F131" i="31"/>
  <c r="F130" i="31"/>
  <c r="F129" i="31"/>
  <c r="F128" i="31"/>
  <c r="F127" i="31"/>
  <c r="F126" i="31"/>
  <c r="F125" i="31"/>
  <c r="F124" i="31"/>
  <c r="F123" i="31"/>
  <c r="F122" i="31"/>
  <c r="F121" i="31"/>
  <c r="F120" i="31"/>
  <c r="F119" i="31"/>
  <c r="F118" i="31"/>
  <c r="F117" i="31"/>
  <c r="F116" i="31"/>
  <c r="F115" i="31"/>
  <c r="F114" i="31"/>
  <c r="F113" i="31"/>
  <c r="F112" i="31"/>
  <c r="F111" i="31"/>
  <c r="F110" i="31"/>
  <c r="F109" i="31"/>
  <c r="F108" i="31"/>
  <c r="F107" i="31"/>
  <c r="F106" i="31"/>
  <c r="F105" i="31"/>
  <c r="F104" i="31"/>
  <c r="F103" i="31"/>
  <c r="F102" i="31"/>
  <c r="F101" i="31"/>
  <c r="F100" i="31"/>
  <c r="F99" i="31"/>
  <c r="F98" i="31"/>
  <c r="F97" i="31"/>
  <c r="F96" i="31"/>
  <c r="F95" i="31"/>
  <c r="F94" i="31"/>
  <c r="F93" i="31"/>
  <c r="F92" i="31"/>
  <c r="F91" i="31"/>
  <c r="F90" i="31"/>
  <c r="F89" i="31"/>
  <c r="F88" i="31"/>
  <c r="F87" i="31"/>
  <c r="F86" i="31"/>
  <c r="F85" i="31"/>
  <c r="F84" i="31"/>
  <c r="F83" i="31"/>
  <c r="F82" i="31"/>
  <c r="F81" i="31"/>
  <c r="F80" i="31"/>
  <c r="F79" i="31"/>
  <c r="F78" i="31"/>
  <c r="F77" i="31"/>
  <c r="F76" i="31"/>
  <c r="F75" i="31"/>
  <c r="F74" i="31"/>
  <c r="F73" i="31"/>
  <c r="F72" i="31"/>
  <c r="F71" i="31"/>
  <c r="F70" i="31"/>
  <c r="F69" i="31"/>
  <c r="F68" i="31"/>
  <c r="F67" i="31"/>
  <c r="F66" i="31"/>
  <c r="F65" i="31"/>
  <c r="F64" i="31"/>
  <c r="F63" i="31"/>
  <c r="F62" i="31"/>
  <c r="F61" i="31"/>
  <c r="F60" i="31"/>
  <c r="F59" i="31"/>
  <c r="F58" i="31"/>
  <c r="F57" i="31"/>
  <c r="F56" i="31"/>
  <c r="F55" i="31"/>
  <c r="F54" i="31"/>
  <c r="F53" i="31"/>
  <c r="F52" i="31"/>
  <c r="F51" i="31"/>
  <c r="F50" i="31"/>
  <c r="F49" i="31"/>
  <c r="F48" i="31"/>
  <c r="F47" i="31"/>
  <c r="F46" i="31"/>
  <c r="F45" i="31"/>
  <c r="F44" i="31"/>
  <c r="F43" i="31"/>
  <c r="F42" i="31"/>
  <c r="F41" i="31"/>
  <c r="F40" i="31"/>
  <c r="F39" i="31"/>
  <c r="F38" i="31"/>
  <c r="F37" i="31"/>
  <c r="F36" i="31"/>
  <c r="F35" i="31"/>
  <c r="F34" i="31"/>
  <c r="F33" i="31"/>
  <c r="F32" i="31"/>
  <c r="F31" i="31"/>
  <c r="F30" i="31"/>
  <c r="F29" i="31"/>
  <c r="F28" i="31"/>
  <c r="F27" i="31"/>
  <c r="F26" i="31"/>
  <c r="F25" i="31"/>
  <c r="F24" i="31"/>
  <c r="F23" i="31"/>
  <c r="F22" i="31"/>
  <c r="F21" i="31"/>
  <c r="F20" i="31"/>
  <c r="F19" i="31"/>
  <c r="F18" i="31"/>
  <c r="F17" i="31"/>
  <c r="F16" i="31"/>
  <c r="F15" i="31"/>
  <c r="F14" i="31"/>
  <c r="F13" i="31"/>
  <c r="H12" i="31"/>
  <c r="F12" i="31"/>
  <c r="H11" i="31"/>
  <c r="F11" i="31"/>
  <c r="F10" i="31"/>
  <c r="F9" i="31"/>
  <c r="L8" i="31"/>
  <c r="L7" i="31"/>
  <c r="H3" i="31"/>
  <c r="H2" i="31"/>
  <c r="F340" i="30"/>
  <c r="F339" i="30"/>
  <c r="F338" i="30"/>
  <c r="F337" i="30"/>
  <c r="F336" i="30"/>
  <c r="F335" i="30"/>
  <c r="F334" i="30"/>
  <c r="F333" i="30"/>
  <c r="F332" i="30"/>
  <c r="F331" i="30"/>
  <c r="F330" i="30"/>
  <c r="F329" i="30"/>
  <c r="F328" i="30"/>
  <c r="F327" i="30"/>
  <c r="F326" i="30"/>
  <c r="F325" i="30"/>
  <c r="F324" i="30"/>
  <c r="F323" i="30"/>
  <c r="F322" i="30"/>
  <c r="F321" i="30"/>
  <c r="F320" i="30"/>
  <c r="F319" i="30"/>
  <c r="F318" i="30"/>
  <c r="F317" i="30"/>
  <c r="F316" i="30"/>
  <c r="F315" i="30"/>
  <c r="F314" i="30"/>
  <c r="F313" i="30"/>
  <c r="F312" i="30"/>
  <c r="F311" i="30"/>
  <c r="F310" i="30"/>
  <c r="F309" i="30"/>
  <c r="F308" i="30"/>
  <c r="F307" i="30"/>
  <c r="F306" i="30"/>
  <c r="F305" i="30"/>
  <c r="F304" i="30"/>
  <c r="F303" i="30"/>
  <c r="F302" i="30"/>
  <c r="F301" i="30"/>
  <c r="F300" i="30"/>
  <c r="F299" i="30"/>
  <c r="F298" i="30"/>
  <c r="F297" i="30"/>
  <c r="F296" i="30"/>
  <c r="F295" i="30"/>
  <c r="F294" i="30"/>
  <c r="F293" i="30"/>
  <c r="F292" i="30"/>
  <c r="F291" i="30"/>
  <c r="F290" i="30"/>
  <c r="F289" i="30"/>
  <c r="F288" i="30"/>
  <c r="F287" i="30"/>
  <c r="F286" i="30"/>
  <c r="F285" i="30"/>
  <c r="F284" i="30"/>
  <c r="F283" i="30"/>
  <c r="F282" i="30"/>
  <c r="F281" i="30"/>
  <c r="F280" i="30"/>
  <c r="F279" i="30"/>
  <c r="F278" i="30"/>
  <c r="F277" i="30"/>
  <c r="F276" i="30"/>
  <c r="F275" i="30"/>
  <c r="F274" i="30"/>
  <c r="F273" i="30"/>
  <c r="F272" i="30"/>
  <c r="F271" i="30"/>
  <c r="F270" i="30"/>
  <c r="F269" i="30"/>
  <c r="F268" i="30"/>
  <c r="F267" i="30"/>
  <c r="F266" i="30"/>
  <c r="F265" i="30"/>
  <c r="F264" i="30"/>
  <c r="F263" i="30"/>
  <c r="F262" i="30"/>
  <c r="F261" i="30"/>
  <c r="F260" i="30"/>
  <c r="F259" i="30"/>
  <c r="F258" i="30"/>
  <c r="F257" i="30"/>
  <c r="F256" i="30"/>
  <c r="F255" i="30"/>
  <c r="F254" i="30"/>
  <c r="F253" i="30"/>
  <c r="F252" i="30"/>
  <c r="F251" i="30"/>
  <c r="F250" i="30"/>
  <c r="F249" i="30"/>
  <c r="F248" i="30"/>
  <c r="F247" i="30"/>
  <c r="F246" i="30"/>
  <c r="F245" i="30"/>
  <c r="F244" i="30"/>
  <c r="F243" i="30"/>
  <c r="F242" i="30"/>
  <c r="F241" i="30"/>
  <c r="F240" i="30"/>
  <c r="F239" i="30"/>
  <c r="F238" i="30"/>
  <c r="F237" i="30"/>
  <c r="F236" i="30"/>
  <c r="F235" i="30"/>
  <c r="F234" i="30"/>
  <c r="F233" i="30"/>
  <c r="F232" i="30"/>
  <c r="F231" i="30"/>
  <c r="F230" i="30"/>
  <c r="F229" i="30"/>
  <c r="F228" i="30"/>
  <c r="F227" i="30"/>
  <c r="F226" i="30"/>
  <c r="F225" i="30"/>
  <c r="F224" i="30"/>
  <c r="F223" i="30"/>
  <c r="F222" i="30"/>
  <c r="F221" i="30"/>
  <c r="F220" i="30"/>
  <c r="F219" i="30"/>
  <c r="F218" i="30"/>
  <c r="F217" i="30"/>
  <c r="F216" i="30"/>
  <c r="F215" i="30"/>
  <c r="F214" i="30"/>
  <c r="F213" i="30"/>
  <c r="F212" i="30"/>
  <c r="F211" i="30"/>
  <c r="F210" i="30"/>
  <c r="F209" i="30"/>
  <c r="F208" i="30"/>
  <c r="F207" i="30"/>
  <c r="F206" i="30"/>
  <c r="F205" i="30"/>
  <c r="F204" i="30"/>
  <c r="F203" i="30"/>
  <c r="F202" i="30"/>
  <c r="F201" i="30"/>
  <c r="F200" i="30"/>
  <c r="F199" i="30"/>
  <c r="F198" i="30"/>
  <c r="F197" i="30"/>
  <c r="F196" i="30"/>
  <c r="F195" i="30"/>
  <c r="F194" i="30"/>
  <c r="F193" i="30"/>
  <c r="F192" i="30"/>
  <c r="F191" i="30"/>
  <c r="F190" i="30"/>
  <c r="F189" i="30"/>
  <c r="F188" i="30"/>
  <c r="F187" i="30"/>
  <c r="F186" i="30"/>
  <c r="F185" i="30"/>
  <c r="F184" i="30"/>
  <c r="F183" i="30"/>
  <c r="F182" i="30"/>
  <c r="F181" i="30"/>
  <c r="F180" i="30"/>
  <c r="F179" i="30"/>
  <c r="F178" i="30"/>
  <c r="F177" i="30"/>
  <c r="F176" i="30"/>
  <c r="F175" i="30"/>
  <c r="F174" i="30"/>
  <c r="F173" i="30"/>
  <c r="F172" i="30"/>
  <c r="F171" i="30"/>
  <c r="F170" i="30"/>
  <c r="F169" i="30"/>
  <c r="F168" i="30"/>
  <c r="F167" i="30"/>
  <c r="F166" i="30"/>
  <c r="F165" i="30"/>
  <c r="F164" i="30"/>
  <c r="F163" i="30"/>
  <c r="F162" i="30"/>
  <c r="F161" i="30"/>
  <c r="F160" i="30"/>
  <c r="F159" i="30"/>
  <c r="F158" i="30"/>
  <c r="F157" i="30"/>
  <c r="F156" i="30"/>
  <c r="F155" i="30"/>
  <c r="F154" i="30"/>
  <c r="F153" i="30"/>
  <c r="F152" i="30"/>
  <c r="F151" i="30"/>
  <c r="F150" i="30"/>
  <c r="F149" i="30"/>
  <c r="F148" i="30"/>
  <c r="F147" i="30"/>
  <c r="F146" i="30"/>
  <c r="F145" i="30"/>
  <c r="F144" i="30"/>
  <c r="F143" i="30"/>
  <c r="F142" i="30"/>
  <c r="F141" i="30"/>
  <c r="F140" i="30"/>
  <c r="F139" i="30"/>
  <c r="F138" i="30"/>
  <c r="F137" i="30"/>
  <c r="F136" i="30"/>
  <c r="F135" i="30"/>
  <c r="F134" i="30"/>
  <c r="F133" i="30"/>
  <c r="F132" i="30"/>
  <c r="F131" i="30"/>
  <c r="F130" i="30"/>
  <c r="F129" i="30"/>
  <c r="F128" i="30"/>
  <c r="F127" i="30"/>
  <c r="F126" i="30"/>
  <c r="F125" i="30"/>
  <c r="F124" i="30"/>
  <c r="F123" i="30"/>
  <c r="F122" i="30"/>
  <c r="F121" i="30"/>
  <c r="F120" i="30"/>
  <c r="F119" i="30"/>
  <c r="F118" i="30"/>
  <c r="F117" i="30"/>
  <c r="F116" i="30"/>
  <c r="F115" i="30"/>
  <c r="F114" i="30"/>
  <c r="F113" i="30"/>
  <c r="F112" i="30"/>
  <c r="F111" i="30"/>
  <c r="F110" i="30"/>
  <c r="F109" i="30"/>
  <c r="F108" i="30"/>
  <c r="F107" i="30"/>
  <c r="F106" i="30"/>
  <c r="F105" i="30"/>
  <c r="F104" i="30"/>
  <c r="F103" i="30"/>
  <c r="F102" i="30"/>
  <c r="F101" i="30"/>
  <c r="F100" i="30"/>
  <c r="F99" i="30"/>
  <c r="F98" i="30"/>
  <c r="F97" i="30"/>
  <c r="F96" i="30"/>
  <c r="F95" i="30"/>
  <c r="F94" i="30"/>
  <c r="F93" i="30"/>
  <c r="F92" i="30"/>
  <c r="F91" i="30"/>
  <c r="F90" i="30"/>
  <c r="F89" i="30"/>
  <c r="F88" i="30"/>
  <c r="F87" i="30"/>
  <c r="F86" i="30"/>
  <c r="F85" i="30"/>
  <c r="F84" i="30"/>
  <c r="F83" i="30"/>
  <c r="F82" i="30"/>
  <c r="F81" i="30"/>
  <c r="F80" i="30"/>
  <c r="F79" i="30"/>
  <c r="F78" i="30"/>
  <c r="F77" i="30"/>
  <c r="F76" i="30"/>
  <c r="F75" i="30"/>
  <c r="F74" i="30"/>
  <c r="F73" i="30"/>
  <c r="F72" i="30"/>
  <c r="F71" i="30"/>
  <c r="F70" i="30"/>
  <c r="F69" i="30"/>
  <c r="F68" i="30"/>
  <c r="F67" i="30"/>
  <c r="F66" i="30"/>
  <c r="F65" i="30"/>
  <c r="F64" i="30"/>
  <c r="F63" i="30"/>
  <c r="F62" i="30"/>
  <c r="F61" i="30"/>
  <c r="F60" i="30"/>
  <c r="F59" i="30"/>
  <c r="F58" i="30"/>
  <c r="F57" i="30"/>
  <c r="F56" i="30"/>
  <c r="F55" i="30"/>
  <c r="F54" i="30"/>
  <c r="F53" i="30"/>
  <c r="F52" i="30"/>
  <c r="F51" i="30"/>
  <c r="F50" i="30"/>
  <c r="F49" i="30"/>
  <c r="F48" i="30"/>
  <c r="F47" i="30"/>
  <c r="F46" i="30"/>
  <c r="F45" i="30"/>
  <c r="F44" i="30"/>
  <c r="F43" i="30"/>
  <c r="F42" i="30"/>
  <c r="F41" i="30"/>
  <c r="F40" i="30"/>
  <c r="F39" i="30"/>
  <c r="F38" i="30"/>
  <c r="F37" i="30"/>
  <c r="F36" i="30"/>
  <c r="F35" i="30"/>
  <c r="F34" i="30"/>
  <c r="F33" i="30"/>
  <c r="F32" i="30"/>
  <c r="F31" i="30"/>
  <c r="F30" i="30"/>
  <c r="F29" i="30"/>
  <c r="F28" i="30"/>
  <c r="F27" i="30"/>
  <c r="F26" i="30"/>
  <c r="F25" i="30"/>
  <c r="F24" i="30"/>
  <c r="F23" i="30"/>
  <c r="F22" i="30"/>
  <c r="F21" i="30"/>
  <c r="F20" i="30"/>
  <c r="F19" i="30"/>
  <c r="F18" i="30"/>
  <c r="F17" i="30"/>
  <c r="F16" i="30"/>
  <c r="F15" i="30"/>
  <c r="F14" i="30"/>
  <c r="F13" i="30"/>
  <c r="F12" i="30"/>
  <c r="F11" i="30"/>
  <c r="F10" i="30"/>
  <c r="F268" i="29"/>
  <c r="F267" i="29"/>
  <c r="F266" i="29"/>
  <c r="F265" i="29"/>
  <c r="F264" i="29"/>
  <c r="F263" i="29"/>
  <c r="F262" i="29"/>
  <c r="F261" i="29"/>
  <c r="F260" i="29"/>
  <c r="F259" i="29"/>
  <c r="F258" i="29"/>
  <c r="F257" i="29"/>
  <c r="F256" i="29"/>
  <c r="F255" i="29"/>
  <c r="F254" i="29"/>
  <c r="F253" i="29"/>
  <c r="F252" i="29"/>
  <c r="F251" i="29"/>
  <c r="F250" i="29"/>
  <c r="F249" i="29"/>
  <c r="F248" i="29"/>
  <c r="F247" i="29"/>
  <c r="F246" i="29"/>
  <c r="F245" i="29"/>
  <c r="F244" i="29"/>
  <c r="F243" i="29"/>
  <c r="F242" i="29"/>
  <c r="F241" i="29"/>
  <c r="F240" i="29"/>
  <c r="F239" i="29"/>
  <c r="F238" i="29"/>
  <c r="F237" i="29"/>
  <c r="F236" i="29"/>
  <c r="F235" i="29"/>
  <c r="F234" i="29"/>
  <c r="F233" i="29"/>
  <c r="F232" i="29"/>
  <c r="F231" i="29"/>
  <c r="F230" i="29"/>
  <c r="F229" i="29"/>
  <c r="F228" i="29"/>
  <c r="F227" i="29"/>
  <c r="F226" i="29"/>
  <c r="F225" i="29"/>
  <c r="F224" i="29"/>
  <c r="F223" i="29"/>
  <c r="F222" i="29"/>
  <c r="F221" i="29"/>
  <c r="F220" i="29"/>
  <c r="F219" i="29"/>
  <c r="F218" i="29"/>
  <c r="F217" i="29"/>
  <c r="F216" i="29"/>
  <c r="F215" i="29"/>
  <c r="F214" i="29"/>
  <c r="F213" i="29"/>
  <c r="F212" i="29"/>
  <c r="F211" i="29"/>
  <c r="F210" i="29"/>
  <c r="F209" i="29"/>
  <c r="F208" i="29"/>
  <c r="F207" i="29"/>
  <c r="F206" i="29"/>
  <c r="F205" i="29"/>
  <c r="F204" i="29"/>
  <c r="F203" i="29"/>
  <c r="F202" i="29"/>
  <c r="F201" i="29"/>
  <c r="F200" i="29"/>
  <c r="F199" i="29"/>
  <c r="F198" i="29"/>
  <c r="F197" i="29"/>
  <c r="F196" i="29"/>
  <c r="F195" i="29"/>
  <c r="F194" i="29"/>
  <c r="F193" i="29"/>
  <c r="F192" i="29"/>
  <c r="F191" i="29"/>
  <c r="F190" i="29"/>
  <c r="F189" i="29"/>
  <c r="F188" i="29"/>
  <c r="F187" i="29"/>
  <c r="F186" i="29"/>
  <c r="F185" i="29"/>
  <c r="F184" i="29"/>
  <c r="F183" i="29"/>
  <c r="F182" i="29"/>
  <c r="F181" i="29"/>
  <c r="F180" i="29"/>
  <c r="F179" i="29"/>
  <c r="F178" i="29"/>
  <c r="F177" i="29"/>
  <c r="F176" i="29"/>
  <c r="F175" i="29"/>
  <c r="F174" i="29"/>
  <c r="F173" i="29"/>
  <c r="F172" i="29"/>
  <c r="F171" i="29"/>
  <c r="F170" i="29"/>
  <c r="F169" i="29"/>
  <c r="F168" i="29"/>
  <c r="F167" i="29"/>
  <c r="F166" i="29"/>
  <c r="F165" i="29"/>
  <c r="F164" i="29"/>
  <c r="F163" i="29"/>
  <c r="F162" i="29"/>
  <c r="F161" i="29"/>
  <c r="F160" i="29"/>
  <c r="F159" i="29"/>
  <c r="F158" i="29"/>
  <c r="F157" i="29"/>
  <c r="F156" i="29"/>
  <c r="F155" i="29"/>
  <c r="F154" i="29"/>
  <c r="F153" i="29"/>
  <c r="F152" i="29"/>
  <c r="F151" i="29"/>
  <c r="F150" i="29"/>
  <c r="F149" i="29"/>
  <c r="F148" i="29"/>
  <c r="F147" i="29"/>
  <c r="F146" i="29"/>
  <c r="F145" i="29"/>
  <c r="F144" i="29"/>
  <c r="F143" i="29"/>
  <c r="F142" i="29"/>
  <c r="F141" i="29"/>
  <c r="F140" i="29"/>
  <c r="F139" i="29"/>
  <c r="F138" i="29"/>
  <c r="F137" i="29"/>
  <c r="F136" i="29"/>
  <c r="F135" i="29"/>
  <c r="F134" i="29"/>
  <c r="F133" i="29"/>
  <c r="F132" i="29"/>
  <c r="F131" i="29"/>
  <c r="F130" i="29"/>
  <c r="F129" i="29"/>
  <c r="F128" i="29"/>
  <c r="F127" i="29"/>
  <c r="F126" i="29"/>
  <c r="F125" i="29"/>
  <c r="F124" i="29"/>
  <c r="F123" i="29"/>
  <c r="F122" i="29"/>
  <c r="F121" i="29"/>
  <c r="F120" i="29"/>
  <c r="F119" i="29"/>
  <c r="F118" i="29"/>
  <c r="F117" i="29"/>
  <c r="F116" i="29"/>
  <c r="F115" i="29"/>
  <c r="F114" i="29"/>
  <c r="F113" i="29"/>
  <c r="F112" i="29"/>
  <c r="F111" i="29"/>
  <c r="F110" i="29"/>
  <c r="F109" i="29"/>
  <c r="F108" i="29"/>
  <c r="F107" i="29"/>
  <c r="F106" i="29"/>
  <c r="F105" i="29"/>
  <c r="F104" i="29"/>
  <c r="F103" i="29"/>
  <c r="F102" i="29"/>
  <c r="F101" i="29"/>
  <c r="F100" i="29"/>
  <c r="F99" i="29"/>
  <c r="F98" i="29"/>
  <c r="F97" i="29"/>
  <c r="F96" i="29"/>
  <c r="F95" i="29"/>
  <c r="F94" i="29"/>
  <c r="F93" i="29"/>
  <c r="F92" i="29"/>
  <c r="F91" i="29"/>
  <c r="F90" i="29"/>
  <c r="F89" i="29"/>
  <c r="F88" i="29"/>
  <c r="F87" i="29"/>
  <c r="F86" i="29"/>
  <c r="F85" i="29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267" i="26"/>
  <c r="F266" i="26"/>
  <c r="F265" i="26"/>
  <c r="F264" i="26"/>
  <c r="F263" i="26"/>
  <c r="F262" i="26"/>
  <c r="F261" i="26"/>
  <c r="F260" i="26"/>
  <c r="F259" i="26"/>
  <c r="F258" i="26"/>
  <c r="F257" i="26"/>
  <c r="F256" i="26"/>
  <c r="F255" i="26"/>
  <c r="F254" i="26"/>
  <c r="F253" i="26"/>
  <c r="F252" i="26"/>
  <c r="F251" i="26"/>
  <c r="F250" i="26"/>
  <c r="F249" i="26"/>
  <c r="F248" i="26"/>
  <c r="F247" i="26"/>
  <c r="F246" i="26"/>
  <c r="F245" i="26"/>
  <c r="F244" i="26"/>
  <c r="F243" i="26"/>
  <c r="F242" i="26"/>
  <c r="F241" i="26"/>
  <c r="F240" i="26"/>
  <c r="F239" i="26"/>
  <c r="F238" i="26"/>
  <c r="F237" i="26"/>
  <c r="F236" i="26"/>
  <c r="F235" i="26"/>
  <c r="F234" i="26"/>
  <c r="F233" i="26"/>
  <c r="F232" i="26"/>
  <c r="F231" i="26"/>
  <c r="F230" i="26"/>
  <c r="F229" i="26"/>
  <c r="F228" i="26"/>
  <c r="F227" i="26"/>
  <c r="F226" i="26"/>
  <c r="F225" i="26"/>
  <c r="F224" i="26"/>
  <c r="F223" i="26"/>
  <c r="F222" i="26"/>
  <c r="F221" i="26"/>
  <c r="F220" i="26"/>
  <c r="F219" i="26"/>
  <c r="F218" i="26"/>
  <c r="F217" i="26"/>
  <c r="F216" i="26"/>
  <c r="F215" i="26"/>
  <c r="F214" i="26"/>
  <c r="F213" i="26"/>
  <c r="F212" i="26"/>
  <c r="F211" i="26"/>
  <c r="F210" i="26"/>
  <c r="F209" i="26"/>
  <c r="F208" i="26"/>
  <c r="F207" i="26"/>
  <c r="F206" i="26"/>
  <c r="F205" i="26"/>
  <c r="F204" i="26"/>
  <c r="F203" i="26"/>
  <c r="F202" i="26"/>
  <c r="F201" i="26"/>
  <c r="F200" i="26"/>
  <c r="F199" i="26"/>
  <c r="F198" i="26"/>
  <c r="F197" i="26"/>
  <c r="F196" i="26"/>
  <c r="F195" i="26"/>
  <c r="F194" i="26"/>
  <c r="F193" i="26"/>
  <c r="F192" i="26"/>
  <c r="F191" i="26"/>
  <c r="F190" i="26"/>
  <c r="F189" i="26"/>
  <c r="F188" i="26"/>
  <c r="F187" i="26"/>
  <c r="F186" i="26"/>
  <c r="F185" i="26"/>
  <c r="F184" i="26"/>
  <c r="F183" i="26"/>
  <c r="F182" i="26"/>
  <c r="F181" i="26"/>
  <c r="F180" i="26"/>
  <c r="F179" i="26"/>
  <c r="F178" i="26"/>
  <c r="F177" i="26"/>
  <c r="F176" i="26"/>
  <c r="F175" i="26"/>
  <c r="F174" i="26"/>
  <c r="F173" i="26"/>
  <c r="F172" i="26"/>
  <c r="F171" i="26"/>
  <c r="F170" i="26"/>
  <c r="F169" i="26"/>
  <c r="F168" i="26"/>
  <c r="F167" i="26"/>
  <c r="F166" i="26"/>
  <c r="F165" i="26"/>
  <c r="F164" i="26"/>
  <c r="F163" i="26"/>
  <c r="F162" i="26"/>
  <c r="F161" i="26"/>
  <c r="F160" i="26"/>
  <c r="F159" i="26"/>
  <c r="F158" i="26"/>
  <c r="F157" i="26"/>
  <c r="F156" i="26"/>
  <c r="F155" i="26"/>
  <c r="F154" i="26"/>
  <c r="F153" i="26"/>
  <c r="F152" i="26"/>
  <c r="F151" i="26"/>
  <c r="F150" i="26"/>
  <c r="F149" i="26"/>
  <c r="F148" i="26"/>
  <c r="F147" i="26"/>
  <c r="F146" i="26"/>
  <c r="F145" i="26"/>
  <c r="F144" i="26"/>
  <c r="F143" i="26"/>
  <c r="F142" i="26"/>
  <c r="F141" i="26"/>
  <c r="F140" i="26"/>
  <c r="F139" i="26"/>
  <c r="F138" i="26"/>
  <c r="F137" i="26"/>
  <c r="F136" i="26"/>
  <c r="F135" i="26"/>
  <c r="F134" i="26"/>
  <c r="F133" i="26"/>
  <c r="F132" i="26"/>
  <c r="F131" i="26"/>
  <c r="F130" i="26"/>
  <c r="F129" i="26"/>
  <c r="F128" i="26"/>
  <c r="F127" i="26"/>
  <c r="F126" i="26"/>
  <c r="F125" i="26"/>
  <c r="F124" i="26"/>
  <c r="F123" i="26"/>
  <c r="F122" i="26"/>
  <c r="F121" i="26"/>
  <c r="F120" i="26"/>
  <c r="F119" i="26"/>
  <c r="F118" i="26"/>
  <c r="F117" i="26"/>
  <c r="F116" i="26"/>
  <c r="F115" i="26"/>
  <c r="F114" i="26"/>
  <c r="F113" i="26"/>
  <c r="F112" i="26"/>
  <c r="F111" i="26"/>
  <c r="F110" i="26"/>
  <c r="F109" i="26"/>
  <c r="F108" i="26"/>
  <c r="F107" i="26"/>
  <c r="F106" i="26"/>
  <c r="F105" i="26"/>
  <c r="F104" i="26"/>
  <c r="F103" i="26"/>
  <c r="F102" i="26"/>
  <c r="F101" i="26"/>
  <c r="F100" i="26"/>
  <c r="F99" i="26"/>
  <c r="F98" i="26"/>
  <c r="F97" i="26"/>
  <c r="F96" i="26"/>
  <c r="F95" i="26"/>
  <c r="F94" i="26"/>
  <c r="F93" i="26"/>
  <c r="F92" i="26"/>
  <c r="F91" i="26"/>
  <c r="F90" i="26"/>
  <c r="F89" i="26"/>
  <c r="F88" i="26"/>
  <c r="F87" i="26"/>
  <c r="F86" i="26"/>
  <c r="F85" i="26"/>
  <c r="F84" i="26"/>
  <c r="F83" i="26"/>
  <c r="F82" i="26"/>
  <c r="F81" i="26"/>
  <c r="F80" i="26"/>
  <c r="F79" i="26"/>
  <c r="F78" i="26"/>
  <c r="F77" i="26"/>
  <c r="F76" i="26"/>
  <c r="F75" i="26"/>
  <c r="F74" i="26"/>
  <c r="F73" i="26"/>
  <c r="F72" i="26"/>
  <c r="F71" i="26"/>
  <c r="F70" i="26"/>
  <c r="F69" i="26"/>
  <c r="F68" i="26"/>
  <c r="F67" i="26"/>
  <c r="F66" i="26"/>
  <c r="F65" i="26"/>
  <c r="F64" i="26"/>
  <c r="F63" i="26"/>
  <c r="F62" i="26"/>
  <c r="F61" i="26"/>
  <c r="F60" i="26"/>
  <c r="F59" i="26"/>
  <c r="F58" i="26"/>
  <c r="F57" i="26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K23" i="26"/>
  <c r="J23" i="26"/>
  <c r="I23" i="26"/>
  <c r="H23" i="26"/>
  <c r="G23" i="26"/>
  <c r="F23" i="26"/>
  <c r="K22" i="26"/>
  <c r="J22" i="26"/>
  <c r="I22" i="26"/>
  <c r="H22" i="26"/>
  <c r="G22" i="26"/>
  <c r="F22" i="26"/>
  <c r="K21" i="26"/>
  <c r="J21" i="26"/>
  <c r="I21" i="26"/>
  <c r="H21" i="26"/>
  <c r="G21" i="26"/>
  <c r="F21" i="26"/>
  <c r="K20" i="26"/>
  <c r="J20" i="26"/>
  <c r="I20" i="26"/>
  <c r="H20" i="26"/>
  <c r="G20" i="26"/>
  <c r="F20" i="26"/>
  <c r="K19" i="26"/>
  <c r="J19" i="26"/>
  <c r="I19" i="26"/>
  <c r="H19" i="26"/>
  <c r="G19" i="26"/>
  <c r="F19" i="26"/>
  <c r="K18" i="26"/>
  <c r="J18" i="26"/>
  <c r="I18" i="26"/>
  <c r="H18" i="26"/>
  <c r="G18" i="26"/>
  <c r="F18" i="26"/>
  <c r="K17" i="26"/>
  <c r="J17" i="26"/>
  <c r="I17" i="26"/>
  <c r="H17" i="26"/>
  <c r="F17" i="26"/>
  <c r="F16" i="26"/>
  <c r="F15" i="26"/>
  <c r="F14" i="26"/>
  <c r="F13" i="26"/>
  <c r="H12" i="26"/>
  <c r="I12" i="26" s="1"/>
  <c r="F12" i="26"/>
  <c r="H11" i="26"/>
  <c r="F11" i="26"/>
  <c r="F10" i="26"/>
  <c r="F9" i="26"/>
  <c r="L8" i="26"/>
  <c r="F8" i="26"/>
  <c r="L7" i="26"/>
  <c r="F7" i="26"/>
  <c r="F6" i="26"/>
  <c r="F5" i="26"/>
  <c r="F4" i="26"/>
  <c r="H3" i="26"/>
  <c r="F3" i="26"/>
  <c r="H2" i="26"/>
  <c r="F2" i="26"/>
  <c r="E517" i="31"/>
  <c r="E478" i="31"/>
  <c r="E469" i="31"/>
  <c r="E460" i="31"/>
  <c r="E318" i="30"/>
  <c r="E414" i="31"/>
  <c r="E312" i="30"/>
  <c r="I2" i="31" l="1"/>
  <c r="I12" i="27"/>
  <c r="I2" i="26"/>
  <c r="C9" i="32"/>
  <c r="C6" i="32"/>
  <c r="C2" i="32"/>
  <c r="C17" i="32"/>
  <c r="C26" i="32"/>
  <c r="C67" i="32"/>
  <c r="C247" i="32"/>
  <c r="C257" i="32"/>
  <c r="I507" i="25"/>
  <c r="I519" i="25"/>
  <c r="C39" i="29"/>
  <c r="C252" i="32"/>
  <c r="C265" i="32"/>
  <c r="C241" i="32"/>
  <c r="C258" i="32"/>
  <c r="C11" i="32"/>
  <c r="C266" i="32"/>
  <c r="C248" i="32"/>
  <c r="C262" i="32"/>
  <c r="C12" i="32"/>
  <c r="C16" i="32"/>
  <c r="C22" i="32"/>
  <c r="C29" i="32"/>
  <c r="C37" i="32"/>
  <c r="C40" i="32"/>
  <c r="C43" i="32"/>
  <c r="C55" i="32"/>
  <c r="C63" i="32"/>
  <c r="C70" i="32"/>
  <c r="C74" i="32"/>
  <c r="C76" i="32"/>
  <c r="C82" i="32"/>
  <c r="C85" i="32"/>
  <c r="C88" i="32"/>
  <c r="C92" i="32"/>
  <c r="C104" i="32"/>
  <c r="C120" i="32"/>
  <c r="C125" i="32"/>
  <c r="C242" i="32"/>
  <c r="C249" i="32"/>
  <c r="C253" i="32"/>
  <c r="C263" i="32"/>
  <c r="C243" i="32"/>
  <c r="C245" i="32"/>
  <c r="C250" i="32"/>
  <c r="C254" i="32"/>
  <c r="C259" i="32"/>
  <c r="C49" i="32"/>
  <c r="C227" i="26"/>
  <c r="C56" i="32"/>
  <c r="C79" i="30"/>
  <c r="C61" i="32"/>
  <c r="C79" i="32"/>
  <c r="C93" i="32"/>
  <c r="C97" i="32"/>
  <c r="C101" i="32"/>
  <c r="C109" i="32"/>
  <c r="C115" i="32"/>
  <c r="C126" i="32"/>
  <c r="C129" i="32"/>
  <c r="C136" i="32"/>
  <c r="C140" i="32"/>
  <c r="C152" i="32"/>
  <c r="I233" i="25"/>
  <c r="C180" i="32"/>
  <c r="C188" i="32"/>
  <c r="C191" i="32"/>
  <c r="C196" i="32"/>
  <c r="I385" i="25"/>
  <c r="C201" i="32"/>
  <c r="C205" i="32"/>
  <c r="C216" i="32"/>
  <c r="C219" i="32"/>
  <c r="C222" i="32"/>
  <c r="C70" i="26"/>
  <c r="C246" i="32"/>
  <c r="C251" i="32"/>
  <c r="C255" i="32"/>
  <c r="I377" i="25"/>
  <c r="C264" i="32"/>
  <c r="C26" i="26"/>
  <c r="I553" i="25"/>
  <c r="C2" i="26"/>
  <c r="C206" i="32"/>
  <c r="C211" i="32"/>
  <c r="C233" i="32"/>
  <c r="C240" i="32"/>
  <c r="C51" i="26"/>
  <c r="C256" i="32"/>
  <c r="I82" i="25"/>
  <c r="I518" i="25"/>
  <c r="C8" i="26"/>
  <c r="L9" i="31"/>
  <c r="I12" i="31"/>
  <c r="L9" i="27"/>
  <c r="C577" i="36"/>
  <c r="L9" i="26"/>
  <c r="H322" i="1"/>
  <c r="H334" i="1"/>
  <c r="H346" i="1"/>
  <c r="H358" i="1"/>
  <c r="H208" i="1"/>
  <c r="H59" i="1"/>
  <c r="H384" i="1"/>
  <c r="H269" i="1"/>
  <c r="H305" i="1"/>
  <c r="D143" i="30" s="1"/>
  <c r="H405" i="1"/>
  <c r="H98" i="1"/>
  <c r="H34" i="1"/>
  <c r="H71" i="1"/>
  <c r="H181" i="1"/>
  <c r="H187" i="1"/>
  <c r="H193" i="1"/>
  <c r="H223" i="1"/>
  <c r="H241" i="1"/>
  <c r="H277" i="1"/>
  <c r="H283" i="1"/>
  <c r="H361" i="1"/>
  <c r="H65" i="1"/>
  <c r="H36" i="1"/>
  <c r="H351" i="1"/>
  <c r="H363" i="1"/>
  <c r="H91" i="1"/>
  <c r="H109" i="1"/>
  <c r="H423" i="1"/>
  <c r="H489" i="1"/>
  <c r="D306" i="30" s="1"/>
  <c r="H62" i="1"/>
  <c r="H74" i="1"/>
  <c r="H484" i="1"/>
  <c r="H137" i="1"/>
  <c r="H173" i="1"/>
  <c r="H383" i="1"/>
  <c r="H127" i="1"/>
  <c r="H30" i="1"/>
  <c r="H108" i="1"/>
  <c r="H176" i="1"/>
  <c r="H398" i="1"/>
  <c r="H422" i="1"/>
  <c r="H446" i="1"/>
  <c r="H494" i="1"/>
  <c r="H139" i="1"/>
  <c r="D84" i="32" s="1"/>
  <c r="H145" i="1"/>
  <c r="H151" i="1"/>
  <c r="H157" i="1"/>
  <c r="H319" i="1"/>
  <c r="H396" i="1"/>
  <c r="H426" i="1"/>
  <c r="H438" i="1"/>
  <c r="H444" i="1"/>
  <c r="H486" i="1"/>
  <c r="H492" i="1"/>
  <c r="H192" i="1"/>
  <c r="H79" i="1"/>
  <c r="H122" i="1"/>
  <c r="H140" i="1"/>
  <c r="H146" i="1"/>
  <c r="H164" i="1"/>
  <c r="H242" i="1"/>
  <c r="H314" i="1"/>
  <c r="H385" i="1"/>
  <c r="H391" i="1"/>
  <c r="H427" i="1"/>
  <c r="H433" i="1"/>
  <c r="H457" i="1"/>
  <c r="H469" i="1"/>
  <c r="H475" i="1"/>
  <c r="H481" i="1"/>
  <c r="H141" i="1"/>
  <c r="H147" i="1"/>
  <c r="H28" i="1"/>
  <c r="H39" i="1"/>
  <c r="H51" i="1"/>
  <c r="H86" i="1"/>
  <c r="H225" i="1"/>
  <c r="H231" i="1"/>
  <c r="D73" i="32" s="1"/>
  <c r="H237" i="1"/>
  <c r="H255" i="1"/>
  <c r="H309" i="1"/>
  <c r="H500" i="1"/>
  <c r="H512" i="1"/>
  <c r="H25" i="1"/>
  <c r="H89" i="1"/>
  <c r="H539" i="1"/>
  <c r="J10" i="25" s="1"/>
  <c r="H490" i="1"/>
  <c r="H210" i="1"/>
  <c r="H41" i="1"/>
  <c r="H118" i="1"/>
  <c r="H221" i="1"/>
  <c r="H311" i="1"/>
  <c r="H329" i="1"/>
  <c r="H377" i="1"/>
  <c r="H401" i="1"/>
  <c r="H121" i="1"/>
  <c r="H150" i="1"/>
  <c r="H162" i="1"/>
  <c r="H197" i="1"/>
  <c r="H321" i="1"/>
  <c r="H327" i="1"/>
  <c r="H333" i="1"/>
  <c r="H403" i="1"/>
  <c r="H409" i="1"/>
  <c r="H480" i="1"/>
  <c r="H491" i="1"/>
  <c r="H514" i="1"/>
  <c r="H526" i="1"/>
  <c r="H375" i="1"/>
  <c r="H110" i="1"/>
  <c r="H152" i="1"/>
  <c r="H233" i="1"/>
  <c r="D96" i="30" s="1"/>
  <c r="H281" i="1"/>
  <c r="H428" i="1"/>
  <c r="H434" i="1"/>
  <c r="D243" i="32" s="1"/>
  <c r="H440" i="1"/>
  <c r="H476" i="1"/>
  <c r="H487" i="1"/>
  <c r="H504" i="1"/>
  <c r="H24" i="1"/>
  <c r="H99" i="1"/>
  <c r="H258" i="1"/>
  <c r="H429" i="1"/>
  <c r="J347" i="25" s="1"/>
  <c r="H64" i="1"/>
  <c r="H47" i="1"/>
  <c r="H53" i="1"/>
  <c r="H76" i="1"/>
  <c r="H159" i="1"/>
  <c r="H165" i="1"/>
  <c r="H188" i="1"/>
  <c r="H200" i="1"/>
  <c r="H324" i="1"/>
  <c r="D109" i="29" s="1"/>
  <c r="H471" i="1"/>
  <c r="H541" i="1"/>
  <c r="H142" i="1"/>
  <c r="H195" i="1"/>
  <c r="D113" i="32" s="1"/>
  <c r="H201" i="1"/>
  <c r="H218" i="1"/>
  <c r="D65" i="32" s="1"/>
  <c r="H313" i="1"/>
  <c r="H331" i="1"/>
  <c r="H337" i="1"/>
  <c r="H366" i="1"/>
  <c r="H372" i="1"/>
  <c r="H407" i="1"/>
  <c r="H413" i="1"/>
  <c r="H518" i="1"/>
  <c r="H530" i="1"/>
  <c r="H536" i="1"/>
  <c r="H542" i="1"/>
  <c r="H101" i="1"/>
  <c r="D7" i="32" s="1"/>
  <c r="H107" i="1"/>
  <c r="H248" i="1"/>
  <c r="H260" i="1"/>
  <c r="H272" i="1"/>
  <c r="H278" i="1"/>
  <c r="H290" i="1"/>
  <c r="H302" i="1"/>
  <c r="H425" i="1"/>
  <c r="H183" i="1"/>
  <c r="H43" i="1"/>
  <c r="H49" i="1"/>
  <c r="H55" i="1"/>
  <c r="H126" i="1"/>
  <c r="H184" i="1"/>
  <c r="H196" i="1"/>
  <c r="H202" i="1"/>
  <c r="H320" i="1"/>
  <c r="H326" i="1"/>
  <c r="H338" i="1"/>
  <c r="H350" i="1"/>
  <c r="H379" i="1"/>
  <c r="H402" i="1"/>
  <c r="H408" i="1"/>
  <c r="H414" i="1"/>
  <c r="H420" i="1"/>
  <c r="H461" i="1"/>
  <c r="H485" i="1"/>
  <c r="H513" i="1"/>
  <c r="H525" i="1"/>
  <c r="J443" i="25" s="1"/>
  <c r="H543" i="1"/>
  <c r="D266" i="26" s="1"/>
  <c r="H276" i="1"/>
  <c r="H387" i="1"/>
  <c r="H410" i="1"/>
  <c r="H84" i="1"/>
  <c r="H247" i="1"/>
  <c r="H253" i="1"/>
  <c r="H540" i="1"/>
  <c r="H38" i="1"/>
  <c r="H61" i="1"/>
  <c r="H67" i="1"/>
  <c r="H354" i="1"/>
  <c r="H360" i="1"/>
  <c r="H23" i="1"/>
  <c r="H125" i="1"/>
  <c r="H213" i="1"/>
  <c r="H230" i="1"/>
  <c r="H259" i="1"/>
  <c r="H271" i="1"/>
  <c r="H299" i="1"/>
  <c r="H371" i="1"/>
  <c r="H382" i="1"/>
  <c r="H399" i="1"/>
  <c r="H415" i="1"/>
  <c r="H432" i="1"/>
  <c r="H454" i="1"/>
  <c r="H460" i="1"/>
  <c r="H466" i="1"/>
  <c r="H499" i="1"/>
  <c r="H505" i="1"/>
  <c r="H103" i="1"/>
  <c r="H132" i="1"/>
  <c r="H479" i="1"/>
  <c r="H46" i="1"/>
  <c r="H52" i="1"/>
  <c r="H226" i="1"/>
  <c r="H267" i="1"/>
  <c r="D152" i="32" s="1"/>
  <c r="H301" i="1"/>
  <c r="H312" i="1"/>
  <c r="H317" i="1"/>
  <c r="H339" i="1"/>
  <c r="H362" i="1"/>
  <c r="H417" i="1"/>
  <c r="H439" i="1"/>
  <c r="H474" i="1"/>
  <c r="D173" i="29" s="1"/>
  <c r="H374" i="1"/>
  <c r="H538" i="1"/>
  <c r="H32" i="1"/>
  <c r="H77" i="1"/>
  <c r="H94" i="1"/>
  <c r="H129" i="1"/>
  <c r="H135" i="1"/>
  <c r="H161" i="1"/>
  <c r="H177" i="1"/>
  <c r="H222" i="1"/>
  <c r="H228" i="1"/>
  <c r="H263" i="1"/>
  <c r="H341" i="1"/>
  <c r="H369" i="1"/>
  <c r="H380" i="1"/>
  <c r="H441" i="1"/>
  <c r="H458" i="1"/>
  <c r="H464" i="1"/>
  <c r="H470" i="1"/>
  <c r="H544" i="1"/>
  <c r="H235" i="1"/>
  <c r="H286" i="1"/>
  <c r="H21" i="1"/>
  <c r="H95" i="1"/>
  <c r="H50" i="1"/>
  <c r="H178" i="1"/>
  <c r="H115" i="1"/>
  <c r="H40" i="1"/>
  <c r="H238" i="1"/>
  <c r="H289" i="1"/>
  <c r="H75" i="1"/>
  <c r="H274" i="1"/>
  <c r="H406" i="1"/>
  <c r="H411" i="1"/>
  <c r="H517" i="1"/>
  <c r="H345" i="1"/>
  <c r="H60" i="1"/>
  <c r="H70" i="1"/>
  <c r="H85" i="1"/>
  <c r="H100" i="1"/>
  <c r="H199" i="1"/>
  <c r="D77" i="30" s="1"/>
  <c r="H209" i="1"/>
  <c r="H229" i="1"/>
  <c r="H390" i="1"/>
  <c r="H22" i="1"/>
  <c r="C44" i="30"/>
  <c r="C58" i="30"/>
  <c r="H134" i="1"/>
  <c r="H153" i="1"/>
  <c r="H169" i="1"/>
  <c r="H189" i="1"/>
  <c r="H219" i="1"/>
  <c r="H224" i="1"/>
  <c r="H265" i="1"/>
  <c r="H270" i="1"/>
  <c r="H356" i="1"/>
  <c r="H365" i="1"/>
  <c r="H386" i="1"/>
  <c r="H506" i="1"/>
  <c r="H529" i="1"/>
  <c r="D254" i="26" s="1"/>
  <c r="C25" i="29"/>
  <c r="H96" i="1"/>
  <c r="H106" i="1"/>
  <c r="H111" i="1"/>
  <c r="H130" i="1"/>
  <c r="H144" i="1"/>
  <c r="H149" i="1"/>
  <c r="H154" i="1"/>
  <c r="H160" i="1"/>
  <c r="H175" i="1"/>
  <c r="H185" i="1"/>
  <c r="H205" i="1"/>
  <c r="H250" i="1"/>
  <c r="H266" i="1"/>
  <c r="H296" i="1"/>
  <c r="H306" i="1"/>
  <c r="H496" i="1"/>
  <c r="H501" i="1"/>
  <c r="E411" i="31"/>
  <c r="H163" i="1"/>
  <c r="C33" i="29"/>
  <c r="C61" i="29"/>
  <c r="H355" i="1"/>
  <c r="C53" i="31"/>
  <c r="C140" i="29"/>
  <c r="H72" i="1"/>
  <c r="H82" i="1"/>
  <c r="H87" i="1"/>
  <c r="H97" i="1"/>
  <c r="H112" i="1"/>
  <c r="C77" i="29"/>
  <c r="H131" i="1"/>
  <c r="H171" i="1"/>
  <c r="H186" i="1"/>
  <c r="H211" i="1"/>
  <c r="H216" i="1"/>
  <c r="H291" i="1"/>
  <c r="H297" i="1"/>
  <c r="H307" i="1"/>
  <c r="C236" i="29"/>
  <c r="H392" i="1"/>
  <c r="H449" i="1"/>
  <c r="D252" i="32" s="1"/>
  <c r="H455" i="1"/>
  <c r="D257" i="32" s="1"/>
  <c r="H537" i="1"/>
  <c r="D262" i="26" s="1"/>
  <c r="H168" i="1"/>
  <c r="H279" i="1"/>
  <c r="H158" i="1"/>
  <c r="H370" i="1"/>
  <c r="H522" i="1"/>
  <c r="C50" i="30"/>
  <c r="C14" i="31"/>
  <c r="H48" i="1"/>
  <c r="H58" i="1"/>
  <c r="H63" i="1"/>
  <c r="H73" i="1"/>
  <c r="H88" i="1"/>
  <c r="C57" i="29"/>
  <c r="C61" i="31"/>
  <c r="C107" i="29"/>
  <c r="H156" i="1"/>
  <c r="H172" i="1"/>
  <c r="H207" i="1"/>
  <c r="H217" i="1"/>
  <c r="H236" i="1"/>
  <c r="H262" i="1"/>
  <c r="H303" i="1"/>
  <c r="H343" i="1"/>
  <c r="H353" i="1"/>
  <c r="H368" i="1"/>
  <c r="H378" i="1"/>
  <c r="H419" i="1"/>
  <c r="H450" i="1"/>
  <c r="H456" i="1"/>
  <c r="D258" i="32" s="1"/>
  <c r="H254" i="1"/>
  <c r="H284" i="1"/>
  <c r="C54" i="31"/>
  <c r="I142" i="25"/>
  <c r="C25" i="30"/>
  <c r="C35" i="29"/>
  <c r="I69" i="25"/>
  <c r="H83" i="1"/>
  <c r="H113" i="1"/>
  <c r="C117" i="31"/>
  <c r="H212" i="1"/>
  <c r="H257" i="1"/>
  <c r="E500" i="31"/>
  <c r="H120" i="1"/>
  <c r="H243" i="1"/>
  <c r="H249" i="1"/>
  <c r="D140" i="32" s="1"/>
  <c r="H264" i="1"/>
  <c r="H273" i="1"/>
  <c r="H298" i="1"/>
  <c r="H308" i="1"/>
  <c r="H318" i="1"/>
  <c r="H332" i="1"/>
  <c r="H347" i="1"/>
  <c r="H357" i="1"/>
  <c r="H393" i="1"/>
  <c r="H416" i="1"/>
  <c r="H451" i="1"/>
  <c r="H497" i="1"/>
  <c r="H508" i="1"/>
  <c r="H389" i="1"/>
  <c r="H394" i="1"/>
  <c r="H452" i="1"/>
  <c r="H498" i="1"/>
  <c r="H503" i="1"/>
  <c r="H509" i="1"/>
  <c r="D197" i="29" s="1"/>
  <c r="H349" i="1"/>
  <c r="H367" i="1"/>
  <c r="H381" i="1"/>
  <c r="H395" i="1"/>
  <c r="H404" i="1"/>
  <c r="H531" i="1"/>
  <c r="H251" i="1"/>
  <c r="H261" i="1"/>
  <c r="H285" i="1"/>
  <c r="H295" i="1"/>
  <c r="H310" i="1"/>
  <c r="H315" i="1"/>
  <c r="H325" i="1"/>
  <c r="H344" i="1"/>
  <c r="H359" i="1"/>
  <c r="H465" i="1"/>
  <c r="H437" i="1"/>
  <c r="H453" i="1"/>
  <c r="H493" i="1"/>
  <c r="D239" i="31"/>
  <c r="D228" i="31"/>
  <c r="D103" i="31"/>
  <c r="D127" i="31"/>
  <c r="D211" i="31"/>
  <c r="C101" i="31"/>
  <c r="I187" i="25"/>
  <c r="C40" i="31"/>
  <c r="I72" i="25"/>
  <c r="I222" i="25"/>
  <c r="D101" i="30"/>
  <c r="I41" i="25"/>
  <c r="D220" i="30"/>
  <c r="D294" i="31"/>
  <c r="C60" i="30"/>
  <c r="I130" i="25"/>
  <c r="D37" i="31"/>
  <c r="D115" i="31"/>
  <c r="D142" i="31"/>
  <c r="C130" i="29"/>
  <c r="D125" i="31"/>
  <c r="D194" i="29"/>
  <c r="D235" i="31"/>
  <c r="D304" i="31"/>
  <c r="D315" i="31"/>
  <c r="D487" i="31"/>
  <c r="D131" i="31"/>
  <c r="H179" i="1"/>
  <c r="H203" i="1"/>
  <c r="D117" i="32" s="1"/>
  <c r="D175" i="29"/>
  <c r="D195" i="31"/>
  <c r="H256" i="1"/>
  <c r="D229" i="31"/>
  <c r="H304" i="1"/>
  <c r="H352" i="1"/>
  <c r="D300" i="31"/>
  <c r="H442" i="1"/>
  <c r="H459" i="1"/>
  <c r="H477" i="1"/>
  <c r="H502" i="1"/>
  <c r="H521" i="1"/>
  <c r="H535" i="1"/>
  <c r="J14" i="25" s="1"/>
  <c r="C41" i="31"/>
  <c r="H143" i="1"/>
  <c r="H148" i="1"/>
  <c r="H182" i="1"/>
  <c r="H206" i="1"/>
  <c r="C161" i="31"/>
  <c r="H239" i="1"/>
  <c r="H287" i="1"/>
  <c r="D162" i="32" s="1"/>
  <c r="H335" i="1"/>
  <c r="H431" i="1"/>
  <c r="D386" i="31"/>
  <c r="H507" i="1"/>
  <c r="D38" i="30"/>
  <c r="D42" i="31"/>
  <c r="D67" i="31"/>
  <c r="D88" i="31"/>
  <c r="H27" i="1"/>
  <c r="H29" i="1"/>
  <c r="H31" i="1"/>
  <c r="H33" i="1"/>
  <c r="H35" i="1"/>
  <c r="H37" i="1"/>
  <c r="H44" i="1"/>
  <c r="D19" i="32" s="1"/>
  <c r="H56" i="1"/>
  <c r="H68" i="1"/>
  <c r="H80" i="1"/>
  <c r="H92" i="1"/>
  <c r="D2" i="32" s="1"/>
  <c r="H104" i="1"/>
  <c r="H116" i="1"/>
  <c r="H123" i="1"/>
  <c r="H128" i="1"/>
  <c r="H133" i="1"/>
  <c r="H138" i="1"/>
  <c r="H166" i="1"/>
  <c r="H174" i="1"/>
  <c r="H190" i="1"/>
  <c r="H198" i="1"/>
  <c r="H214" i="1"/>
  <c r="D87" i="30" s="1"/>
  <c r="H245" i="1"/>
  <c r="H293" i="1"/>
  <c r="D316" i="31"/>
  <c r="H424" i="1"/>
  <c r="D333" i="31"/>
  <c r="D349" i="31"/>
  <c r="D400" i="31"/>
  <c r="D432" i="31"/>
  <c r="H220" i="1"/>
  <c r="H268" i="1"/>
  <c r="H316" i="1"/>
  <c r="H443" i="1"/>
  <c r="D247" i="32" s="1"/>
  <c r="H447" i="1"/>
  <c r="D378" i="31"/>
  <c r="D468" i="31"/>
  <c r="H26" i="1"/>
  <c r="H42" i="1"/>
  <c r="H54" i="1"/>
  <c r="H66" i="1"/>
  <c r="H78" i="1"/>
  <c r="H90" i="1"/>
  <c r="D231" i="26" s="1"/>
  <c r="H102" i="1"/>
  <c r="H114" i="1"/>
  <c r="H136" i="1"/>
  <c r="H180" i="1"/>
  <c r="D40" i="29" s="1"/>
  <c r="H204" i="1"/>
  <c r="H234" i="1"/>
  <c r="H240" i="1"/>
  <c r="D100" i="30" s="1"/>
  <c r="H282" i="1"/>
  <c r="H288" i="1"/>
  <c r="H330" i="1"/>
  <c r="H336" i="1"/>
  <c r="H376" i="1"/>
  <c r="H400" i="1"/>
  <c r="H421" i="1"/>
  <c r="H435" i="1"/>
  <c r="D281" i="30" s="1"/>
  <c r="D363" i="31"/>
  <c r="H482" i="1"/>
  <c r="H523" i="1"/>
  <c r="D323" i="30" s="1"/>
  <c r="H532" i="1"/>
  <c r="D331" i="30"/>
  <c r="D484" i="31"/>
  <c r="D288" i="31"/>
  <c r="D301" i="31"/>
  <c r="H167" i="1"/>
  <c r="H191" i="1"/>
  <c r="H215" i="1"/>
  <c r="H232" i="1"/>
  <c r="H280" i="1"/>
  <c r="D144" i="29" s="1"/>
  <c r="H328" i="1"/>
  <c r="H373" i="1"/>
  <c r="H397" i="1"/>
  <c r="D221" i="32" s="1"/>
  <c r="H418" i="1"/>
  <c r="H462" i="1"/>
  <c r="H528" i="1"/>
  <c r="H45" i="1"/>
  <c r="H57" i="1"/>
  <c r="H69" i="1"/>
  <c r="H81" i="1"/>
  <c r="H93" i="1"/>
  <c r="H105" i="1"/>
  <c r="J105" i="25" s="1"/>
  <c r="H117" i="1"/>
  <c r="H119" i="1"/>
  <c r="H124" i="1"/>
  <c r="H170" i="1"/>
  <c r="H194" i="1"/>
  <c r="H246" i="1"/>
  <c r="H252" i="1"/>
  <c r="H294" i="1"/>
  <c r="H300" i="1"/>
  <c r="D141" i="30" s="1"/>
  <c r="H342" i="1"/>
  <c r="H348" i="1"/>
  <c r="D291" i="31"/>
  <c r="H467" i="1"/>
  <c r="H510" i="1"/>
  <c r="D485" i="31"/>
  <c r="D306" i="31"/>
  <c r="D335" i="31"/>
  <c r="H472" i="1"/>
  <c r="H488" i="1"/>
  <c r="H515" i="1"/>
  <c r="D411" i="31"/>
  <c r="D478" i="31"/>
  <c r="D483" i="31"/>
  <c r="D22" i="31"/>
  <c r="C113" i="31"/>
  <c r="D129" i="29"/>
  <c r="D164" i="31"/>
  <c r="D183" i="29"/>
  <c r="D150" i="30"/>
  <c r="D202" i="31"/>
  <c r="H244" i="1"/>
  <c r="D137" i="32" s="1"/>
  <c r="D215" i="29"/>
  <c r="D220" i="29"/>
  <c r="D238" i="31"/>
  <c r="H292" i="1"/>
  <c r="D244" i="31"/>
  <c r="D249" i="29"/>
  <c r="D194" i="30"/>
  <c r="D266" i="31"/>
  <c r="H340" i="1"/>
  <c r="D192" i="32" s="1"/>
  <c r="D314" i="31"/>
  <c r="H520" i="1"/>
  <c r="H534" i="1"/>
  <c r="D512" i="31"/>
  <c r="H155" i="1"/>
  <c r="H227" i="1"/>
  <c r="H275" i="1"/>
  <c r="H323" i="1"/>
  <c r="H364" i="1"/>
  <c r="D202" i="32" s="1"/>
  <c r="H388" i="1"/>
  <c r="H412" i="1"/>
  <c r="H430" i="1"/>
  <c r="D240" i="32" s="1"/>
  <c r="H445" i="1"/>
  <c r="D249" i="32" s="1"/>
  <c r="D360" i="31"/>
  <c r="D392" i="31"/>
  <c r="H545" i="1"/>
  <c r="D458" i="31"/>
  <c r="H495" i="1"/>
  <c r="D501" i="31"/>
  <c r="D296" i="30"/>
  <c r="D391" i="31"/>
  <c r="E440" i="31"/>
  <c r="E471" i="31"/>
  <c r="H483" i="1"/>
  <c r="E422" i="31"/>
  <c r="H436" i="1"/>
  <c r="H448" i="1"/>
  <c r="H463" i="1"/>
  <c r="D263" i="32" s="1"/>
  <c r="H468" i="1"/>
  <c r="H473" i="1"/>
  <c r="H478" i="1"/>
  <c r="H511" i="1"/>
  <c r="H516" i="1"/>
  <c r="H524" i="1"/>
  <c r="H519" i="1"/>
  <c r="H527" i="1"/>
  <c r="D271" i="30" s="1"/>
  <c r="D419" i="31"/>
  <c r="D426" i="31"/>
  <c r="D482" i="31"/>
  <c r="H533" i="1"/>
  <c r="D509" i="31"/>
  <c r="I2" i="27"/>
  <c r="J8" i="25" l="1"/>
  <c r="D28" i="32"/>
  <c r="D208" i="32"/>
  <c r="D194" i="32"/>
  <c r="D109" i="32"/>
  <c r="D209" i="32"/>
  <c r="D149" i="32"/>
  <c r="D131" i="32"/>
  <c r="D130" i="32"/>
  <c r="J387" i="25"/>
  <c r="D182" i="32"/>
  <c r="D264" i="30"/>
  <c r="D218" i="32"/>
  <c r="D153" i="32"/>
  <c r="D219" i="32"/>
  <c r="D276" i="30"/>
  <c r="D22" i="29"/>
  <c r="C18" i="32"/>
  <c r="C3" i="32"/>
  <c r="D211" i="32"/>
  <c r="D75" i="32"/>
  <c r="I193" i="25"/>
  <c r="D29" i="32"/>
  <c r="D150" i="32"/>
  <c r="D236" i="32"/>
  <c r="C167" i="32"/>
  <c r="D161" i="32"/>
  <c r="C213" i="32"/>
  <c r="C15" i="32"/>
  <c r="D93" i="32"/>
  <c r="D203" i="32"/>
  <c r="D228" i="32"/>
  <c r="C236" i="32"/>
  <c r="I169" i="25"/>
  <c r="C100" i="32"/>
  <c r="D115" i="32"/>
  <c r="C237" i="32"/>
  <c r="C226" i="32"/>
  <c r="J57" i="25"/>
  <c r="D77" i="32"/>
  <c r="C148" i="26"/>
  <c r="D167" i="32"/>
  <c r="D37" i="32"/>
  <c r="D147" i="32"/>
  <c r="D97" i="32"/>
  <c r="D239" i="32"/>
  <c r="D226" i="32"/>
  <c r="C225" i="32"/>
  <c r="C139" i="32"/>
  <c r="C108" i="32"/>
  <c r="C73" i="32"/>
  <c r="C39" i="32"/>
  <c r="C124" i="32"/>
  <c r="C30" i="32"/>
  <c r="C52" i="32"/>
  <c r="C65" i="32"/>
  <c r="I38" i="25"/>
  <c r="D125" i="32"/>
  <c r="D170" i="32"/>
  <c r="C203" i="26"/>
  <c r="C221" i="32"/>
  <c r="C184" i="32"/>
  <c r="C144" i="32"/>
  <c r="C215" i="32"/>
  <c r="C69" i="32"/>
  <c r="C238" i="32"/>
  <c r="C65" i="26"/>
  <c r="C170" i="32"/>
  <c r="C107" i="32"/>
  <c r="C149" i="32"/>
  <c r="C38" i="32"/>
  <c r="C46" i="32"/>
  <c r="C161" i="32"/>
  <c r="C122" i="32"/>
  <c r="C86" i="32"/>
  <c r="C13" i="32"/>
  <c r="D233" i="32"/>
  <c r="D89" i="32"/>
  <c r="D235" i="32"/>
  <c r="D138" i="26"/>
  <c r="D154" i="32"/>
  <c r="C179" i="32"/>
  <c r="C172" i="32"/>
  <c r="C133" i="32"/>
  <c r="C66" i="32"/>
  <c r="C33" i="32"/>
  <c r="C227" i="32"/>
  <c r="C69" i="26"/>
  <c r="C169" i="32"/>
  <c r="C103" i="32"/>
  <c r="C142" i="32"/>
  <c r="C7" i="32"/>
  <c r="C83" i="32"/>
  <c r="C41" i="32"/>
  <c r="C57" i="32"/>
  <c r="D158" i="32"/>
  <c r="D212" i="32"/>
  <c r="C176" i="32"/>
  <c r="C135" i="32"/>
  <c r="C209" i="32"/>
  <c r="C98" i="32"/>
  <c r="C28" i="32"/>
  <c r="C214" i="32"/>
  <c r="C162" i="32"/>
  <c r="C234" i="32"/>
  <c r="C32" i="32"/>
  <c r="C27" i="32"/>
  <c r="C67" i="29"/>
  <c r="C31" i="32"/>
  <c r="C157" i="32"/>
  <c r="C116" i="32"/>
  <c r="C80" i="32"/>
  <c r="C50" i="32"/>
  <c r="D198" i="32"/>
  <c r="D160" i="32"/>
  <c r="C132" i="32"/>
  <c r="C96" i="32"/>
  <c r="C25" i="32"/>
  <c r="C230" i="32"/>
  <c r="C220" i="32"/>
  <c r="C24" i="32"/>
  <c r="C102" i="29"/>
  <c r="C68" i="32"/>
  <c r="C20" i="32"/>
  <c r="C153" i="32"/>
  <c r="C114" i="32"/>
  <c r="C45" i="32"/>
  <c r="C53" i="32"/>
  <c r="D107" i="32"/>
  <c r="C208" i="32"/>
  <c r="C128" i="32"/>
  <c r="C198" i="32"/>
  <c r="C224" i="32"/>
  <c r="C59" i="32"/>
  <c r="C21" i="32"/>
  <c r="C218" i="32"/>
  <c r="C117" i="32"/>
  <c r="C189" i="32"/>
  <c r="C148" i="32"/>
  <c r="C110" i="32"/>
  <c r="D51" i="32"/>
  <c r="D191" i="32"/>
  <c r="D185" i="32"/>
  <c r="J271" i="25"/>
  <c r="D12" i="32"/>
  <c r="C166" i="32"/>
  <c r="C200" i="32"/>
  <c r="C187" i="32"/>
  <c r="C91" i="32"/>
  <c r="C54" i="32"/>
  <c r="C171" i="32"/>
  <c r="C204" i="32"/>
  <c r="C207" i="32"/>
  <c r="C51" i="32"/>
  <c r="C145" i="32"/>
  <c r="D100" i="29"/>
  <c r="D67" i="32"/>
  <c r="D27" i="26"/>
  <c r="D49" i="32"/>
  <c r="C175" i="32"/>
  <c r="C87" i="32"/>
  <c r="C194" i="32"/>
  <c r="C153" i="26"/>
  <c r="C118" i="32"/>
  <c r="C23" i="32"/>
  <c r="C47" i="32"/>
  <c r="C81" i="32"/>
  <c r="C181" i="32"/>
  <c r="C141" i="32"/>
  <c r="C102" i="32"/>
  <c r="C35" i="32"/>
  <c r="D106" i="32"/>
  <c r="D126" i="32"/>
  <c r="D91" i="32"/>
  <c r="D189" i="32"/>
  <c r="C235" i="32"/>
  <c r="C239" i="32"/>
  <c r="C199" i="32"/>
  <c r="C119" i="32"/>
  <c r="C156" i="32"/>
  <c r="C165" i="32"/>
  <c r="C183" i="32"/>
  <c r="C146" i="32"/>
  <c r="I267" i="25"/>
  <c r="C190" i="32"/>
  <c r="C95" i="32"/>
  <c r="C14" i="32"/>
  <c r="C36" i="32"/>
  <c r="D121" i="32"/>
  <c r="D183" i="32"/>
  <c r="D210" i="32"/>
  <c r="D99" i="32"/>
  <c r="J71" i="25"/>
  <c r="D181" i="32"/>
  <c r="C232" i="32"/>
  <c r="C151" i="32"/>
  <c r="C163" i="32"/>
  <c r="C131" i="32"/>
  <c r="C197" i="32"/>
  <c r="C127" i="32"/>
  <c r="C182" i="32"/>
  <c r="C5" i="32"/>
  <c r="C90" i="32"/>
  <c r="C8" i="32"/>
  <c r="C173" i="32"/>
  <c r="C134" i="32"/>
  <c r="D166" i="26"/>
  <c r="D13" i="32"/>
  <c r="C229" i="32"/>
  <c r="C231" i="32"/>
  <c r="C195" i="32"/>
  <c r="C155" i="32"/>
  <c r="C147" i="32"/>
  <c r="C143" i="32"/>
  <c r="C150" i="32"/>
  <c r="C78" i="32"/>
  <c r="C48" i="32"/>
  <c r="C123" i="32"/>
  <c r="C158" i="32"/>
  <c r="C41" i="26"/>
  <c r="C193" i="32"/>
  <c r="C174" i="32"/>
  <c r="C62" i="32"/>
  <c r="C94" i="32"/>
  <c r="I50" i="25"/>
  <c r="D74" i="32"/>
  <c r="D80" i="32"/>
  <c r="D227" i="32"/>
  <c r="D204" i="32"/>
  <c r="D69" i="32"/>
  <c r="D33" i="32"/>
  <c r="C228" i="32"/>
  <c r="C75" i="32"/>
  <c r="C42" i="32"/>
  <c r="C138" i="32"/>
  <c r="C34" i="32"/>
  <c r="C58" i="32"/>
  <c r="C111" i="32"/>
  <c r="C168" i="32"/>
  <c r="C19" i="32"/>
  <c r="C187" i="26"/>
  <c r="I183" i="25"/>
  <c r="J141" i="25"/>
  <c r="C146" i="29"/>
  <c r="D201" i="26"/>
  <c r="D78" i="26"/>
  <c r="J413" i="25"/>
  <c r="J540" i="25"/>
  <c r="J465" i="25"/>
  <c r="D166" i="30"/>
  <c r="J154" i="25"/>
  <c r="D225" i="26"/>
  <c r="D258" i="26"/>
  <c r="D15" i="26"/>
  <c r="I351" i="25"/>
  <c r="C37" i="30"/>
  <c r="C89" i="26"/>
  <c r="C210" i="32"/>
  <c r="C142" i="26"/>
  <c r="C154" i="32"/>
  <c r="C83" i="26"/>
  <c r="C217" i="32"/>
  <c r="J43" i="25"/>
  <c r="D18" i="32"/>
  <c r="D139" i="32"/>
  <c r="D85" i="26"/>
  <c r="D214" i="32"/>
  <c r="C42" i="26"/>
  <c r="C261" i="32"/>
  <c r="C88" i="26"/>
  <c r="C212" i="32"/>
  <c r="C147" i="26"/>
  <c r="C251" i="26"/>
  <c r="C197" i="26"/>
  <c r="C108" i="26"/>
  <c r="I218" i="25"/>
  <c r="C106" i="32"/>
  <c r="C202" i="26"/>
  <c r="C71" i="32"/>
  <c r="J35" i="25"/>
  <c r="D15" i="32"/>
  <c r="D251" i="32"/>
  <c r="J420" i="25"/>
  <c r="D215" i="32"/>
  <c r="J365" i="25"/>
  <c r="D253" i="29"/>
  <c r="D218" i="26"/>
  <c r="D57" i="32"/>
  <c r="D43" i="26"/>
  <c r="D260" i="32"/>
  <c r="D142" i="30"/>
  <c r="D261" i="29"/>
  <c r="J428" i="25"/>
  <c r="J484" i="25"/>
  <c r="D210" i="26"/>
  <c r="D102" i="32"/>
  <c r="D44" i="26"/>
  <c r="D259" i="32"/>
  <c r="D118" i="26"/>
  <c r="D176" i="32"/>
  <c r="D58" i="32"/>
  <c r="D79" i="26"/>
  <c r="D112" i="32"/>
  <c r="C18" i="26"/>
  <c r="C192" i="26"/>
  <c r="C89" i="32"/>
  <c r="I24" i="25"/>
  <c r="C10" i="32"/>
  <c r="I399" i="25"/>
  <c r="C203" i="32"/>
  <c r="I567" i="25"/>
  <c r="C182" i="26"/>
  <c r="C99" i="32"/>
  <c r="C261" i="26"/>
  <c r="D37" i="26"/>
  <c r="D264" i="32"/>
  <c r="C84" i="32"/>
  <c r="C4" i="32"/>
  <c r="C199" i="26"/>
  <c r="C77" i="32"/>
  <c r="I350" i="25"/>
  <c r="C178" i="32"/>
  <c r="I278" i="25"/>
  <c r="C137" i="32"/>
  <c r="D259" i="26"/>
  <c r="C103" i="26"/>
  <c r="C192" i="32"/>
  <c r="J504" i="25"/>
  <c r="D174" i="32"/>
  <c r="D40" i="26"/>
  <c r="D262" i="32"/>
  <c r="D119" i="32"/>
  <c r="D70" i="32"/>
  <c r="J414" i="25"/>
  <c r="D119" i="26"/>
  <c r="D175" i="32"/>
  <c r="D234" i="26"/>
  <c r="D34" i="32"/>
  <c r="D213" i="26"/>
  <c r="D243" i="26"/>
  <c r="D195" i="26"/>
  <c r="D177" i="26"/>
  <c r="C137" i="26"/>
  <c r="C159" i="32"/>
  <c r="D261" i="26"/>
  <c r="D106" i="26"/>
  <c r="D156" i="32"/>
  <c r="D190" i="26"/>
  <c r="D92" i="32"/>
  <c r="D77" i="26"/>
  <c r="D224" i="32"/>
  <c r="J453" i="25"/>
  <c r="D234" i="32"/>
  <c r="J21" i="25"/>
  <c r="D8" i="32"/>
  <c r="D128" i="26"/>
  <c r="D30" i="32"/>
  <c r="J64" i="25"/>
  <c r="D32" i="32"/>
  <c r="I398" i="25"/>
  <c r="C202" i="32"/>
  <c r="I523" i="25"/>
  <c r="I147" i="25"/>
  <c r="C72" i="32"/>
  <c r="C125" i="26"/>
  <c r="I266" i="25"/>
  <c r="C130" i="32"/>
  <c r="C215" i="26"/>
  <c r="J364" i="25"/>
  <c r="D187" i="32"/>
  <c r="J113" i="25"/>
  <c r="D54" i="32"/>
  <c r="I554" i="25"/>
  <c r="J92" i="25"/>
  <c r="D50" i="32"/>
  <c r="J403" i="25"/>
  <c r="D205" i="32"/>
  <c r="D17" i="26"/>
  <c r="D221" i="29"/>
  <c r="D111" i="26"/>
  <c r="D193" i="32"/>
  <c r="J547" i="25"/>
  <c r="D10" i="26"/>
  <c r="J176" i="25"/>
  <c r="D86" i="32"/>
  <c r="D245" i="32"/>
  <c r="J525" i="25"/>
  <c r="J132" i="25"/>
  <c r="D63" i="32"/>
  <c r="D4" i="26"/>
  <c r="C169" i="26"/>
  <c r="C113" i="32"/>
  <c r="I85" i="25"/>
  <c r="C44" i="32"/>
  <c r="I227" i="25"/>
  <c r="C112" i="32"/>
  <c r="C107" i="26"/>
  <c r="C186" i="32"/>
  <c r="C207" i="26"/>
  <c r="C64" i="32"/>
  <c r="E322" i="30"/>
  <c r="D43" i="32"/>
  <c r="J379" i="25"/>
  <c r="D196" i="32"/>
  <c r="J252" i="25"/>
  <c r="D239" i="26"/>
  <c r="D25" i="32"/>
  <c r="D114" i="26"/>
  <c r="D179" i="32"/>
  <c r="C121" i="32"/>
  <c r="D230" i="30"/>
  <c r="D150" i="26"/>
  <c r="D141" i="32"/>
  <c r="J77" i="25"/>
  <c r="D39" i="32"/>
  <c r="D35" i="32"/>
  <c r="J503" i="25"/>
  <c r="D5" i="26"/>
  <c r="D74" i="26"/>
  <c r="J260" i="25"/>
  <c r="J533" i="25"/>
  <c r="D114" i="32"/>
  <c r="J575" i="25"/>
  <c r="D146" i="26"/>
  <c r="D146" i="32"/>
  <c r="D232" i="26"/>
  <c r="J491" i="25"/>
  <c r="D171" i="26"/>
  <c r="D111" i="32"/>
  <c r="C59" i="26"/>
  <c r="C244" i="32"/>
  <c r="I231" i="25"/>
  <c r="I315" i="25"/>
  <c r="C160" i="32"/>
  <c r="I99" i="25"/>
  <c r="C130" i="26"/>
  <c r="C164" i="32"/>
  <c r="C222" i="26"/>
  <c r="D255" i="26"/>
  <c r="I434" i="25"/>
  <c r="C223" i="32"/>
  <c r="D212" i="29"/>
  <c r="D163" i="26"/>
  <c r="D122" i="32"/>
  <c r="D193" i="26"/>
  <c r="D174" i="26"/>
  <c r="D20" i="32"/>
  <c r="J434" i="25"/>
  <c r="D223" i="32"/>
  <c r="D196" i="26"/>
  <c r="D83" i="32"/>
  <c r="D159" i="26"/>
  <c r="D128" i="32"/>
  <c r="D240" i="26"/>
  <c r="D144" i="32"/>
  <c r="D242" i="32"/>
  <c r="C109" i="26"/>
  <c r="C185" i="32"/>
  <c r="I217" i="25"/>
  <c r="C105" i="32"/>
  <c r="C214" i="26"/>
  <c r="C60" i="32"/>
  <c r="D264" i="26"/>
  <c r="D263" i="26"/>
  <c r="D34" i="26"/>
  <c r="D14" i="26"/>
  <c r="D92" i="30"/>
  <c r="C192" i="30"/>
  <c r="C19" i="29"/>
  <c r="D38" i="32"/>
  <c r="J494" i="25"/>
  <c r="D261" i="32"/>
  <c r="D252" i="26"/>
  <c r="D76" i="26"/>
  <c r="D225" i="32"/>
  <c r="J546" i="25"/>
  <c r="D95" i="26"/>
  <c r="I314" i="25"/>
  <c r="D238" i="26"/>
  <c r="D26" i="32"/>
  <c r="D186" i="32"/>
  <c r="D53" i="26"/>
  <c r="D248" i="32"/>
  <c r="D247" i="26"/>
  <c r="D23" i="26"/>
  <c r="D11" i="26"/>
  <c r="D265" i="32"/>
  <c r="D220" i="26"/>
  <c r="D55" i="32"/>
  <c r="J162" i="25"/>
  <c r="D228" i="30"/>
  <c r="D117" i="29"/>
  <c r="J270" i="25"/>
  <c r="D133" i="32"/>
  <c r="D242" i="26"/>
  <c r="D22" i="32"/>
  <c r="D256" i="32"/>
  <c r="D205" i="26"/>
  <c r="D68" i="32"/>
  <c r="D230" i="32"/>
  <c r="J148" i="25"/>
  <c r="J175" i="25"/>
  <c r="D52" i="26"/>
  <c r="D250" i="32"/>
  <c r="C9" i="26"/>
  <c r="C43" i="26"/>
  <c r="C260" i="32"/>
  <c r="C116" i="26"/>
  <c r="C177" i="32"/>
  <c r="I133" i="25"/>
  <c r="I435" i="25"/>
  <c r="I39" i="25"/>
  <c r="D260" i="26"/>
  <c r="D14" i="36"/>
  <c r="C576" i="36"/>
  <c r="D6" i="36"/>
  <c r="D20" i="36"/>
  <c r="D21" i="36"/>
  <c r="D16" i="36"/>
  <c r="D13" i="36"/>
  <c r="D22" i="36"/>
  <c r="D24" i="36"/>
  <c r="D5" i="36"/>
  <c r="D29" i="36"/>
  <c r="D10" i="36"/>
  <c r="D28" i="36"/>
  <c r="D2" i="36"/>
  <c r="D3" i="36"/>
  <c r="D4" i="36"/>
  <c r="D23" i="36"/>
  <c r="D9" i="36"/>
  <c r="D27" i="36"/>
  <c r="D26" i="36"/>
  <c r="D19" i="36"/>
  <c r="D11" i="36"/>
  <c r="D17" i="36"/>
  <c r="D8" i="36"/>
  <c r="D25" i="36"/>
  <c r="C575" i="36"/>
  <c r="C574" i="36" s="1"/>
  <c r="C573" i="36" s="1"/>
  <c r="C572" i="36" s="1"/>
  <c r="C571" i="36" s="1"/>
  <c r="C570" i="36" s="1"/>
  <c r="C569" i="36" s="1"/>
  <c r="C568" i="36" s="1"/>
  <c r="C567" i="36" s="1"/>
  <c r="C566" i="36" s="1"/>
  <c r="C565" i="36" s="1"/>
  <c r="C564" i="36" s="1"/>
  <c r="C563" i="36" s="1"/>
  <c r="C562" i="36" s="1"/>
  <c r="C561" i="36" s="1"/>
  <c r="C560" i="36" s="1"/>
  <c r="C559" i="36" s="1"/>
  <c r="C558" i="36" s="1"/>
  <c r="C557" i="36" s="1"/>
  <c r="C556" i="36" s="1"/>
  <c r="C555" i="36" s="1"/>
  <c r="C554" i="36" s="1"/>
  <c r="C553" i="36" s="1"/>
  <c r="C552" i="36" s="1"/>
  <c r="C551" i="36" s="1"/>
  <c r="C550" i="36" s="1"/>
  <c r="C549" i="36" s="1"/>
  <c r="C548" i="36" s="1"/>
  <c r="C547" i="36" s="1"/>
  <c r="C546" i="36" s="1"/>
  <c r="C545" i="36" s="1"/>
  <c r="C544" i="36" s="1"/>
  <c r="C543" i="36" s="1"/>
  <c r="C542" i="36" s="1"/>
  <c r="C541" i="36" s="1"/>
  <c r="C540" i="36" s="1"/>
  <c r="C539" i="36" s="1"/>
  <c r="C538" i="36" s="1"/>
  <c r="C537" i="36" s="1"/>
  <c r="C536" i="36" s="1"/>
  <c r="C535" i="36" s="1"/>
  <c r="C534" i="36" s="1"/>
  <c r="C533" i="36" s="1"/>
  <c r="C532" i="36" s="1"/>
  <c r="C531" i="36" s="1"/>
  <c r="C530" i="36" s="1"/>
  <c r="C529" i="36" s="1"/>
  <c r="C528" i="36" s="1"/>
  <c r="C527" i="36" s="1"/>
  <c r="C526" i="36" s="1"/>
  <c r="C525" i="36" s="1"/>
  <c r="C524" i="36" s="1"/>
  <c r="C523" i="36" s="1"/>
  <c r="C522" i="36" s="1"/>
  <c r="C521" i="36" s="1"/>
  <c r="C520" i="36" s="1"/>
  <c r="C519" i="36" s="1"/>
  <c r="C518" i="36" s="1"/>
  <c r="C517" i="36" s="1"/>
  <c r="C516" i="36" s="1"/>
  <c r="C515" i="36" s="1"/>
  <c r="C514" i="36" s="1"/>
  <c r="C513" i="36" s="1"/>
  <c r="C512" i="36" s="1"/>
  <c r="C511" i="36" s="1"/>
  <c r="C510" i="36" s="1"/>
  <c r="C509" i="36" s="1"/>
  <c r="C508" i="36" s="1"/>
  <c r="C507" i="36" s="1"/>
  <c r="C506" i="36" s="1"/>
  <c r="C505" i="36" s="1"/>
  <c r="C504" i="36" s="1"/>
  <c r="C503" i="36" s="1"/>
  <c r="C502" i="36" s="1"/>
  <c r="C501" i="36" s="1"/>
  <c r="C500" i="36" s="1"/>
  <c r="C499" i="36" s="1"/>
  <c r="C498" i="36" s="1"/>
  <c r="C497" i="36" s="1"/>
  <c r="C496" i="36" s="1"/>
  <c r="C495" i="36" s="1"/>
  <c r="C494" i="36" s="1"/>
  <c r="C493" i="36" s="1"/>
  <c r="C492" i="36" s="1"/>
  <c r="C491" i="36" s="1"/>
  <c r="C490" i="36" s="1"/>
  <c r="C489" i="36" s="1"/>
  <c r="C488" i="36" s="1"/>
  <c r="C487" i="36" s="1"/>
  <c r="C486" i="36" s="1"/>
  <c r="C485" i="36" s="1"/>
  <c r="C484" i="36" s="1"/>
  <c r="C483" i="36" s="1"/>
  <c r="C482" i="36" s="1"/>
  <c r="C481" i="36" s="1"/>
  <c r="C480" i="36" s="1"/>
  <c r="C479" i="36" s="1"/>
  <c r="C478" i="36" s="1"/>
  <c r="C477" i="36" s="1"/>
  <c r="C476" i="36" s="1"/>
  <c r="C475" i="36" s="1"/>
  <c r="C474" i="36" s="1"/>
  <c r="C473" i="36" s="1"/>
  <c r="C472" i="36" s="1"/>
  <c r="C471" i="36" s="1"/>
  <c r="C470" i="36" s="1"/>
  <c r="C469" i="36" s="1"/>
  <c r="C468" i="36" s="1"/>
  <c r="C467" i="36" s="1"/>
  <c r="C466" i="36" s="1"/>
  <c r="C465" i="36" s="1"/>
  <c r="C464" i="36" s="1"/>
  <c r="C463" i="36" s="1"/>
  <c r="C462" i="36" s="1"/>
  <c r="C461" i="36" s="1"/>
  <c r="C460" i="36" s="1"/>
  <c r="C459" i="36" s="1"/>
  <c r="C458" i="36" s="1"/>
  <c r="C457" i="36" s="1"/>
  <c r="C456" i="36" s="1"/>
  <c r="C455" i="36" s="1"/>
  <c r="C454" i="36" s="1"/>
  <c r="C453" i="36" s="1"/>
  <c r="C452" i="36" s="1"/>
  <c r="C451" i="36" s="1"/>
  <c r="C450" i="36" s="1"/>
  <c r="C449" i="36" s="1"/>
  <c r="C448" i="36" s="1"/>
  <c r="C447" i="36" s="1"/>
  <c r="C446" i="36" s="1"/>
  <c r="C445" i="36" s="1"/>
  <c r="C444" i="36" s="1"/>
  <c r="C443" i="36" s="1"/>
  <c r="C442" i="36" s="1"/>
  <c r="C441" i="36" s="1"/>
  <c r="C440" i="36" s="1"/>
  <c r="C439" i="36" s="1"/>
  <c r="C438" i="36" s="1"/>
  <c r="C437" i="36" s="1"/>
  <c r="C436" i="36" s="1"/>
  <c r="C435" i="36" s="1"/>
  <c r="C434" i="36" s="1"/>
  <c r="C433" i="36" s="1"/>
  <c r="C432" i="36" s="1"/>
  <c r="C431" i="36" s="1"/>
  <c r="C430" i="36" s="1"/>
  <c r="C429" i="36" s="1"/>
  <c r="C428" i="36" s="1"/>
  <c r="C427" i="36" s="1"/>
  <c r="C426" i="36" s="1"/>
  <c r="C425" i="36" s="1"/>
  <c r="C424" i="36" s="1"/>
  <c r="C423" i="36" s="1"/>
  <c r="C422" i="36" s="1"/>
  <c r="C421" i="36" s="1"/>
  <c r="C420" i="36" s="1"/>
  <c r="C419" i="36" s="1"/>
  <c r="C418" i="36" s="1"/>
  <c r="C417" i="36" s="1"/>
  <c r="C416" i="36" s="1"/>
  <c r="C415" i="36" s="1"/>
  <c r="C414" i="36" s="1"/>
  <c r="C413" i="36" s="1"/>
  <c r="C412" i="36" s="1"/>
  <c r="C411" i="36" s="1"/>
  <c r="C410" i="36" s="1"/>
  <c r="C409" i="36" s="1"/>
  <c r="C408" i="36" s="1"/>
  <c r="C407" i="36" s="1"/>
  <c r="C406" i="36" s="1"/>
  <c r="C405" i="36" s="1"/>
  <c r="C404" i="36" s="1"/>
  <c r="C403" i="36" s="1"/>
  <c r="C402" i="36" s="1"/>
  <c r="C401" i="36" s="1"/>
  <c r="C400" i="36" s="1"/>
  <c r="C399" i="36" s="1"/>
  <c r="C398" i="36" s="1"/>
  <c r="C397" i="36" s="1"/>
  <c r="C396" i="36" s="1"/>
  <c r="C395" i="36" s="1"/>
  <c r="C394" i="36" s="1"/>
  <c r="C393" i="36" s="1"/>
  <c r="C392" i="36" s="1"/>
  <c r="C391" i="36" s="1"/>
  <c r="C390" i="36" s="1"/>
  <c r="C389" i="36" s="1"/>
  <c r="C388" i="36" s="1"/>
  <c r="C387" i="36" s="1"/>
  <c r="C386" i="36" s="1"/>
  <c r="C385" i="36" s="1"/>
  <c r="C384" i="36" s="1"/>
  <c r="C383" i="36" s="1"/>
  <c r="C382" i="36" s="1"/>
  <c r="C381" i="36" s="1"/>
  <c r="C380" i="36" s="1"/>
  <c r="C379" i="36" s="1"/>
  <c r="C378" i="36" s="1"/>
  <c r="C377" i="36" s="1"/>
  <c r="C376" i="36" s="1"/>
  <c r="C375" i="36" s="1"/>
  <c r="C374" i="36" s="1"/>
  <c r="C373" i="36" s="1"/>
  <c r="C372" i="36" s="1"/>
  <c r="C371" i="36" s="1"/>
  <c r="C370" i="36" s="1"/>
  <c r="C369" i="36" s="1"/>
  <c r="C368" i="36" s="1"/>
  <c r="C367" i="36" s="1"/>
  <c r="C366" i="36" s="1"/>
  <c r="C365" i="36" s="1"/>
  <c r="C364" i="36" s="1"/>
  <c r="C363" i="36" s="1"/>
  <c r="C362" i="36" s="1"/>
  <c r="C361" i="36" s="1"/>
  <c r="C360" i="36" s="1"/>
  <c r="C359" i="36" s="1"/>
  <c r="C358" i="36" s="1"/>
  <c r="C357" i="36" s="1"/>
  <c r="C356" i="36" s="1"/>
  <c r="C355" i="36" s="1"/>
  <c r="C354" i="36" s="1"/>
  <c r="C353" i="36" s="1"/>
  <c r="C352" i="36" s="1"/>
  <c r="C351" i="36" s="1"/>
  <c r="C350" i="36" s="1"/>
  <c r="C349" i="36" s="1"/>
  <c r="C348" i="36" s="1"/>
  <c r="C347" i="36" s="1"/>
  <c r="C346" i="36" s="1"/>
  <c r="C345" i="36" s="1"/>
  <c r="C344" i="36" s="1"/>
  <c r="C343" i="36" s="1"/>
  <c r="C342" i="36" s="1"/>
  <c r="C341" i="36" s="1"/>
  <c r="C340" i="36" s="1"/>
  <c r="C339" i="36" s="1"/>
  <c r="C338" i="36" s="1"/>
  <c r="C337" i="36" s="1"/>
  <c r="C336" i="36" s="1"/>
  <c r="C335" i="36" s="1"/>
  <c r="C334" i="36" s="1"/>
  <c r="C333" i="36" s="1"/>
  <c r="C332" i="36" s="1"/>
  <c r="C331" i="36" s="1"/>
  <c r="C330" i="36" s="1"/>
  <c r="C329" i="36" s="1"/>
  <c r="C328" i="36" s="1"/>
  <c r="C327" i="36" s="1"/>
  <c r="C326" i="36" s="1"/>
  <c r="C325" i="36" s="1"/>
  <c r="C324" i="36" s="1"/>
  <c r="C323" i="36" s="1"/>
  <c r="C322" i="36" s="1"/>
  <c r="C321" i="36" s="1"/>
  <c r="C320" i="36" s="1"/>
  <c r="C319" i="36" s="1"/>
  <c r="C318" i="36" s="1"/>
  <c r="C317" i="36" s="1"/>
  <c r="C316" i="36" s="1"/>
  <c r="C315" i="36" s="1"/>
  <c r="C314" i="36" s="1"/>
  <c r="C313" i="36" s="1"/>
  <c r="C312" i="36" s="1"/>
  <c r="C311" i="36" s="1"/>
  <c r="C310" i="36" s="1"/>
  <c r="C309" i="36" s="1"/>
  <c r="C308" i="36" s="1"/>
  <c r="C307" i="36" s="1"/>
  <c r="C306" i="36" s="1"/>
  <c r="C305" i="36" s="1"/>
  <c r="C304" i="36" s="1"/>
  <c r="C303" i="36" s="1"/>
  <c r="C302" i="36" s="1"/>
  <c r="C301" i="36" s="1"/>
  <c r="C300" i="36" s="1"/>
  <c r="C299" i="36" s="1"/>
  <c r="C298" i="36" s="1"/>
  <c r="C297" i="36" s="1"/>
  <c r="C296" i="36" s="1"/>
  <c r="C295" i="36" s="1"/>
  <c r="C294" i="36" s="1"/>
  <c r="C293" i="36" s="1"/>
  <c r="C292" i="36" s="1"/>
  <c r="C291" i="36" s="1"/>
  <c r="C290" i="36" s="1"/>
  <c r="C289" i="36" s="1"/>
  <c r="C288" i="36" s="1"/>
  <c r="C287" i="36" s="1"/>
  <c r="C286" i="36" s="1"/>
  <c r="C285" i="36" s="1"/>
  <c r="C284" i="36" s="1"/>
  <c r="C283" i="36" s="1"/>
  <c r="C282" i="36" s="1"/>
  <c r="C281" i="36" s="1"/>
  <c r="C280" i="36" s="1"/>
  <c r="C279" i="36" s="1"/>
  <c r="C278" i="36" s="1"/>
  <c r="C277" i="36" s="1"/>
  <c r="C276" i="36" s="1"/>
  <c r="C275" i="36" s="1"/>
  <c r="C274" i="36" s="1"/>
  <c r="C273" i="36" s="1"/>
  <c r="C272" i="36" s="1"/>
  <c r="C271" i="36" s="1"/>
  <c r="C270" i="36" s="1"/>
  <c r="C269" i="36" s="1"/>
  <c r="C268" i="36" s="1"/>
  <c r="C267" i="36" s="1"/>
  <c r="C266" i="36" s="1"/>
  <c r="C265" i="36" s="1"/>
  <c r="C264" i="36" s="1"/>
  <c r="C263" i="36" s="1"/>
  <c r="C262" i="36" s="1"/>
  <c r="C261" i="36" s="1"/>
  <c r="C260" i="36" s="1"/>
  <c r="C259" i="36" s="1"/>
  <c r="C258" i="36" s="1"/>
  <c r="C257" i="36" s="1"/>
  <c r="C256" i="36" s="1"/>
  <c r="C255" i="36" s="1"/>
  <c r="C254" i="36" s="1"/>
  <c r="C253" i="36" s="1"/>
  <c r="C252" i="36" s="1"/>
  <c r="C251" i="36" s="1"/>
  <c r="C250" i="36" s="1"/>
  <c r="C249" i="36" s="1"/>
  <c r="C248" i="36" s="1"/>
  <c r="C247" i="36" s="1"/>
  <c r="C246" i="36" s="1"/>
  <c r="C245" i="36" s="1"/>
  <c r="C244" i="36" s="1"/>
  <c r="C243" i="36" s="1"/>
  <c r="C242" i="36" s="1"/>
  <c r="C241" i="36" s="1"/>
  <c r="C240" i="36" s="1"/>
  <c r="C239" i="36" s="1"/>
  <c r="C238" i="36" s="1"/>
  <c r="C237" i="36" s="1"/>
  <c r="C236" i="36" s="1"/>
  <c r="C235" i="36" s="1"/>
  <c r="C234" i="36" s="1"/>
  <c r="C233" i="36" s="1"/>
  <c r="C232" i="36" s="1"/>
  <c r="C231" i="36" s="1"/>
  <c r="C230" i="36" s="1"/>
  <c r="C229" i="36" s="1"/>
  <c r="C228" i="36" s="1"/>
  <c r="C227" i="36" s="1"/>
  <c r="C226" i="36" s="1"/>
  <c r="C225" i="36" s="1"/>
  <c r="C224" i="36" s="1"/>
  <c r="C223" i="36" s="1"/>
  <c r="C222" i="36" s="1"/>
  <c r="C221" i="36" s="1"/>
  <c r="C220" i="36" s="1"/>
  <c r="C219" i="36" s="1"/>
  <c r="C218" i="36" s="1"/>
  <c r="C217" i="36" s="1"/>
  <c r="C216" i="36" s="1"/>
  <c r="C215" i="36" s="1"/>
  <c r="C214" i="36" s="1"/>
  <c r="C213" i="36" s="1"/>
  <c r="C212" i="36" s="1"/>
  <c r="C211" i="36" s="1"/>
  <c r="C210" i="36" s="1"/>
  <c r="C209" i="36" s="1"/>
  <c r="C208" i="36" s="1"/>
  <c r="C207" i="36" s="1"/>
  <c r="C206" i="36" s="1"/>
  <c r="C205" i="36" s="1"/>
  <c r="C204" i="36" s="1"/>
  <c r="C203" i="36" s="1"/>
  <c r="C202" i="36" s="1"/>
  <c r="C201" i="36" s="1"/>
  <c r="C200" i="36" s="1"/>
  <c r="C199" i="36" s="1"/>
  <c r="C198" i="36" s="1"/>
  <c r="C197" i="36" s="1"/>
  <c r="C196" i="36" s="1"/>
  <c r="C195" i="36" s="1"/>
  <c r="C194" i="36" s="1"/>
  <c r="C193" i="36" s="1"/>
  <c r="C192" i="36" s="1"/>
  <c r="C191" i="36" s="1"/>
  <c r="C190" i="36" s="1"/>
  <c r="C189" i="36" s="1"/>
  <c r="C188" i="36" s="1"/>
  <c r="C187" i="36" s="1"/>
  <c r="C186" i="36" s="1"/>
  <c r="C185" i="36" s="1"/>
  <c r="C184" i="36" s="1"/>
  <c r="C183" i="36" s="1"/>
  <c r="C182" i="36" s="1"/>
  <c r="C181" i="36" s="1"/>
  <c r="C180" i="36" s="1"/>
  <c r="C179" i="36" s="1"/>
  <c r="C178" i="36" s="1"/>
  <c r="C177" i="36" s="1"/>
  <c r="C176" i="36" s="1"/>
  <c r="C175" i="36" s="1"/>
  <c r="C174" i="36" s="1"/>
  <c r="C173" i="36" s="1"/>
  <c r="C172" i="36" s="1"/>
  <c r="C171" i="36" s="1"/>
  <c r="C170" i="36" s="1"/>
  <c r="C169" i="36" s="1"/>
  <c r="C168" i="36" s="1"/>
  <c r="C167" i="36" s="1"/>
  <c r="C166" i="36" s="1"/>
  <c r="C165" i="36" s="1"/>
  <c r="C164" i="36" s="1"/>
  <c r="C163" i="36" s="1"/>
  <c r="C162" i="36" s="1"/>
  <c r="C161" i="36" s="1"/>
  <c r="C160" i="36" s="1"/>
  <c r="C159" i="36" s="1"/>
  <c r="C158" i="36" s="1"/>
  <c r="C157" i="36" s="1"/>
  <c r="C156" i="36" s="1"/>
  <c r="C155" i="36" s="1"/>
  <c r="C154" i="36" s="1"/>
  <c r="C153" i="36" s="1"/>
  <c r="C152" i="36" s="1"/>
  <c r="C151" i="36" s="1"/>
  <c r="C150" i="36" s="1"/>
  <c r="C149" i="36" s="1"/>
  <c r="C148" i="36" s="1"/>
  <c r="C147" i="36" s="1"/>
  <c r="C146" i="36" s="1"/>
  <c r="C145" i="36" s="1"/>
  <c r="C144" i="36" s="1"/>
  <c r="C143" i="36" s="1"/>
  <c r="C142" i="36" s="1"/>
  <c r="C141" i="36" s="1"/>
  <c r="C140" i="36" s="1"/>
  <c r="C139" i="36" s="1"/>
  <c r="C138" i="36" s="1"/>
  <c r="C137" i="36" s="1"/>
  <c r="C136" i="36" s="1"/>
  <c r="C135" i="36" s="1"/>
  <c r="C134" i="36" s="1"/>
  <c r="C133" i="36" s="1"/>
  <c r="C132" i="36" s="1"/>
  <c r="C131" i="36" s="1"/>
  <c r="C130" i="36" s="1"/>
  <c r="C129" i="36" s="1"/>
  <c r="C128" i="36" s="1"/>
  <c r="C127" i="36" s="1"/>
  <c r="C126" i="36" s="1"/>
  <c r="C125" i="36" s="1"/>
  <c r="C124" i="36" s="1"/>
  <c r="C123" i="36" s="1"/>
  <c r="C122" i="36" s="1"/>
  <c r="C121" i="36" s="1"/>
  <c r="C120" i="36" s="1"/>
  <c r="C119" i="36" s="1"/>
  <c r="C118" i="36" s="1"/>
  <c r="C117" i="36" s="1"/>
  <c r="C116" i="36" s="1"/>
  <c r="C115" i="36" s="1"/>
  <c r="C114" i="36" s="1"/>
  <c r="C113" i="36" s="1"/>
  <c r="C112" i="36" s="1"/>
  <c r="C111" i="36" s="1"/>
  <c r="C110" i="36" s="1"/>
  <c r="C109" i="36" s="1"/>
  <c r="C108" i="36" s="1"/>
  <c r="C107" i="36" s="1"/>
  <c r="C106" i="36" s="1"/>
  <c r="C105" i="36" s="1"/>
  <c r="C104" i="36" s="1"/>
  <c r="C103" i="36" s="1"/>
  <c r="C102" i="36" s="1"/>
  <c r="C101" i="36" s="1"/>
  <c r="C100" i="36" s="1"/>
  <c r="C99" i="36" s="1"/>
  <c r="C98" i="36" s="1"/>
  <c r="C97" i="36" s="1"/>
  <c r="C96" i="36" s="1"/>
  <c r="C95" i="36" s="1"/>
  <c r="C94" i="36" s="1"/>
  <c r="C93" i="36" s="1"/>
  <c r="C92" i="36" s="1"/>
  <c r="C91" i="36" s="1"/>
  <c r="C90" i="36" s="1"/>
  <c r="C89" i="36" s="1"/>
  <c r="C88" i="36" s="1"/>
  <c r="C87" i="36" s="1"/>
  <c r="C86" i="36" s="1"/>
  <c r="C85" i="36" s="1"/>
  <c r="C84" i="36" s="1"/>
  <c r="C83" i="36" s="1"/>
  <c r="C82" i="36" s="1"/>
  <c r="C81" i="36" s="1"/>
  <c r="C80" i="36" s="1"/>
  <c r="C79" i="36" s="1"/>
  <c r="C78" i="36" s="1"/>
  <c r="C77" i="36" s="1"/>
  <c r="C76" i="36" s="1"/>
  <c r="C75" i="36" s="1"/>
  <c r="C74" i="36" s="1"/>
  <c r="C73" i="36" s="1"/>
  <c r="C72" i="36" s="1"/>
  <c r="C71" i="36" s="1"/>
  <c r="C70" i="36" s="1"/>
  <c r="C69" i="36" s="1"/>
  <c r="C68" i="36" s="1"/>
  <c r="C67" i="36" s="1"/>
  <c r="C66" i="36" s="1"/>
  <c r="C65" i="36" s="1"/>
  <c r="C64" i="36" s="1"/>
  <c r="C63" i="36" s="1"/>
  <c r="C62" i="36" s="1"/>
  <c r="C61" i="36" s="1"/>
  <c r="C60" i="36" s="1"/>
  <c r="C59" i="36" s="1"/>
  <c r="C58" i="36" s="1"/>
  <c r="C57" i="36" s="1"/>
  <c r="C56" i="36" s="1"/>
  <c r="C55" i="36" s="1"/>
  <c r="C54" i="36" s="1"/>
  <c r="C53" i="36" s="1"/>
  <c r="C52" i="36" s="1"/>
  <c r="C51" i="36" s="1"/>
  <c r="C50" i="36" s="1"/>
  <c r="C49" i="36" s="1"/>
  <c r="C48" i="36" s="1"/>
  <c r="C47" i="36" s="1"/>
  <c r="C46" i="36" s="1"/>
  <c r="C45" i="36" s="1"/>
  <c r="C44" i="36" s="1"/>
  <c r="C43" i="36" s="1"/>
  <c r="C42" i="36" s="1"/>
  <c r="C41" i="36" s="1"/>
  <c r="C40" i="36" s="1"/>
  <c r="C39" i="36" s="1"/>
  <c r="C38" i="36" s="1"/>
  <c r="C37" i="36" s="1"/>
  <c r="C36" i="36" s="1"/>
  <c r="C35" i="36" s="1"/>
  <c r="C34" i="36" s="1"/>
  <c r="C33" i="36" s="1"/>
  <c r="C32" i="36" s="1"/>
  <c r="C31" i="36" s="1"/>
  <c r="C30" i="36" s="1"/>
  <c r="C29" i="36" s="1"/>
  <c r="C28" i="36" s="1"/>
  <c r="C27" i="36" s="1"/>
  <c r="C26" i="36" s="1"/>
  <c r="C25" i="36" s="1"/>
  <c r="C24" i="36" s="1"/>
  <c r="C23" i="36" s="1"/>
  <c r="C22" i="36" s="1"/>
  <c r="C21" i="36" s="1"/>
  <c r="C20" i="36" s="1"/>
  <c r="C19" i="36" s="1"/>
  <c r="C18" i="36" s="1"/>
  <c r="C17" i="36" s="1"/>
  <c r="C16" i="36" s="1"/>
  <c r="C15" i="36" s="1"/>
  <c r="C14" i="36" s="1"/>
  <c r="C13" i="36" s="1"/>
  <c r="C12" i="36" s="1"/>
  <c r="C11" i="36" s="1"/>
  <c r="C10" i="36" s="1"/>
  <c r="C9" i="36" s="1"/>
  <c r="C8" i="36" s="1"/>
  <c r="C7" i="36" s="1"/>
  <c r="C6" i="36" s="1"/>
  <c r="C5" i="36" s="1"/>
  <c r="C4" i="36" s="1"/>
  <c r="C3" i="36" s="1"/>
  <c r="C2" i="36" s="1"/>
  <c r="D12" i="36"/>
  <c r="D7" i="36"/>
  <c r="D18" i="36"/>
  <c r="D15" i="36"/>
  <c r="E17" i="30"/>
  <c r="J481" i="25"/>
  <c r="E151" i="29"/>
  <c r="J440" i="25"/>
  <c r="I107" i="25"/>
  <c r="J571" i="25"/>
  <c r="E156" i="30"/>
  <c r="K76" i="25"/>
  <c r="L76" i="25" s="1"/>
  <c r="D3" i="26"/>
  <c r="J574" i="25"/>
  <c r="D169" i="26"/>
  <c r="D222" i="26"/>
  <c r="I211" i="25"/>
  <c r="I420" i="25"/>
  <c r="D103" i="26"/>
  <c r="D175" i="26"/>
  <c r="J220" i="25"/>
  <c r="D127" i="26"/>
  <c r="J336" i="25"/>
  <c r="D200" i="26"/>
  <c r="J155" i="25"/>
  <c r="D160" i="26"/>
  <c r="J259" i="25"/>
  <c r="C126" i="26"/>
  <c r="I337" i="25"/>
  <c r="I546" i="25"/>
  <c r="C56" i="26"/>
  <c r="E387" i="31"/>
  <c r="C49" i="26"/>
  <c r="I413" i="25"/>
  <c r="C123" i="26"/>
  <c r="C158" i="26"/>
  <c r="C129" i="26"/>
  <c r="I330" i="25"/>
  <c r="E171" i="31"/>
  <c r="C190" i="26"/>
  <c r="C220" i="26"/>
  <c r="C245" i="26"/>
  <c r="I42" i="25"/>
  <c r="I406" i="25"/>
  <c r="C58" i="26"/>
  <c r="I197" i="25"/>
  <c r="E63" i="31"/>
  <c r="C239" i="26"/>
  <c r="I448" i="25"/>
  <c r="C139" i="26"/>
  <c r="I309" i="25"/>
  <c r="C73" i="26"/>
  <c r="I441" i="25"/>
  <c r="C240" i="26"/>
  <c r="I8" i="25"/>
  <c r="C168" i="26"/>
  <c r="I232" i="25"/>
  <c r="C205" i="26"/>
  <c r="C244" i="26"/>
  <c r="C143" i="26"/>
  <c r="I302" i="25"/>
  <c r="E68" i="31"/>
  <c r="I71" i="25"/>
  <c r="D18" i="26"/>
  <c r="J505" i="25"/>
  <c r="J134" i="25"/>
  <c r="I560" i="25"/>
  <c r="C46" i="26"/>
  <c r="C86" i="26"/>
  <c r="I547" i="25"/>
  <c r="C160" i="26"/>
  <c r="I259" i="25"/>
  <c r="C219" i="26"/>
  <c r="I540" i="25"/>
  <c r="C91" i="26"/>
  <c r="I407" i="25"/>
  <c r="C128" i="26"/>
  <c r="C159" i="26"/>
  <c r="C94" i="26"/>
  <c r="I252" i="25"/>
  <c r="C193" i="26"/>
  <c r="E18" i="30"/>
  <c r="I108" i="25"/>
  <c r="I36" i="25"/>
  <c r="C77" i="26"/>
  <c r="I119" i="25"/>
  <c r="C243" i="26"/>
  <c r="E117" i="29"/>
  <c r="C105" i="26"/>
  <c r="C248" i="26"/>
  <c r="I31" i="25"/>
  <c r="C262" i="26"/>
  <c r="C175" i="26"/>
  <c r="I220" i="25"/>
  <c r="E40" i="31"/>
  <c r="C213" i="26"/>
  <c r="C173" i="26"/>
  <c r="I224" i="25"/>
  <c r="E257" i="29"/>
  <c r="C10" i="26"/>
  <c r="C117" i="26"/>
  <c r="J529" i="25"/>
  <c r="D91" i="26"/>
  <c r="J407" i="25"/>
  <c r="J398" i="25"/>
  <c r="D108" i="26"/>
  <c r="D136" i="26"/>
  <c r="J316" i="25"/>
  <c r="D72" i="26"/>
  <c r="J442" i="25"/>
  <c r="C61" i="26"/>
  <c r="I469" i="25"/>
  <c r="C93" i="26"/>
  <c r="I397" i="25"/>
  <c r="C161" i="26"/>
  <c r="I253" i="25"/>
  <c r="C223" i="26"/>
  <c r="I109" i="25"/>
  <c r="C64" i="26"/>
  <c r="I462" i="25"/>
  <c r="C16" i="26"/>
  <c r="C57" i="26"/>
  <c r="I329" i="25"/>
  <c r="C134" i="26"/>
  <c r="C164" i="26"/>
  <c r="I246" i="25"/>
  <c r="C195" i="26"/>
  <c r="I364" i="25"/>
  <c r="I113" i="25"/>
  <c r="C246" i="26"/>
  <c r="C124" i="26"/>
  <c r="C92" i="26"/>
  <c r="I400" i="25"/>
  <c r="C20" i="26"/>
  <c r="C172" i="26"/>
  <c r="I225" i="25"/>
  <c r="C263" i="26"/>
  <c r="E335" i="30"/>
  <c r="C5" i="26"/>
  <c r="C155" i="26"/>
  <c r="I276" i="25"/>
  <c r="D176" i="26"/>
  <c r="J219" i="25"/>
  <c r="D241" i="26"/>
  <c r="D230" i="26"/>
  <c r="J91" i="25"/>
  <c r="C15" i="26"/>
  <c r="C55" i="26"/>
  <c r="I476" i="25"/>
  <c r="C63" i="26"/>
  <c r="I463" i="25"/>
  <c r="C133" i="26"/>
  <c r="I175" i="25"/>
  <c r="C66" i="26"/>
  <c r="I456" i="25"/>
  <c r="C19" i="26"/>
  <c r="I539" i="25"/>
  <c r="C62" i="26"/>
  <c r="C95" i="26"/>
  <c r="C131" i="26"/>
  <c r="I323" i="25"/>
  <c r="C100" i="26"/>
  <c r="C166" i="26"/>
  <c r="I168" i="25"/>
  <c r="C228" i="26"/>
  <c r="C252" i="26"/>
  <c r="C119" i="26"/>
  <c r="C194" i="26"/>
  <c r="I35" i="25"/>
  <c r="C136" i="26"/>
  <c r="I316" i="25"/>
  <c r="I525" i="25"/>
  <c r="I238" i="25"/>
  <c r="E254" i="26"/>
  <c r="C254" i="26"/>
  <c r="C198" i="26"/>
  <c r="C150" i="26"/>
  <c r="E102" i="32"/>
  <c r="C179" i="26"/>
  <c r="C206" i="26"/>
  <c r="I140" i="25"/>
  <c r="C233" i="26"/>
  <c r="E308" i="30"/>
  <c r="K579" i="25"/>
  <c r="L579" i="25" s="1"/>
  <c r="I287" i="25"/>
  <c r="D54" i="26"/>
  <c r="J477" i="25"/>
  <c r="D99" i="26"/>
  <c r="J386" i="25"/>
  <c r="J266" i="25"/>
  <c r="D206" i="26"/>
  <c r="J140" i="25"/>
  <c r="D248" i="26"/>
  <c r="J31" i="25"/>
  <c r="D84" i="26"/>
  <c r="D64" i="26"/>
  <c r="J462" i="25"/>
  <c r="J39" i="25"/>
  <c r="D182" i="26"/>
  <c r="J397" i="25"/>
  <c r="C60" i="26"/>
  <c r="I470" i="25"/>
  <c r="K533" i="25"/>
  <c r="L533" i="25" s="1"/>
  <c r="I533" i="25"/>
  <c r="C98" i="26"/>
  <c r="C135" i="26"/>
  <c r="I245" i="25"/>
  <c r="C101" i="26"/>
  <c r="I378" i="25"/>
  <c r="C140" i="26"/>
  <c r="I162" i="25"/>
  <c r="C231" i="26"/>
  <c r="E337" i="30"/>
  <c r="C3" i="26"/>
  <c r="I574" i="25"/>
  <c r="C112" i="26"/>
  <c r="I358" i="25"/>
  <c r="C225" i="26"/>
  <c r="C249" i="26"/>
  <c r="I29" i="25"/>
  <c r="C146" i="26"/>
  <c r="C115" i="26"/>
  <c r="E354" i="31"/>
  <c r="C96" i="26"/>
  <c r="I393" i="25"/>
  <c r="C14" i="26"/>
  <c r="C106" i="26"/>
  <c r="C188" i="26"/>
  <c r="I189" i="25"/>
  <c r="C259" i="26"/>
  <c r="I15" i="25"/>
  <c r="C186" i="26"/>
  <c r="I196" i="25"/>
  <c r="C247" i="26"/>
  <c r="I70" i="25"/>
  <c r="C208" i="26"/>
  <c r="I134" i="25"/>
  <c r="C28" i="26"/>
  <c r="I512" i="25"/>
  <c r="I575" i="25"/>
  <c r="C183" i="26"/>
  <c r="I204" i="25"/>
  <c r="C177" i="26"/>
  <c r="D249" i="26"/>
  <c r="D80" i="26"/>
  <c r="J427" i="25"/>
  <c r="D221" i="26"/>
  <c r="J112" i="25"/>
  <c r="E26" i="31"/>
  <c r="J315" i="25"/>
  <c r="D251" i="26"/>
  <c r="D250" i="26"/>
  <c r="J28" i="25"/>
  <c r="C97" i="26"/>
  <c r="I392" i="25"/>
  <c r="C23" i="26"/>
  <c r="I379" i="25"/>
  <c r="C230" i="26"/>
  <c r="I91" i="25"/>
  <c r="C71" i="26"/>
  <c r="C67" i="26"/>
  <c r="I455" i="25"/>
  <c r="C138" i="26"/>
  <c r="C167" i="26"/>
  <c r="I239" i="25"/>
  <c r="C104" i="26"/>
  <c r="I372" i="25"/>
  <c r="I84" i="25"/>
  <c r="C132" i="26"/>
  <c r="I322" i="25"/>
  <c r="C35" i="26"/>
  <c r="E157" i="30"/>
  <c r="C113" i="26"/>
  <c r="I357" i="25"/>
  <c r="I148" i="25"/>
  <c r="C258" i="26"/>
  <c r="C260" i="26"/>
  <c r="I14" i="25"/>
  <c r="I21" i="25"/>
  <c r="I153" i="25"/>
  <c r="C121" i="26"/>
  <c r="I344" i="25"/>
  <c r="C157" i="26"/>
  <c r="I272" i="25"/>
  <c r="C211" i="26"/>
  <c r="C237" i="26"/>
  <c r="I56" i="25"/>
  <c r="C25" i="26"/>
  <c r="D113" i="26"/>
  <c r="J357" i="25"/>
  <c r="D143" i="26"/>
  <c r="J302" i="25"/>
  <c r="D153" i="26"/>
  <c r="J240" i="25"/>
  <c r="J225" i="25"/>
  <c r="D245" i="26"/>
  <c r="J42" i="25"/>
  <c r="D149" i="26"/>
  <c r="D131" i="26"/>
  <c r="J323" i="25"/>
  <c r="E255" i="31"/>
  <c r="J435" i="25"/>
  <c r="D192" i="26"/>
  <c r="J518" i="25"/>
  <c r="C99" i="26"/>
  <c r="I386" i="25"/>
  <c r="C144" i="26"/>
  <c r="I301" i="25"/>
  <c r="C29" i="26"/>
  <c r="C75" i="26"/>
  <c r="C24" i="26"/>
  <c r="C68" i="26"/>
  <c r="I449" i="25"/>
  <c r="C102" i="26"/>
  <c r="C141" i="26"/>
  <c r="C145" i="26"/>
  <c r="I294" i="25"/>
  <c r="K516" i="25"/>
  <c r="L516" i="25" s="1"/>
  <c r="I78" i="25"/>
  <c r="C21" i="26"/>
  <c r="I532" i="25"/>
  <c r="I161" i="25"/>
  <c r="C232" i="26"/>
  <c r="C17" i="26"/>
  <c r="C162" i="26"/>
  <c r="C120" i="26"/>
  <c r="C210" i="26"/>
  <c r="C265" i="26"/>
  <c r="I7" i="25"/>
  <c r="C264" i="26"/>
  <c r="I10" i="25"/>
  <c r="C165" i="26"/>
  <c r="C250" i="26"/>
  <c r="I28" i="25"/>
  <c r="C80" i="26"/>
  <c r="I427" i="25"/>
  <c r="C111" i="26"/>
  <c r="J314" i="25"/>
  <c r="D51" i="26"/>
  <c r="J278" i="25"/>
  <c r="E281" i="30"/>
  <c r="D61" i="26"/>
  <c r="J469" i="25"/>
  <c r="D168" i="26"/>
  <c r="J232" i="25"/>
  <c r="K555" i="25"/>
  <c r="L555" i="25" s="1"/>
  <c r="D147" i="26"/>
  <c r="J183" i="25"/>
  <c r="D144" i="26"/>
  <c r="J301" i="25"/>
  <c r="D2" i="26"/>
  <c r="D88" i="26"/>
  <c r="D22" i="26"/>
  <c r="J526" i="25"/>
  <c r="E272" i="30"/>
  <c r="I511" i="25"/>
  <c r="I295" i="25"/>
  <c r="C201" i="26"/>
  <c r="I504" i="25"/>
  <c r="C78" i="26"/>
  <c r="C27" i="26"/>
  <c r="I371" i="25"/>
  <c r="C170" i="26"/>
  <c r="C110" i="26"/>
  <c r="C149" i="26"/>
  <c r="I288" i="25"/>
  <c r="C204" i="26"/>
  <c r="K158" i="25"/>
  <c r="L158" i="25" s="1"/>
  <c r="I274" i="25"/>
  <c r="C200" i="26"/>
  <c r="I155" i="25"/>
  <c r="C31" i="26"/>
  <c r="C11" i="26"/>
  <c r="I280" i="25"/>
  <c r="C50" i="26"/>
  <c r="I483" i="25"/>
  <c r="C234" i="26"/>
  <c r="C217" i="26"/>
  <c r="C257" i="26"/>
  <c r="C253" i="26"/>
  <c r="I22" i="25"/>
  <c r="I154" i="25"/>
  <c r="C171" i="26"/>
  <c r="I141" i="25"/>
  <c r="E224" i="31"/>
  <c r="I260" i="25"/>
  <c r="C189" i="26"/>
  <c r="D90" i="26"/>
  <c r="J408" i="25"/>
  <c r="C37" i="26"/>
  <c r="D60" i="26"/>
  <c r="J470" i="25"/>
  <c r="D67" i="26"/>
  <c r="J455" i="25"/>
  <c r="D156" i="26"/>
  <c r="D19" i="26"/>
  <c r="J539" i="25"/>
  <c r="J38" i="25"/>
  <c r="D13" i="26"/>
  <c r="J559" i="25"/>
  <c r="J343" i="25"/>
  <c r="D226" i="26"/>
  <c r="J98" i="25"/>
  <c r="C33" i="26"/>
  <c r="I505" i="25"/>
  <c r="C6" i="26"/>
  <c r="C38" i="26"/>
  <c r="I498" i="25"/>
  <c r="E260" i="26"/>
  <c r="K14" i="25"/>
  <c r="L14" i="25" s="1"/>
  <c r="C30" i="26"/>
  <c r="C76" i="26"/>
  <c r="I365" i="25"/>
  <c r="C81" i="26"/>
  <c r="C151" i="26"/>
  <c r="C180" i="26"/>
  <c r="I210" i="25"/>
  <c r="C235" i="26"/>
  <c r="K380" i="25"/>
  <c r="L380" i="25" s="1"/>
  <c r="C40" i="26"/>
  <c r="C7" i="26"/>
  <c r="I568" i="25"/>
  <c r="C174" i="26"/>
  <c r="I77" i="25"/>
  <c r="I484" i="25"/>
  <c r="I256" i="25"/>
  <c r="I106" i="25"/>
  <c r="C256" i="26"/>
  <c r="I105" i="25"/>
  <c r="C191" i="26"/>
  <c r="I182" i="25"/>
  <c r="C238" i="26"/>
  <c r="C229" i="26"/>
  <c r="C221" i="26"/>
  <c r="I112" i="25"/>
  <c r="I190" i="25"/>
  <c r="C163" i="26"/>
  <c r="I176" i="25"/>
  <c r="C224" i="26"/>
  <c r="D7" i="26"/>
  <c r="J568" i="25"/>
  <c r="E259" i="26"/>
  <c r="C44" i="26"/>
  <c r="C54" i="26"/>
  <c r="I477" i="25"/>
  <c r="D26" i="26"/>
  <c r="J554" i="25"/>
  <c r="J399" i="25"/>
  <c r="K403" i="25"/>
  <c r="L403" i="25" s="1"/>
  <c r="J519" i="25"/>
  <c r="D89" i="26"/>
  <c r="D186" i="26"/>
  <c r="D215" i="26"/>
  <c r="K255" i="25"/>
  <c r="L255" i="25" s="1"/>
  <c r="K3" i="1"/>
  <c r="C267" i="26"/>
  <c r="C32" i="26"/>
  <c r="I506" i="25"/>
  <c r="C84" i="26"/>
  <c r="I421" i="25"/>
  <c r="C154" i="26"/>
  <c r="I277" i="25"/>
  <c r="C48" i="26"/>
  <c r="C39" i="26"/>
  <c r="I497" i="25"/>
  <c r="C82" i="26"/>
  <c r="C114" i="26"/>
  <c r="C152" i="26"/>
  <c r="I281" i="25"/>
  <c r="I414" i="25"/>
  <c r="E230" i="31"/>
  <c r="I270" i="25"/>
  <c r="C185" i="26"/>
  <c r="C212" i="26"/>
  <c r="I126" i="25"/>
  <c r="I54" i="25"/>
  <c r="C22" i="26"/>
  <c r="I526" i="25"/>
  <c r="C181" i="26"/>
  <c r="E227" i="32"/>
  <c r="C72" i="26"/>
  <c r="I442" i="25"/>
  <c r="E258" i="32"/>
  <c r="C45" i="26"/>
  <c r="I490" i="25"/>
  <c r="K457" i="25"/>
  <c r="L457" i="25" s="1"/>
  <c r="C4" i="26"/>
  <c r="C178" i="26"/>
  <c r="I465" i="25"/>
  <c r="C241" i="26"/>
  <c r="I49" i="25"/>
  <c r="C255" i="26"/>
  <c r="I57" i="25"/>
  <c r="C196" i="26"/>
  <c r="C218" i="26"/>
  <c r="C226" i="26"/>
  <c r="I98" i="25"/>
  <c r="C74" i="26"/>
  <c r="C53" i="26"/>
  <c r="C176" i="26"/>
  <c r="I219" i="25"/>
  <c r="J567" i="25"/>
  <c r="J561" i="25"/>
  <c r="J506" i="25"/>
  <c r="J50" i="25"/>
  <c r="D187" i="26"/>
  <c r="D42" i="26"/>
  <c r="D199" i="26"/>
  <c r="J218" i="25"/>
  <c r="J210" i="25"/>
  <c r="D142" i="26"/>
  <c r="C36" i="26"/>
  <c r="I428" i="25"/>
  <c r="C13" i="26"/>
  <c r="I559" i="25"/>
  <c r="C47" i="26"/>
  <c r="C87" i="26"/>
  <c r="C122" i="26"/>
  <c r="I343" i="25"/>
  <c r="I271" i="25"/>
  <c r="I127" i="25"/>
  <c r="C52" i="26"/>
  <c r="K375" i="25"/>
  <c r="L375" i="25" s="1"/>
  <c r="I491" i="25"/>
  <c r="C118" i="26"/>
  <c r="I275" i="25"/>
  <c r="C90" i="26"/>
  <c r="I408" i="25"/>
  <c r="C127" i="26"/>
  <c r="I336" i="25"/>
  <c r="C216" i="26"/>
  <c r="I120" i="25"/>
  <c r="C242" i="26"/>
  <c r="C79" i="26"/>
  <c r="C34" i="26"/>
  <c r="C184" i="26"/>
  <c r="I203" i="25"/>
  <c r="C209" i="26"/>
  <c r="E138" i="29"/>
  <c r="C85" i="26"/>
  <c r="E326" i="30"/>
  <c r="C12" i="26"/>
  <c r="I561" i="25"/>
  <c r="C156" i="26"/>
  <c r="I273" i="25"/>
  <c r="I43" i="25"/>
  <c r="I64" i="25"/>
  <c r="C266" i="26"/>
  <c r="C236" i="26"/>
  <c r="I63" i="25"/>
  <c r="I308" i="25"/>
  <c r="E2" i="29"/>
  <c r="I92" i="25"/>
  <c r="D578" i="36"/>
  <c r="R9" i="25"/>
  <c r="D563" i="36"/>
  <c r="D33" i="36"/>
  <c r="D430" i="36"/>
  <c r="D57" i="36"/>
  <c r="D208" i="36"/>
  <c r="D289" i="36"/>
  <c r="D533" i="36"/>
  <c r="D82" i="36"/>
  <c r="D221" i="36"/>
  <c r="D496" i="36"/>
  <c r="D129" i="36"/>
  <c r="D225" i="36"/>
  <c r="D63" i="36"/>
  <c r="D245" i="36"/>
  <c r="D475" i="36"/>
  <c r="D239" i="36"/>
  <c r="D419" i="36"/>
  <c r="D322" i="36"/>
  <c r="D298" i="36"/>
  <c r="D70" i="36"/>
  <c r="D376" i="36"/>
  <c r="D253" i="36"/>
  <c r="D62" i="36"/>
  <c r="D279" i="36"/>
  <c r="D52" i="36"/>
  <c r="D417" i="36"/>
  <c r="D76" i="36"/>
  <c r="D283" i="36"/>
  <c r="D405" i="36"/>
  <c r="D552" i="36"/>
  <c r="D51" i="36"/>
  <c r="D246" i="36"/>
  <c r="D215" i="36"/>
  <c r="D325" i="36"/>
  <c r="D527" i="36"/>
  <c r="D138" i="36"/>
  <c r="D411" i="36"/>
  <c r="D467" i="36"/>
  <c r="D65" i="36"/>
  <c r="D561" i="36"/>
  <c r="D41" i="36"/>
  <c r="D436" i="36"/>
  <c r="D144" i="36"/>
  <c r="D214" i="36"/>
  <c r="D573" i="36"/>
  <c r="D127" i="36"/>
  <c r="D315" i="36"/>
  <c r="D424" i="36"/>
  <c r="D77" i="36"/>
  <c r="D470" i="36"/>
  <c r="D385" i="36"/>
  <c r="D452" i="36"/>
  <c r="D432" i="36"/>
  <c r="D476" i="36"/>
  <c r="D310" i="36"/>
  <c r="D549" i="36"/>
  <c r="D46" i="36"/>
  <c r="D439" i="36"/>
  <c r="D207" i="36"/>
  <c r="D94" i="36"/>
  <c r="D301" i="36"/>
  <c r="D442" i="36"/>
  <c r="D575" i="36"/>
  <c r="D130" i="36"/>
  <c r="D499" i="36"/>
  <c r="D90" i="36"/>
  <c r="D537" i="36"/>
  <c r="D124" i="36"/>
  <c r="D227" i="36"/>
  <c r="D502" i="36"/>
  <c r="D39" i="36"/>
  <c r="D231" i="36"/>
  <c r="D147" i="36"/>
  <c r="D260" i="36"/>
  <c r="D108" i="36"/>
  <c r="D80" i="36"/>
  <c r="D230" i="36"/>
  <c r="D143" i="36"/>
  <c r="D44" i="36"/>
  <c r="D421" i="36"/>
  <c r="D566" i="36"/>
  <c r="D30" i="36"/>
  <c r="D36" i="36"/>
  <c r="D199" i="36"/>
  <c r="D88" i="36"/>
  <c r="D382" i="36"/>
  <c r="D96" i="36"/>
  <c r="D68" i="36"/>
  <c r="D473" i="36"/>
  <c r="D377" i="36"/>
  <c r="D100" i="36"/>
  <c r="D398" i="36"/>
  <c r="D416" i="36"/>
  <c r="D478" i="36"/>
  <c r="D238" i="36"/>
  <c r="D152" i="36"/>
  <c r="D497" i="36"/>
  <c r="D530" i="36"/>
  <c r="D519" i="36"/>
  <c r="D49" i="36"/>
  <c r="D331" i="36"/>
  <c r="D242" i="36"/>
  <c r="D195" i="36"/>
  <c r="D469" i="36"/>
  <c r="D121" i="36"/>
  <c r="D378" i="36"/>
  <c r="D444" i="36"/>
  <c r="D302" i="36"/>
  <c r="D431" i="36"/>
  <c r="D569" i="36"/>
  <c r="D386" i="36"/>
  <c r="D379" i="36"/>
  <c r="D83" i="36"/>
  <c r="D307" i="36"/>
  <c r="D136" i="36"/>
  <c r="D75" i="36"/>
  <c r="D156" i="36"/>
  <c r="D226" i="36"/>
  <c r="D514" i="36"/>
  <c r="D420" i="36"/>
  <c r="D131" i="36"/>
  <c r="D347" i="36"/>
  <c r="D55" i="36"/>
  <c r="D373" i="36"/>
  <c r="D460" i="36"/>
  <c r="D363" i="36"/>
  <c r="D464" i="36"/>
  <c r="D252" i="36"/>
  <c r="D539" i="36"/>
  <c r="D248" i="36"/>
  <c r="D259" i="36"/>
  <c r="D140" i="36"/>
  <c r="D485" i="36"/>
  <c r="G3" i="36" a="1"/>
  <c r="G3" i="36" s="1"/>
  <c r="J5" i="36" a="1"/>
  <c r="J5" i="36" s="1"/>
  <c r="J6" i="36" a="1"/>
  <c r="J6" i="36" s="1"/>
  <c r="J7" i="36" a="1"/>
  <c r="J7" i="36" s="1"/>
  <c r="G60" i="36" a="1"/>
  <c r="G60" i="36" s="1"/>
  <c r="G36" i="36" a="1"/>
  <c r="G36" i="36" s="1"/>
  <c r="G34" i="36" a="1"/>
  <c r="G34" i="36" s="1"/>
  <c r="G27" i="36" a="1"/>
  <c r="G27" i="36" s="1"/>
  <c r="G13" i="36" a="1"/>
  <c r="G13" i="36" s="1"/>
  <c r="G29" i="36" a="1"/>
  <c r="G29" i="36" s="1"/>
  <c r="G46" i="36" a="1"/>
  <c r="G46" i="36" s="1"/>
  <c r="G39" i="36" a="1"/>
  <c r="G39" i="36" s="1"/>
  <c r="G25" i="36" a="1"/>
  <c r="G25" i="36" s="1"/>
  <c r="G59" i="36" a="1"/>
  <c r="G59" i="36" s="1"/>
  <c r="G41" i="36" a="1"/>
  <c r="G41" i="36" s="1"/>
  <c r="G44" i="36" a="1"/>
  <c r="G44" i="36" s="1"/>
  <c r="G52" i="36" a="1"/>
  <c r="G52" i="36" s="1"/>
  <c r="G58" i="36" a="1"/>
  <c r="G58" i="36" s="1"/>
  <c r="G51" i="36" a="1"/>
  <c r="G51" i="36" s="1"/>
  <c r="G37" i="36" a="1"/>
  <c r="G37" i="36" s="1"/>
  <c r="G6" i="36" a="1"/>
  <c r="G6" i="36" s="1"/>
  <c r="G18" i="36" a="1"/>
  <c r="G18" i="36" s="1"/>
  <c r="G53" i="36" a="1"/>
  <c r="G53" i="36" s="1"/>
  <c r="G56" i="36" a="1"/>
  <c r="G56" i="36" s="1"/>
  <c r="G19" i="36" a="1"/>
  <c r="G19" i="36" s="1"/>
  <c r="G63" i="36" a="1"/>
  <c r="G63" i="36" s="1"/>
  <c r="G49" i="36" a="1"/>
  <c r="G49" i="36" s="1"/>
  <c r="G45" i="36" a="1"/>
  <c r="G45" i="36" s="1"/>
  <c r="G31" i="36" a="1"/>
  <c r="G31" i="36" s="1"/>
  <c r="G33" i="36" a="1"/>
  <c r="G33" i="36" s="1"/>
  <c r="J3" i="36" a="1"/>
  <c r="J3" i="36" s="1"/>
  <c r="J2" i="36" a="1"/>
  <c r="J2" i="36" s="1"/>
  <c r="G30" i="36" a="1"/>
  <c r="G30" i="36" s="1"/>
  <c r="J4" i="36" a="1"/>
  <c r="J4" i="36" s="1"/>
  <c r="G10" i="36" a="1"/>
  <c r="G10" i="36" s="1"/>
  <c r="G15" i="36" a="1"/>
  <c r="G15" i="36" s="1"/>
  <c r="G61" i="36" a="1"/>
  <c r="G61" i="36" s="1"/>
  <c r="G8" i="36" a="1"/>
  <c r="G8" i="36" s="1"/>
  <c r="G42" i="36" a="1"/>
  <c r="G42" i="36" s="1"/>
  <c r="G14" i="36" a="1"/>
  <c r="G14" i="36" s="1"/>
  <c r="G24" i="36" a="1"/>
  <c r="G24" i="36" s="1"/>
  <c r="G22" i="36" a="1"/>
  <c r="G22" i="36" s="1"/>
  <c r="G11" i="36" a="1"/>
  <c r="G11" i="36" s="1"/>
  <c r="G9" i="36" a="1"/>
  <c r="G9" i="36" s="1"/>
  <c r="G12" i="36" a="1"/>
  <c r="G12" i="36" s="1"/>
  <c r="G48" i="36" a="1"/>
  <c r="G48" i="36" s="1"/>
  <c r="G17" i="36" a="1"/>
  <c r="G17" i="36" s="1"/>
  <c r="G5" i="36" a="1"/>
  <c r="G5" i="36" s="1"/>
  <c r="G32" i="36" a="1"/>
  <c r="G32" i="36" s="1"/>
  <c r="G57" i="36" a="1"/>
  <c r="G57" i="36" s="1"/>
  <c r="G4" i="36" a="1"/>
  <c r="G4" i="36" s="1"/>
  <c r="G54" i="36" a="1"/>
  <c r="G54" i="36" s="1"/>
  <c r="G7" i="36" a="1"/>
  <c r="G7" i="36" s="1"/>
  <c r="G62" i="36" a="1"/>
  <c r="G62" i="36" s="1"/>
  <c r="G20" i="36" a="1"/>
  <c r="G20" i="36" s="1"/>
  <c r="G43" i="36" a="1"/>
  <c r="G43" i="36" s="1"/>
  <c r="G55" i="36" a="1"/>
  <c r="G55" i="36" s="1"/>
  <c r="G23" i="36" a="1"/>
  <c r="G23" i="36" s="1"/>
  <c r="G35" i="36" a="1"/>
  <c r="G35" i="36" s="1"/>
  <c r="G47" i="36" a="1"/>
  <c r="G47" i="36" s="1"/>
  <c r="G50" i="36" a="1"/>
  <c r="G50" i="36" s="1"/>
  <c r="G16" i="36" a="1"/>
  <c r="G16" i="36" s="1"/>
  <c r="G28" i="36" a="1"/>
  <c r="G28" i="36" s="1"/>
  <c r="G40" i="36" a="1"/>
  <c r="G40" i="36" s="1"/>
  <c r="G21" i="36" a="1"/>
  <c r="G21" i="36" s="1"/>
  <c r="G26" i="36" a="1"/>
  <c r="G26" i="36" s="1"/>
  <c r="G38" i="36" a="1"/>
  <c r="G38" i="36" s="1"/>
  <c r="D271" i="36"/>
  <c r="D67" i="36"/>
  <c r="D536" i="36"/>
  <c r="D512" i="36"/>
  <c r="D264" i="36"/>
  <c r="D58" i="36"/>
  <c r="D222" i="36"/>
  <c r="D387" i="36"/>
  <c r="D567" i="36"/>
  <c r="D134" i="36"/>
  <c r="D445" i="36"/>
  <c r="D327" i="36"/>
  <c r="D295" i="36"/>
  <c r="D135" i="36"/>
  <c r="D505" i="36"/>
  <c r="D466" i="36"/>
  <c r="D218" i="36"/>
  <c r="D274" i="36"/>
  <c r="D257" i="36"/>
  <c r="D185" i="36"/>
  <c r="D139" i="36"/>
  <c r="D446" i="36"/>
  <c r="D333" i="36"/>
  <c r="D329" i="36"/>
  <c r="D234" i="36"/>
  <c r="D399" i="36"/>
  <c r="D546" i="36"/>
  <c r="D45" i="36"/>
  <c r="D178" i="36"/>
  <c r="D196" i="36"/>
  <c r="D318" i="36"/>
  <c r="D521" i="36"/>
  <c r="D118" i="36"/>
  <c r="D117" i="36"/>
  <c r="D189" i="36"/>
  <c r="D361" i="36"/>
  <c r="D471" i="36"/>
  <c r="D126" i="36"/>
  <c r="D205" i="36"/>
  <c r="D364" i="36"/>
  <c r="D480" i="36"/>
  <c r="D78" i="36"/>
  <c r="D448" i="36"/>
  <c r="D241" i="36"/>
  <c r="D374" i="36"/>
  <c r="D556" i="36"/>
  <c r="D457" i="36"/>
  <c r="D122" i="36"/>
  <c r="D194" i="36"/>
  <c r="D504" i="36"/>
  <c r="D109" i="36"/>
  <c r="D181" i="36"/>
  <c r="D455" i="36"/>
  <c r="D213" i="36"/>
  <c r="D311" i="36"/>
  <c r="D426" i="36"/>
  <c r="D337" i="36"/>
  <c r="D308" i="36"/>
  <c r="D570" i="36"/>
  <c r="D293" i="36"/>
  <c r="D348" i="36"/>
  <c r="D299" i="36"/>
  <c r="D209" i="36"/>
  <c r="D547" i="36"/>
  <c r="D414" i="36"/>
  <c r="D523" i="36"/>
  <c r="D359" i="36"/>
  <c r="D200" i="36"/>
  <c r="D123" i="36"/>
  <c r="D202" i="36"/>
  <c r="D367" i="36"/>
  <c r="D477" i="36"/>
  <c r="D132" i="36"/>
  <c r="D211" i="36"/>
  <c r="D370" i="36"/>
  <c r="D493" i="36"/>
  <c r="D193" i="36"/>
  <c r="D84" i="36"/>
  <c r="D454" i="36"/>
  <c r="D247" i="36"/>
  <c r="D380" i="36"/>
  <c r="D560" i="36"/>
  <c r="D463" i="36"/>
  <c r="D128" i="36"/>
  <c r="D219" i="36"/>
  <c r="D510" i="36"/>
  <c r="D115" i="36"/>
  <c r="D187" i="36"/>
  <c r="D461" i="36"/>
  <c r="D243" i="36"/>
  <c r="D328" i="36"/>
  <c r="D440" i="36"/>
  <c r="D357" i="36"/>
  <c r="D342" i="36"/>
  <c r="D384" i="36"/>
  <c r="D412" i="36"/>
  <c r="D324" i="36"/>
  <c r="D258" i="36"/>
  <c r="D203" i="36"/>
  <c r="D553" i="36"/>
  <c r="D555" i="36"/>
  <c r="D529" i="36"/>
  <c r="D371" i="36"/>
  <c r="D69" i="36"/>
  <c r="D233" i="36"/>
  <c r="D392" i="36"/>
  <c r="D545" i="36"/>
  <c r="D141" i="36"/>
  <c r="D251" i="36"/>
  <c r="D410" i="36"/>
  <c r="D508" i="36"/>
  <c r="D150" i="36"/>
  <c r="D254" i="36"/>
  <c r="D413" i="36"/>
  <c r="D511" i="36"/>
  <c r="D220" i="36"/>
  <c r="D102" i="36"/>
  <c r="D472" i="36"/>
  <c r="D265" i="36"/>
  <c r="D423" i="36"/>
  <c r="D232" i="36"/>
  <c r="D487" i="36"/>
  <c r="D74" i="36"/>
  <c r="D146" i="36"/>
  <c r="D237" i="36"/>
  <c r="D61" i="36"/>
  <c r="D133" i="36"/>
  <c r="D224" i="36"/>
  <c r="D479" i="36"/>
  <c r="D334" i="36"/>
  <c r="D119" i="36"/>
  <c r="D438" i="36"/>
  <c r="D101" i="36"/>
  <c r="D506" i="36"/>
  <c r="D34" i="36"/>
  <c r="D488" i="36"/>
  <c r="D492" i="36"/>
  <c r="D500" i="36"/>
  <c r="D391" i="36"/>
  <c r="D316" i="36"/>
  <c r="D290" i="36"/>
  <c r="D48" i="36"/>
  <c r="D339" i="36"/>
  <c r="D557" i="36"/>
  <c r="D54" i="36"/>
  <c r="D489" i="36"/>
  <c r="D256" i="36"/>
  <c r="D106" i="36"/>
  <c r="D313" i="36"/>
  <c r="D491" i="36"/>
  <c r="D142" i="36"/>
  <c r="D81" i="36"/>
  <c r="D282" i="36"/>
  <c r="D404" i="36"/>
  <c r="D568" i="36"/>
  <c r="D153" i="36"/>
  <c r="D263" i="36"/>
  <c r="D422" i="36"/>
  <c r="D162" i="36"/>
  <c r="D266" i="36"/>
  <c r="D425" i="36"/>
  <c r="D114" i="36"/>
  <c r="D338" i="36"/>
  <c r="D520" i="36"/>
  <c r="D191" i="36"/>
  <c r="D323" i="36"/>
  <c r="D86" i="36"/>
  <c r="D158" i="36"/>
  <c r="D389" i="36"/>
  <c r="D73" i="36"/>
  <c r="D145" i="36"/>
  <c r="D236" i="36"/>
  <c r="D503" i="36"/>
  <c r="D434" i="36"/>
  <c r="D173" i="36"/>
  <c r="D518" i="36"/>
  <c r="D206" i="36"/>
  <c r="D542" i="36"/>
  <c r="D40" i="36"/>
  <c r="D262" i="36"/>
  <c r="D43" i="36"/>
  <c r="D149" i="36"/>
  <c r="D341" i="36"/>
  <c r="D558" i="36"/>
  <c r="D443" i="36"/>
  <c r="D320" i="36"/>
  <c r="D345" i="36"/>
  <c r="D375" i="36"/>
  <c r="D571" i="36"/>
  <c r="D409" i="36"/>
  <c r="D541" i="36"/>
  <c r="D270" i="36"/>
  <c r="D112" i="36"/>
  <c r="D319" i="36"/>
  <c r="D516" i="36"/>
  <c r="D148" i="36"/>
  <c r="D87" i="36"/>
  <c r="D288" i="36"/>
  <c r="D435" i="36"/>
  <c r="D574" i="36"/>
  <c r="D159" i="36"/>
  <c r="D269" i="36"/>
  <c r="D428" i="36"/>
  <c r="D168" i="36"/>
  <c r="D272" i="36"/>
  <c r="D450" i="36"/>
  <c r="D198" i="36"/>
  <c r="D35" i="36"/>
  <c r="D344" i="36"/>
  <c r="D526" i="36"/>
  <c r="D481" i="36"/>
  <c r="D390" i="36"/>
  <c r="D92" i="36"/>
  <c r="D164" i="36"/>
  <c r="D395" i="36"/>
  <c r="D79" i="36"/>
  <c r="D151" i="36"/>
  <c r="D388" i="36"/>
  <c r="D509" i="36"/>
  <c r="D56" i="36"/>
  <c r="D458" i="36"/>
  <c r="D273" i="36"/>
  <c r="D255" i="36"/>
  <c r="D184" i="36"/>
  <c r="D268" i="36"/>
  <c r="D59" i="36"/>
  <c r="D179" i="36"/>
  <c r="D250" i="36"/>
  <c r="D369" i="36"/>
  <c r="D201" i="36"/>
  <c r="D437" i="36"/>
  <c r="D95" i="36"/>
  <c r="D42" i="36"/>
  <c r="D495" i="36"/>
  <c r="D353" i="36"/>
  <c r="D383" i="36"/>
  <c r="D576" i="36"/>
  <c r="D278" i="36"/>
  <c r="D197" i="36"/>
  <c r="D326" i="36"/>
  <c r="D522" i="36"/>
  <c r="D154" i="36"/>
  <c r="D93" i="36"/>
  <c r="D294" i="36"/>
  <c r="D441" i="36"/>
  <c r="D165" i="36"/>
  <c r="D275" i="36"/>
  <c r="D447" i="36"/>
  <c r="D174" i="36"/>
  <c r="D340" i="36"/>
  <c r="D456" i="36"/>
  <c r="D217" i="36"/>
  <c r="D47" i="36"/>
  <c r="D350" i="36"/>
  <c r="D532" i="36"/>
  <c r="D396" i="36"/>
  <c r="D98" i="36"/>
  <c r="D170" i="36"/>
  <c r="D401" i="36"/>
  <c r="D85" i="36"/>
  <c r="D157" i="36"/>
  <c r="D394" i="36"/>
  <c r="D559" i="36"/>
  <c r="D89" i="36"/>
  <c r="D494" i="36"/>
  <c r="D277" i="36"/>
  <c r="D285" i="36"/>
  <c r="D554" i="36"/>
  <c r="D244" i="36"/>
  <c r="D276" i="36"/>
  <c r="D161" i="36"/>
  <c r="D287" i="36"/>
  <c r="D286" i="36"/>
  <c r="D427" i="36"/>
  <c r="D336" i="36"/>
  <c r="D525" i="36"/>
  <c r="D212" i="36"/>
  <c r="D517" i="36"/>
  <c r="D71" i="36"/>
  <c r="D365" i="36"/>
  <c r="D397" i="36"/>
  <c r="D190" i="36"/>
  <c r="D314" i="36"/>
  <c r="D216" i="36"/>
  <c r="D332" i="36"/>
  <c r="D528" i="36"/>
  <c r="D160" i="36"/>
  <c r="D99" i="36"/>
  <c r="D300" i="36"/>
  <c r="D484" i="36"/>
  <c r="D31" i="36"/>
  <c r="D171" i="36"/>
  <c r="D343" i="36"/>
  <c r="D453" i="36"/>
  <c r="D180" i="36"/>
  <c r="D346" i="36"/>
  <c r="D462" i="36"/>
  <c r="D60" i="36"/>
  <c r="D223" i="36"/>
  <c r="D53" i="36"/>
  <c r="D356" i="36"/>
  <c r="D538" i="36"/>
  <c r="D402" i="36"/>
  <c r="D104" i="36"/>
  <c r="D176" i="36"/>
  <c r="D407" i="36"/>
  <c r="D91" i="36"/>
  <c r="D163" i="36"/>
  <c r="D400" i="36"/>
  <c r="D113" i="36"/>
  <c r="D513" i="36"/>
  <c r="D281" i="36"/>
  <c r="D330" i="36"/>
  <c r="D562" i="36"/>
  <c r="D280" i="36"/>
  <c r="D284" i="36"/>
  <c r="D249" i="36"/>
  <c r="D317" i="36"/>
  <c r="D360" i="36"/>
  <c r="D429" i="36"/>
  <c r="D418" i="36"/>
  <c r="D415" i="36"/>
  <c r="D572" i="36"/>
  <c r="D261" i="36"/>
  <c r="D531" i="36"/>
  <c r="D107" i="36"/>
  <c r="D381" i="36"/>
  <c r="D433" i="36"/>
  <c r="D321" i="36"/>
  <c r="D534" i="36"/>
  <c r="D32" i="36"/>
  <c r="D166" i="36"/>
  <c r="D105" i="36"/>
  <c r="D306" i="36"/>
  <c r="D490" i="36"/>
  <c r="D37" i="36"/>
  <c r="D177" i="36"/>
  <c r="D349" i="36"/>
  <c r="D459" i="36"/>
  <c r="D186" i="36"/>
  <c r="D352" i="36"/>
  <c r="D468" i="36"/>
  <c r="D66" i="36"/>
  <c r="D229" i="36"/>
  <c r="D204" i="36"/>
  <c r="D362" i="36"/>
  <c r="D544" i="36"/>
  <c r="D408" i="36"/>
  <c r="D110" i="36"/>
  <c r="D182" i="36"/>
  <c r="D486" i="36"/>
  <c r="D97" i="36"/>
  <c r="D169" i="36"/>
  <c r="D406" i="36"/>
  <c r="D125" i="36"/>
  <c r="D524" i="36"/>
  <c r="D297" i="36"/>
  <c r="D354" i="36"/>
  <c r="D296" i="36"/>
  <c r="D292" i="36"/>
  <c r="D305" i="36"/>
  <c r="D372" i="36"/>
  <c r="D501" i="36"/>
  <c r="D482" i="36"/>
  <c r="D577" i="36"/>
  <c r="D267" i="36"/>
  <c r="D137" i="36"/>
  <c r="D403" i="36"/>
  <c r="D483" i="36"/>
  <c r="D64" i="36"/>
  <c r="D228" i="36"/>
  <c r="D393" i="36"/>
  <c r="D540" i="36"/>
  <c r="D38" i="36"/>
  <c r="D172" i="36"/>
  <c r="D111" i="36"/>
  <c r="D312" i="36"/>
  <c r="D515" i="36"/>
  <c r="D50" i="36"/>
  <c r="D183" i="36"/>
  <c r="D355" i="36"/>
  <c r="D465" i="36"/>
  <c r="D120" i="36"/>
  <c r="D192" i="36"/>
  <c r="D358" i="36"/>
  <c r="D474" i="36"/>
  <c r="D72" i="36"/>
  <c r="D235" i="36"/>
  <c r="D210" i="36"/>
  <c r="D368" i="36"/>
  <c r="D550" i="36"/>
  <c r="D451" i="36"/>
  <c r="D116" i="36"/>
  <c r="D188" i="36"/>
  <c r="D498" i="36"/>
  <c r="D103" i="36"/>
  <c r="D175" i="36"/>
  <c r="D449" i="36"/>
  <c r="D155" i="36"/>
  <c r="D564" i="36"/>
  <c r="D303" i="36"/>
  <c r="D366" i="36"/>
  <c r="D335" i="36"/>
  <c r="D304" i="36"/>
  <c r="D309" i="36"/>
  <c r="D565" i="36"/>
  <c r="D543" i="36"/>
  <c r="D291" i="36"/>
  <c r="D167" i="36"/>
  <c r="D535" i="36"/>
  <c r="D507" i="36"/>
  <c r="D351" i="36"/>
  <c r="D240" i="36"/>
  <c r="J293" i="25"/>
  <c r="D58" i="26"/>
  <c r="J299" i="25"/>
  <c r="D197" i="26"/>
  <c r="D244" i="26"/>
  <c r="D228" i="29"/>
  <c r="D211" i="30"/>
  <c r="D31" i="32"/>
  <c r="D2" i="29"/>
  <c r="D246" i="26"/>
  <c r="D32" i="31"/>
  <c r="D255" i="29"/>
  <c r="D293" i="30"/>
  <c r="D88" i="32"/>
  <c r="D213" i="29"/>
  <c r="D93" i="26"/>
  <c r="D230" i="29"/>
  <c r="D153" i="29"/>
  <c r="D24" i="32"/>
  <c r="D162" i="29"/>
  <c r="D164" i="30"/>
  <c r="D185" i="26"/>
  <c r="J312" i="25"/>
  <c r="J363" i="25"/>
  <c r="D289" i="31"/>
  <c r="D274" i="30"/>
  <c r="J461" i="25"/>
  <c r="D100" i="26"/>
  <c r="D264" i="29"/>
  <c r="D190" i="32"/>
  <c r="D162" i="31"/>
  <c r="D117" i="26"/>
  <c r="D111" i="30"/>
  <c r="D45" i="32"/>
  <c r="J102" i="25"/>
  <c r="D121" i="30"/>
  <c r="D244" i="30"/>
  <c r="J334" i="25"/>
  <c r="J95" i="25"/>
  <c r="D90" i="32"/>
  <c r="D50" i="26"/>
  <c r="D64" i="32"/>
  <c r="D11" i="30"/>
  <c r="J128" i="25"/>
  <c r="D68" i="26"/>
  <c r="D128" i="31"/>
  <c r="D115" i="29"/>
  <c r="D44" i="32"/>
  <c r="D237" i="32"/>
  <c r="J368" i="25"/>
  <c r="D332" i="30"/>
  <c r="D259" i="29"/>
  <c r="D477" i="31"/>
  <c r="D283" i="31"/>
  <c r="D184" i="26"/>
  <c r="D54" i="31"/>
  <c r="J511" i="25"/>
  <c r="D136" i="29"/>
  <c r="D130" i="30"/>
  <c r="D60" i="29"/>
  <c r="D4" i="32"/>
  <c r="D80" i="29"/>
  <c r="J460" i="25"/>
  <c r="D50" i="31"/>
  <c r="D224" i="26"/>
  <c r="D68" i="30"/>
  <c r="D209" i="26"/>
  <c r="D116" i="31"/>
  <c r="D262" i="29"/>
  <c r="D129" i="32"/>
  <c r="D139" i="31"/>
  <c r="J74" i="25"/>
  <c r="D14" i="32"/>
  <c r="K382" i="25"/>
  <c r="L382" i="25" s="1"/>
  <c r="D118" i="31"/>
  <c r="D310" i="31"/>
  <c r="J34" i="25"/>
  <c r="J488" i="25"/>
  <c r="D362" i="31"/>
  <c r="J159" i="25"/>
  <c r="J153" i="25"/>
  <c r="D109" i="26"/>
  <c r="D113" i="29"/>
  <c r="D71" i="32"/>
  <c r="D254" i="29"/>
  <c r="K222" i="25"/>
  <c r="L222" i="25" s="1"/>
  <c r="D72" i="32"/>
  <c r="D68" i="29"/>
  <c r="J371" i="25"/>
  <c r="D20" i="26"/>
  <c r="D128" i="29"/>
  <c r="D184" i="32"/>
  <c r="D219" i="30"/>
  <c r="J514" i="25"/>
  <c r="D72" i="31"/>
  <c r="D73" i="31"/>
  <c r="D135" i="30"/>
  <c r="D29" i="26"/>
  <c r="D216" i="29"/>
  <c r="D231" i="32"/>
  <c r="J416" i="25"/>
  <c r="D116" i="29"/>
  <c r="E458" i="31"/>
  <c r="D105" i="32"/>
  <c r="D320" i="31"/>
  <c r="D165" i="32"/>
  <c r="D163" i="29"/>
  <c r="D181" i="26"/>
  <c r="D20" i="29"/>
  <c r="D217" i="29"/>
  <c r="D133" i="26"/>
  <c r="D237" i="30"/>
  <c r="D163" i="32"/>
  <c r="D463" i="31"/>
  <c r="D225" i="29"/>
  <c r="D104" i="32"/>
  <c r="J429" i="25"/>
  <c r="J555" i="25"/>
  <c r="J273" i="25"/>
  <c r="D148" i="26"/>
  <c r="J523" i="25"/>
  <c r="D170" i="26"/>
  <c r="D204" i="29"/>
  <c r="D200" i="29"/>
  <c r="J295" i="25"/>
  <c r="J436" i="25"/>
  <c r="J307" i="25"/>
  <c r="D134" i="26"/>
  <c r="D441" i="31"/>
  <c r="J445" i="25"/>
  <c r="D299" i="31"/>
  <c r="D395" i="31"/>
  <c r="D29" i="30"/>
  <c r="C55" i="29"/>
  <c r="C107" i="31"/>
  <c r="D191" i="29"/>
  <c r="D242" i="31"/>
  <c r="I481" i="25"/>
  <c r="C284" i="31"/>
  <c r="C219" i="29"/>
  <c r="C160" i="31"/>
  <c r="J103" i="25"/>
  <c r="C69" i="29"/>
  <c r="C64" i="30"/>
  <c r="D111" i="29"/>
  <c r="C49" i="29"/>
  <c r="C101" i="29"/>
  <c r="D156" i="31"/>
  <c r="J377" i="25"/>
  <c r="D239" i="29"/>
  <c r="D267" i="30"/>
  <c r="D99" i="31"/>
  <c r="D465" i="31"/>
  <c r="D217" i="31"/>
  <c r="D455" i="31"/>
  <c r="D252" i="31"/>
  <c r="J185" i="25"/>
  <c r="I436" i="25"/>
  <c r="D272" i="31"/>
  <c r="D71" i="29"/>
  <c r="C96" i="29"/>
  <c r="D213" i="31"/>
  <c r="D151" i="29"/>
  <c r="I367" i="25"/>
  <c r="D198" i="30"/>
  <c r="J284" i="25"/>
  <c r="I73" i="25"/>
  <c r="I207" i="25"/>
  <c r="D189" i="30"/>
  <c r="D110" i="30"/>
  <c r="J566" i="25"/>
  <c r="J422" i="25"/>
  <c r="D150" i="31"/>
  <c r="D64" i="31"/>
  <c r="D93" i="31"/>
  <c r="J342" i="25"/>
  <c r="D202" i="29"/>
  <c r="D112" i="30"/>
  <c r="D194" i="31"/>
  <c r="I180" i="25"/>
  <c r="D183" i="31"/>
  <c r="D134" i="29"/>
  <c r="D208" i="31"/>
  <c r="D174" i="29"/>
  <c r="D367" i="31"/>
  <c r="D134" i="30"/>
  <c r="D200" i="31"/>
  <c r="D257" i="29"/>
  <c r="D268" i="29"/>
  <c r="D21" i="29"/>
  <c r="C112" i="30"/>
  <c r="I284" i="25"/>
  <c r="D2" i="30"/>
  <c r="D3" i="29"/>
  <c r="D435" i="31"/>
  <c r="D497" i="31"/>
  <c r="D462" i="31"/>
  <c r="D295" i="30"/>
  <c r="D390" i="31"/>
  <c r="D333" i="30"/>
  <c r="D499" i="31"/>
  <c r="D358" i="31"/>
  <c r="C269" i="31"/>
  <c r="D320" i="30"/>
  <c r="D303" i="30"/>
  <c r="D196" i="30"/>
  <c r="D270" i="31"/>
  <c r="D108" i="29"/>
  <c r="D86" i="30"/>
  <c r="D114" i="31"/>
  <c r="J208" i="25"/>
  <c r="D31" i="29"/>
  <c r="I461" i="25"/>
  <c r="D20" i="30"/>
  <c r="D503" i="31"/>
  <c r="D245" i="30"/>
  <c r="D326" i="31"/>
  <c r="D5" i="31"/>
  <c r="D248" i="30"/>
  <c r="D328" i="31"/>
  <c r="D209" i="29"/>
  <c r="D26" i="31"/>
  <c r="D121" i="29"/>
  <c r="D192" i="31"/>
  <c r="D46" i="29"/>
  <c r="D29" i="29"/>
  <c r="D57" i="30"/>
  <c r="C88" i="29"/>
  <c r="D357" i="31"/>
  <c r="C193" i="31"/>
  <c r="I125" i="25"/>
  <c r="C149" i="30"/>
  <c r="I230" i="25"/>
  <c r="C27" i="30"/>
  <c r="C220" i="31"/>
  <c r="C112" i="29"/>
  <c r="I116" i="25"/>
  <c r="D108" i="30"/>
  <c r="D235" i="29"/>
  <c r="D236" i="30"/>
  <c r="D451" i="31"/>
  <c r="D10" i="29"/>
  <c r="D105" i="29"/>
  <c r="D184" i="29"/>
  <c r="D207" i="29"/>
  <c r="D4" i="31"/>
  <c r="D4" i="29"/>
  <c r="C24" i="31"/>
  <c r="D62" i="29"/>
  <c r="J13" i="25"/>
  <c r="C165" i="30"/>
  <c r="J423" i="25"/>
  <c r="C46" i="30"/>
  <c r="C43" i="31"/>
  <c r="I68" i="25"/>
  <c r="D138" i="30"/>
  <c r="D476" i="31"/>
  <c r="D75" i="30"/>
  <c r="C92" i="29"/>
  <c r="I535" i="25"/>
  <c r="C166" i="29"/>
  <c r="C81" i="31"/>
  <c r="C52" i="30"/>
  <c r="D178" i="30"/>
  <c r="D376" i="31"/>
  <c r="D69" i="29"/>
  <c r="D157" i="29"/>
  <c r="D402" i="31"/>
  <c r="J194" i="25"/>
  <c r="D289" i="30"/>
  <c r="D179" i="29"/>
  <c r="D285" i="30"/>
  <c r="D140" i="29"/>
  <c r="D145" i="29"/>
  <c r="J310" i="25"/>
  <c r="C21" i="30"/>
  <c r="J27" i="25"/>
  <c r="D10" i="30"/>
  <c r="C30" i="29"/>
  <c r="I237" i="25"/>
  <c r="C113" i="30"/>
  <c r="D164" i="29"/>
  <c r="C120" i="30"/>
  <c r="C164" i="30"/>
  <c r="D224" i="31"/>
  <c r="J65" i="25"/>
  <c r="C129" i="30"/>
  <c r="C12" i="30"/>
  <c r="D29" i="31"/>
  <c r="D205" i="29"/>
  <c r="J395" i="25"/>
  <c r="D211" i="29"/>
  <c r="D161" i="31"/>
  <c r="D65" i="31"/>
  <c r="D339" i="31"/>
  <c r="J241" i="25"/>
  <c r="D137" i="29"/>
  <c r="D250" i="30"/>
  <c r="C24" i="29"/>
  <c r="D17" i="30"/>
  <c r="D14" i="29"/>
  <c r="D398" i="31"/>
  <c r="D305" i="31"/>
  <c r="I241" i="25"/>
  <c r="C63" i="30"/>
  <c r="C114" i="29"/>
  <c r="C120" i="29"/>
  <c r="D433" i="31"/>
  <c r="C162" i="29"/>
  <c r="J424" i="25"/>
  <c r="C12" i="29"/>
  <c r="C145" i="31"/>
  <c r="C72" i="31"/>
  <c r="C159" i="29"/>
  <c r="D193" i="31"/>
  <c r="D315" i="30"/>
  <c r="D97" i="30"/>
  <c r="D334" i="31"/>
  <c r="D282" i="30"/>
  <c r="J228" i="25"/>
  <c r="D334" i="30"/>
  <c r="D470" i="31"/>
  <c r="I304" i="25"/>
  <c r="C20" i="31"/>
  <c r="D5" i="30"/>
  <c r="C193" i="30"/>
  <c r="C81" i="29"/>
  <c r="C199" i="29"/>
  <c r="D260" i="29"/>
  <c r="C127" i="29"/>
  <c r="C245" i="29"/>
  <c r="D82" i="29"/>
  <c r="D31" i="31"/>
  <c r="D245" i="29"/>
  <c r="D231" i="31"/>
  <c r="D248" i="29"/>
  <c r="D278" i="30"/>
  <c r="D332" i="31"/>
  <c r="D35" i="29"/>
  <c r="D8" i="31"/>
  <c r="C149" i="29"/>
  <c r="C232" i="29"/>
  <c r="D212" i="31"/>
  <c r="C100" i="29"/>
  <c r="I508" i="25"/>
  <c r="C108" i="30"/>
  <c r="C17" i="31"/>
  <c r="D139" i="29"/>
  <c r="J362" i="25"/>
  <c r="J369" i="25"/>
  <c r="I243" i="25"/>
  <c r="I396" i="25"/>
  <c r="C66" i="29"/>
  <c r="D223" i="30"/>
  <c r="D22" i="30"/>
  <c r="D6" i="29"/>
  <c r="D312" i="30"/>
  <c r="D145" i="30"/>
  <c r="D182" i="30"/>
  <c r="D321" i="30"/>
  <c r="D53" i="29"/>
  <c r="D58" i="31"/>
  <c r="D40" i="31"/>
  <c r="D243" i="29"/>
  <c r="D7" i="31"/>
  <c r="J230" i="25"/>
  <c r="J248" i="25"/>
  <c r="D323" i="31"/>
  <c r="I282" i="25"/>
  <c r="C159" i="30"/>
  <c r="I320" i="25"/>
  <c r="C97" i="29"/>
  <c r="I551" i="25"/>
  <c r="I369" i="25"/>
  <c r="D98" i="29"/>
  <c r="I223" i="25"/>
  <c r="C194" i="31"/>
  <c r="C23" i="31"/>
  <c r="I123" i="25"/>
  <c r="D146" i="29"/>
  <c r="D170" i="29"/>
  <c r="D502" i="31"/>
  <c r="D7" i="29"/>
  <c r="D95" i="30"/>
  <c r="D134" i="31"/>
  <c r="D243" i="30"/>
  <c r="C272" i="31"/>
  <c r="C261" i="30"/>
  <c r="D104" i="29"/>
  <c r="C108" i="31"/>
  <c r="I412" i="25"/>
  <c r="C93" i="29"/>
  <c r="C210" i="31"/>
  <c r="C131" i="30"/>
  <c r="D109" i="30"/>
  <c r="D137" i="31"/>
  <c r="D429" i="31"/>
  <c r="D173" i="31"/>
  <c r="C105" i="29"/>
  <c r="C151" i="29"/>
  <c r="I444" i="25"/>
  <c r="C45" i="29"/>
  <c r="D13" i="30"/>
  <c r="D198" i="29"/>
  <c r="D126" i="30"/>
  <c r="J579" i="25"/>
  <c r="D131" i="29"/>
  <c r="D94" i="29"/>
  <c r="D78" i="29"/>
  <c r="D126" i="29"/>
  <c r="D34" i="30"/>
  <c r="D287" i="31"/>
  <c r="D4" i="30"/>
  <c r="D103" i="30"/>
  <c r="D242" i="29"/>
  <c r="C201" i="30"/>
  <c r="I164" i="25"/>
  <c r="C185" i="31"/>
  <c r="C89" i="29"/>
  <c r="C168" i="29"/>
  <c r="D106" i="30"/>
  <c r="C329" i="31"/>
  <c r="D120" i="29"/>
  <c r="C122" i="30"/>
  <c r="C16" i="30"/>
  <c r="D6" i="31"/>
  <c r="J235" i="25"/>
  <c r="J531" i="25"/>
  <c r="J137" i="25"/>
  <c r="J53" i="25"/>
  <c r="D76" i="31"/>
  <c r="C132" i="30"/>
  <c r="D139" i="30"/>
  <c r="C82" i="29"/>
  <c r="I279" i="25"/>
  <c r="D160" i="30"/>
  <c r="D99" i="30"/>
  <c r="C118" i="29"/>
  <c r="C91" i="29"/>
  <c r="C222" i="29"/>
  <c r="D132" i="30"/>
  <c r="I255" i="25"/>
  <c r="C228" i="31"/>
  <c r="C116" i="29"/>
  <c r="D3" i="30"/>
  <c r="I66" i="25"/>
  <c r="I173" i="25"/>
  <c r="C74" i="30"/>
  <c r="D321" i="31"/>
  <c r="D308" i="31"/>
  <c r="D181" i="30"/>
  <c r="D171" i="29"/>
  <c r="J247" i="25"/>
  <c r="D23" i="30"/>
  <c r="D489" i="31"/>
  <c r="D233" i="29"/>
  <c r="J499" i="25"/>
  <c r="D102" i="30"/>
  <c r="D25" i="29"/>
  <c r="C252" i="29"/>
  <c r="D84" i="29"/>
  <c r="D63" i="29"/>
  <c r="I103" i="25"/>
  <c r="D515" i="31"/>
  <c r="J212" i="25"/>
  <c r="D256" i="31"/>
  <c r="D467" i="31"/>
  <c r="D249" i="31"/>
  <c r="D286" i="30"/>
  <c r="D277" i="30"/>
  <c r="J487" i="25"/>
  <c r="D180" i="30"/>
  <c r="D199" i="29"/>
  <c r="J361" i="25"/>
  <c r="J45" i="25"/>
  <c r="C7" i="31"/>
  <c r="C8" i="31"/>
  <c r="J508" i="25"/>
  <c r="I122" i="25"/>
  <c r="J110" i="25"/>
  <c r="D262" i="31"/>
  <c r="D381" i="31"/>
  <c r="D190" i="30"/>
  <c r="D284" i="30"/>
  <c r="J62" i="25"/>
  <c r="D37" i="30"/>
  <c r="J17" i="25"/>
  <c r="D181" i="31"/>
  <c r="C4" i="30"/>
  <c r="D317" i="31"/>
  <c r="J432" i="25"/>
  <c r="C6" i="29"/>
  <c r="C6" i="31"/>
  <c r="C2" i="30"/>
  <c r="C3" i="29"/>
  <c r="C5" i="29"/>
  <c r="C5" i="31"/>
  <c r="C2" i="29"/>
  <c r="C7" i="29"/>
  <c r="C5" i="30"/>
  <c r="C3" i="30"/>
  <c r="C4" i="31"/>
  <c r="C4" i="29"/>
  <c r="E7" i="31"/>
  <c r="C110" i="30"/>
  <c r="I544" i="25"/>
  <c r="I244" i="25"/>
  <c r="I11" i="25"/>
  <c r="C12" i="31"/>
  <c r="C98" i="31"/>
  <c r="C95" i="29"/>
  <c r="I319" i="25"/>
  <c r="D140" i="31"/>
  <c r="D498" i="31"/>
  <c r="D105" i="30"/>
  <c r="D469" i="31"/>
  <c r="D491" i="31"/>
  <c r="J564" i="25"/>
  <c r="C213" i="29"/>
  <c r="D73" i="29"/>
  <c r="C96" i="30"/>
  <c r="C37" i="29"/>
  <c r="C139" i="31"/>
  <c r="I177" i="25"/>
  <c r="I474" i="25"/>
  <c r="I34" i="25"/>
  <c r="C246" i="31"/>
  <c r="D413" i="31"/>
  <c r="C21" i="31"/>
  <c r="C226" i="29"/>
  <c r="D456" i="31"/>
  <c r="D508" i="31"/>
  <c r="J339" i="25"/>
  <c r="C54" i="30"/>
  <c r="J139" i="25"/>
  <c r="D75" i="31"/>
  <c r="D64" i="30"/>
  <c r="J335" i="25"/>
  <c r="J535" i="25"/>
  <c r="J215" i="25"/>
  <c r="J552" i="25"/>
  <c r="D220" i="31"/>
  <c r="D159" i="31"/>
  <c r="J67" i="25"/>
  <c r="D38" i="31"/>
  <c r="I139" i="25"/>
  <c r="I464" i="25"/>
  <c r="D472" i="31"/>
  <c r="J446" i="25"/>
  <c r="D297" i="30"/>
  <c r="D345" i="31"/>
  <c r="D35" i="31"/>
  <c r="C63" i="29"/>
  <c r="D260" i="30"/>
  <c r="D493" i="31"/>
  <c r="J144" i="25"/>
  <c r="D324" i="30"/>
  <c r="J172" i="25"/>
  <c r="D78" i="31"/>
  <c r="D94" i="31"/>
  <c r="D511" i="31"/>
  <c r="J541" i="25"/>
  <c r="D75" i="29"/>
  <c r="D276" i="31"/>
  <c r="D406" i="31"/>
  <c r="D464" i="31"/>
  <c r="D303" i="31"/>
  <c r="D513" i="31"/>
  <c r="D372" i="31"/>
  <c r="D227" i="30"/>
  <c r="J23" i="25"/>
  <c r="J221" i="25"/>
  <c r="C46" i="29"/>
  <c r="D15" i="30"/>
  <c r="D170" i="31"/>
  <c r="D71" i="31"/>
  <c r="D500" i="31"/>
  <c r="J418" i="25"/>
  <c r="D326" i="30"/>
  <c r="D18" i="29"/>
  <c r="D70" i="29"/>
  <c r="J300" i="25"/>
  <c r="D50" i="29"/>
  <c r="D118" i="30"/>
  <c r="D347" i="31"/>
  <c r="D115" i="30"/>
  <c r="D263" i="30"/>
  <c r="D127" i="30"/>
  <c r="J558" i="25"/>
  <c r="D330" i="31"/>
  <c r="D385" i="31"/>
  <c r="D284" i="31"/>
  <c r="D81" i="29"/>
  <c r="D290" i="30"/>
  <c r="D209" i="30"/>
  <c r="D342" i="31"/>
  <c r="D10" i="31"/>
  <c r="C73" i="29"/>
  <c r="I373" i="25"/>
  <c r="C209" i="30"/>
  <c r="D57" i="31"/>
  <c r="C54" i="29"/>
  <c r="D63" i="31"/>
  <c r="D318" i="31"/>
  <c r="C196" i="31"/>
  <c r="J437" i="25"/>
  <c r="I457" i="25"/>
  <c r="D50" i="30"/>
  <c r="D56" i="30"/>
  <c r="I303" i="25"/>
  <c r="D240" i="30"/>
  <c r="D418" i="31"/>
  <c r="J198" i="25"/>
  <c r="I132" i="25"/>
  <c r="C176" i="29"/>
  <c r="I391" i="25"/>
  <c r="C237" i="31"/>
  <c r="J493" i="25"/>
  <c r="D54" i="29"/>
  <c r="D61" i="29"/>
  <c r="D106" i="31"/>
  <c r="D175" i="30"/>
  <c r="C70" i="31"/>
  <c r="C205" i="31"/>
  <c r="J250" i="25"/>
  <c r="C171" i="30"/>
  <c r="J32" i="25"/>
  <c r="C249" i="30"/>
  <c r="D255" i="31"/>
  <c r="I26" i="25"/>
  <c r="C135" i="30"/>
  <c r="C153" i="30"/>
  <c r="D136" i="31"/>
  <c r="D19" i="30"/>
  <c r="J570" i="25"/>
  <c r="D183" i="30"/>
  <c r="C19" i="31"/>
  <c r="I52" i="25"/>
  <c r="C187" i="29"/>
  <c r="D104" i="30"/>
  <c r="D290" i="31"/>
  <c r="D236" i="29"/>
  <c r="J184" i="25"/>
  <c r="D33" i="31"/>
  <c r="J297" i="25"/>
  <c r="I93" i="25"/>
  <c r="D123" i="29"/>
  <c r="D213" i="30"/>
  <c r="I194" i="25"/>
  <c r="D302" i="30"/>
  <c r="D336" i="30"/>
  <c r="D147" i="29"/>
  <c r="C52" i="31"/>
  <c r="J417" i="25"/>
  <c r="C104" i="31"/>
  <c r="I528" i="25"/>
  <c r="C76" i="31"/>
  <c r="I171" i="25"/>
  <c r="D516" i="31"/>
  <c r="D155" i="31"/>
  <c r="D356" i="31"/>
  <c r="C75" i="31"/>
  <c r="C37" i="31"/>
  <c r="D259" i="31"/>
  <c r="C57" i="31"/>
  <c r="D119" i="31"/>
  <c r="C180" i="30"/>
  <c r="J563" i="25"/>
  <c r="D239" i="30"/>
  <c r="D293" i="31"/>
  <c r="D225" i="31"/>
  <c r="D286" i="31"/>
  <c r="D217" i="30"/>
  <c r="D135" i="31"/>
  <c r="J359" i="25"/>
  <c r="D187" i="30"/>
  <c r="J311" i="25"/>
  <c r="D158" i="29"/>
  <c r="D401" i="31"/>
  <c r="C11" i="31"/>
  <c r="D359" i="31"/>
  <c r="D496" i="31"/>
  <c r="J104" i="25"/>
  <c r="C11" i="29"/>
  <c r="J83" i="25"/>
  <c r="D425" i="31"/>
  <c r="D27" i="30"/>
  <c r="D471" i="31"/>
  <c r="D47" i="29"/>
  <c r="J467" i="25"/>
  <c r="D431" i="31"/>
  <c r="D110" i="31"/>
  <c r="D409" i="31"/>
  <c r="J167" i="25"/>
  <c r="C59" i="29"/>
  <c r="C122" i="31"/>
  <c r="D84" i="30"/>
  <c r="D43" i="30"/>
  <c r="D92" i="31"/>
  <c r="D49" i="30"/>
  <c r="J354" i="25"/>
  <c r="J72" i="25"/>
  <c r="D88" i="29"/>
  <c r="D15" i="29"/>
  <c r="J430" i="25"/>
  <c r="D256" i="30"/>
  <c r="D313" i="31"/>
  <c r="D223" i="31"/>
  <c r="D189" i="29"/>
  <c r="D337" i="31"/>
  <c r="D154" i="30"/>
  <c r="D268" i="30"/>
  <c r="I159" i="25"/>
  <c r="J47" i="25"/>
  <c r="J388" i="25"/>
  <c r="D440" i="31"/>
  <c r="D421" i="31"/>
  <c r="D373" i="31"/>
  <c r="C86" i="31"/>
  <c r="D28" i="31"/>
  <c r="D337" i="30"/>
  <c r="C69" i="30"/>
  <c r="D25" i="30"/>
  <c r="J263" i="25"/>
  <c r="J6" i="25"/>
  <c r="D507" i="31"/>
  <c r="J410" i="25"/>
  <c r="J492" i="25"/>
  <c r="D144" i="31"/>
  <c r="J88" i="25"/>
  <c r="D488" i="31"/>
  <c r="D146" i="31"/>
  <c r="D208" i="30"/>
  <c r="I404" i="25"/>
  <c r="D257" i="30"/>
  <c r="C168" i="31"/>
  <c r="D240" i="29"/>
  <c r="J389" i="25"/>
  <c r="J9" i="25"/>
  <c r="D48" i="31"/>
  <c r="J149" i="25"/>
  <c r="D155" i="29"/>
  <c r="I338" i="25"/>
  <c r="D279" i="31"/>
  <c r="J265" i="25"/>
  <c r="J324" i="25"/>
  <c r="D11" i="31"/>
  <c r="J515" i="25"/>
  <c r="D42" i="30"/>
  <c r="D80" i="31"/>
  <c r="I202" i="25"/>
  <c r="J482" i="25"/>
  <c r="C179" i="31"/>
  <c r="J179" i="25"/>
  <c r="I531" i="25"/>
  <c r="D171" i="31"/>
  <c r="D7" i="30"/>
  <c r="D263" i="31"/>
  <c r="D44" i="29"/>
  <c r="C110" i="31"/>
  <c r="D447" i="31"/>
  <c r="D344" i="31"/>
  <c r="D97" i="31"/>
  <c r="C255" i="29"/>
  <c r="I124" i="25"/>
  <c r="D11" i="29"/>
  <c r="D250" i="31"/>
  <c r="J30" i="25"/>
  <c r="C84" i="30"/>
  <c r="C215" i="31"/>
  <c r="C65" i="31"/>
  <c r="D231" i="29"/>
  <c r="D20" i="31"/>
  <c r="D109" i="31"/>
  <c r="D18" i="30"/>
  <c r="D218" i="31"/>
  <c r="D396" i="31"/>
  <c r="I88" i="25"/>
  <c r="D83" i="30"/>
  <c r="C103" i="29"/>
  <c r="D159" i="30"/>
  <c r="D300" i="30"/>
  <c r="D382" i="31"/>
  <c r="C45" i="30"/>
  <c r="C173" i="29"/>
  <c r="I86" i="25"/>
  <c r="I178" i="25"/>
  <c r="J478" i="25"/>
  <c r="I328" i="25"/>
  <c r="J577" i="25"/>
  <c r="D505" i="31"/>
  <c r="J19" i="25"/>
  <c r="C47" i="29"/>
  <c r="C49" i="31"/>
  <c r="C96" i="31"/>
  <c r="D247" i="31"/>
  <c r="C128" i="30"/>
  <c r="D216" i="31"/>
  <c r="D338" i="31"/>
  <c r="D218" i="30"/>
  <c r="D120" i="31"/>
  <c r="D16" i="31"/>
  <c r="C43" i="30"/>
  <c r="D227" i="29"/>
  <c r="C156" i="29"/>
  <c r="D157" i="30"/>
  <c r="J136" i="25"/>
  <c r="J80" i="25"/>
  <c r="D180" i="31"/>
  <c r="J44" i="25"/>
  <c r="D46" i="31"/>
  <c r="I440" i="25"/>
  <c r="D322" i="31"/>
  <c r="D40" i="30"/>
  <c r="I192" i="25"/>
  <c r="C14" i="30"/>
  <c r="D42" i="29"/>
  <c r="C47" i="30"/>
  <c r="D388" i="31"/>
  <c r="J25" i="25"/>
  <c r="D18" i="31"/>
  <c r="C132" i="31"/>
  <c r="C262" i="31"/>
  <c r="D370" i="31"/>
  <c r="D261" i="31"/>
  <c r="D207" i="31"/>
  <c r="D442" i="31"/>
  <c r="D90" i="30"/>
  <c r="C150" i="31"/>
  <c r="C56" i="31"/>
  <c r="I293" i="25"/>
  <c r="D190" i="29"/>
  <c r="J214" i="25"/>
  <c r="D339" i="30"/>
  <c r="C176" i="30"/>
  <c r="C154" i="31"/>
  <c r="C224" i="29"/>
  <c r="C134" i="29"/>
  <c r="C72" i="29"/>
  <c r="I199" i="25"/>
  <c r="D167" i="31"/>
  <c r="J439" i="25"/>
  <c r="I195" i="25"/>
  <c r="J548" i="25"/>
  <c r="D422" i="31"/>
  <c r="D319" i="30"/>
  <c r="D123" i="30"/>
  <c r="C105" i="31"/>
  <c r="D204" i="30"/>
  <c r="D322" i="30"/>
  <c r="D58" i="30"/>
  <c r="I18" i="25"/>
  <c r="I143" i="25"/>
  <c r="I248" i="25"/>
  <c r="D265" i="29"/>
  <c r="D466" i="31"/>
  <c r="D430" i="31"/>
  <c r="C15" i="31"/>
  <c r="C198" i="30"/>
  <c r="J244" i="25"/>
  <c r="C31" i="31"/>
  <c r="J545" i="25"/>
  <c r="I353" i="25"/>
  <c r="D162" i="30"/>
  <c r="D260" i="31"/>
  <c r="C77" i="31"/>
  <c r="C134" i="31"/>
  <c r="C89" i="31"/>
  <c r="D188" i="29"/>
  <c r="J468" i="25"/>
  <c r="C196" i="29"/>
  <c r="D518" i="31"/>
  <c r="D328" i="30"/>
  <c r="C16" i="29"/>
  <c r="D133" i="31"/>
  <c r="C28" i="30"/>
  <c r="C189" i="31"/>
  <c r="I311" i="25"/>
  <c r="D208" i="29"/>
  <c r="J258" i="25"/>
  <c r="C74" i="29"/>
  <c r="C122" i="29"/>
  <c r="C72" i="30"/>
  <c r="D243" i="31"/>
  <c r="J380" i="25"/>
  <c r="D192" i="30"/>
  <c r="C28" i="29"/>
  <c r="C139" i="30"/>
  <c r="C166" i="31"/>
  <c r="D141" i="31"/>
  <c r="I87" i="25"/>
  <c r="D251" i="31"/>
  <c r="D405" i="31"/>
  <c r="C85" i="29"/>
  <c r="I114" i="25"/>
  <c r="D176" i="30"/>
  <c r="D325" i="31"/>
  <c r="I191" i="25"/>
  <c r="C275" i="31"/>
  <c r="J152" i="25"/>
  <c r="C50" i="31"/>
  <c r="D232" i="29"/>
  <c r="D308" i="30"/>
  <c r="D224" i="29"/>
  <c r="D273" i="30"/>
  <c r="C259" i="29"/>
  <c r="I346" i="25"/>
  <c r="D83" i="31"/>
  <c r="D178" i="31"/>
  <c r="I468" i="25"/>
  <c r="D130" i="29"/>
  <c r="J124" i="25"/>
  <c r="D26" i="30"/>
  <c r="J226" i="25"/>
  <c r="C130" i="31"/>
  <c r="D234" i="30"/>
  <c r="D92" i="29"/>
  <c r="D36" i="31"/>
  <c r="D219" i="31"/>
  <c r="D104" i="31"/>
  <c r="C79" i="29"/>
  <c r="C21" i="29"/>
  <c r="C257" i="29"/>
  <c r="J255" i="25"/>
  <c r="C160" i="29"/>
  <c r="D84" i="31"/>
  <c r="C39" i="31"/>
  <c r="D296" i="31"/>
  <c r="D365" i="31"/>
  <c r="D246" i="29"/>
  <c r="D423" i="31"/>
  <c r="C243" i="31"/>
  <c r="D27" i="29"/>
  <c r="D124" i="31"/>
  <c r="C99" i="30"/>
  <c r="I160" i="25"/>
  <c r="D33" i="30"/>
  <c r="D203" i="29"/>
  <c r="D101" i="29"/>
  <c r="C35" i="30"/>
  <c r="J549" i="25"/>
  <c r="J79" i="25"/>
  <c r="J319" i="25"/>
  <c r="D86" i="31"/>
  <c r="I348" i="25"/>
  <c r="I62" i="25"/>
  <c r="I33" i="25"/>
  <c r="D70" i="31"/>
  <c r="J331" i="25"/>
  <c r="D448" i="31"/>
  <c r="D281" i="31"/>
  <c r="D121" i="31"/>
  <c r="J5" i="25"/>
  <c r="D45" i="31"/>
  <c r="D168" i="31"/>
  <c r="D165" i="31"/>
  <c r="D69" i="30"/>
  <c r="I100" i="25"/>
  <c r="J69" i="25"/>
  <c r="C186" i="31"/>
  <c r="C65" i="30"/>
  <c r="C35" i="31"/>
  <c r="J321" i="25"/>
  <c r="C103" i="30"/>
  <c r="C20" i="30"/>
  <c r="D280" i="31"/>
  <c r="D174" i="31"/>
  <c r="D309" i="31"/>
  <c r="D205" i="30"/>
  <c r="C227" i="31"/>
  <c r="J223" i="25"/>
  <c r="I32" i="25"/>
  <c r="D36" i="30"/>
  <c r="D324" i="31"/>
  <c r="C136" i="30"/>
  <c r="D199" i="31"/>
  <c r="D327" i="31"/>
  <c r="D158" i="30"/>
  <c r="D233" i="30"/>
  <c r="D266" i="29"/>
  <c r="D227" i="31"/>
  <c r="C211" i="29"/>
  <c r="I102" i="25"/>
  <c r="D123" i="31"/>
  <c r="C49" i="30"/>
  <c r="D154" i="31"/>
  <c r="C19" i="30"/>
  <c r="J68" i="25"/>
  <c r="J426" i="25"/>
  <c r="D147" i="30"/>
  <c r="I306" i="25"/>
  <c r="D247" i="30"/>
  <c r="D259" i="30"/>
  <c r="D384" i="31"/>
  <c r="D288" i="30"/>
  <c r="D165" i="30"/>
  <c r="I285" i="25"/>
  <c r="J4" i="25"/>
  <c r="D453" i="31"/>
  <c r="J373" i="25"/>
  <c r="J517" i="25"/>
  <c r="D188" i="31"/>
  <c r="D91" i="30"/>
  <c r="C52" i="29"/>
  <c r="I55" i="25"/>
  <c r="I313" i="25"/>
  <c r="D39" i="31"/>
  <c r="D312" i="31"/>
  <c r="D352" i="31"/>
  <c r="D222" i="31"/>
  <c r="C163" i="31"/>
  <c r="J177" i="25"/>
  <c r="D343" i="31"/>
  <c r="J205" i="25"/>
  <c r="D9" i="31"/>
  <c r="C308" i="31"/>
  <c r="D196" i="31"/>
  <c r="I60" i="25"/>
  <c r="I174" i="25"/>
  <c r="I12" i="25"/>
  <c r="C30" i="30"/>
  <c r="D445" i="31"/>
  <c r="I75" i="25"/>
  <c r="C124" i="30"/>
  <c r="D35" i="30"/>
  <c r="D235" i="30"/>
  <c r="D161" i="30"/>
  <c r="D366" i="31"/>
  <c r="D436" i="31"/>
  <c r="D111" i="31"/>
  <c r="J268" i="25"/>
  <c r="D6" i="30"/>
  <c r="D176" i="29"/>
  <c r="C31" i="30"/>
  <c r="C246" i="30"/>
  <c r="J304" i="25"/>
  <c r="J345" i="25"/>
  <c r="C95" i="31"/>
  <c r="I437" i="25"/>
  <c r="J187" i="25"/>
  <c r="D340" i="30"/>
  <c r="C148" i="29"/>
  <c r="D37" i="29"/>
  <c r="I334" i="25"/>
  <c r="I299" i="25"/>
  <c r="J170" i="25"/>
  <c r="I89" i="25"/>
  <c r="D85" i="30"/>
  <c r="J475" i="25"/>
  <c r="D145" i="31"/>
  <c r="D28" i="30"/>
  <c r="D8" i="29"/>
  <c r="J48" i="25"/>
  <c r="D95" i="31"/>
  <c r="D184" i="31"/>
  <c r="C75" i="30"/>
  <c r="D101" i="31"/>
  <c r="D354" i="31"/>
  <c r="I150" i="25"/>
  <c r="C177" i="31"/>
  <c r="C18" i="30"/>
  <c r="C147" i="31"/>
  <c r="C132" i="29"/>
  <c r="D481" i="31"/>
  <c r="I339" i="25"/>
  <c r="J472" i="25"/>
  <c r="D397" i="31"/>
  <c r="C180" i="31"/>
  <c r="I236" i="25"/>
  <c r="D203" i="31"/>
  <c r="D173" i="30"/>
  <c r="I45" i="25"/>
  <c r="D257" i="31"/>
  <c r="D226" i="30"/>
  <c r="C129" i="31"/>
  <c r="I157" i="25"/>
  <c r="C26" i="31"/>
  <c r="I298" i="25"/>
  <c r="I240" i="25"/>
  <c r="D185" i="30"/>
  <c r="C98" i="30"/>
  <c r="C240" i="31"/>
  <c r="J142" i="25"/>
  <c r="C85" i="31"/>
  <c r="C23" i="30"/>
  <c r="D221" i="31"/>
  <c r="C157" i="31"/>
  <c r="C100" i="30"/>
  <c r="D237" i="29"/>
  <c r="J353" i="25"/>
  <c r="I80" i="25"/>
  <c r="C142" i="29"/>
  <c r="C131" i="31"/>
  <c r="I146" i="25"/>
  <c r="D189" i="31"/>
  <c r="C46" i="31"/>
  <c r="C116" i="30"/>
  <c r="C119" i="29"/>
  <c r="C79" i="31"/>
  <c r="J237" i="25"/>
  <c r="I513" i="25"/>
  <c r="C40" i="30"/>
  <c r="C67" i="30"/>
  <c r="D130" i="31"/>
  <c r="D474" i="31"/>
  <c r="C42" i="29"/>
  <c r="D275" i="30"/>
  <c r="J131" i="25"/>
  <c r="D25" i="31"/>
  <c r="C190" i="30"/>
  <c r="J292" i="25"/>
  <c r="C103" i="31"/>
  <c r="D224" i="30"/>
  <c r="D166" i="31"/>
  <c r="C93" i="30"/>
  <c r="D69" i="31"/>
  <c r="C243" i="29"/>
  <c r="D153" i="31"/>
  <c r="C81" i="30"/>
  <c r="D329" i="30"/>
  <c r="J489" i="25"/>
  <c r="J473" i="25"/>
  <c r="J90" i="25"/>
  <c r="C64" i="29"/>
  <c r="D61" i="30"/>
  <c r="C124" i="29"/>
  <c r="D331" i="31"/>
  <c r="I389" i="25"/>
  <c r="D60" i="31"/>
  <c r="I76" i="25"/>
  <c r="D254" i="31"/>
  <c r="J562" i="25"/>
  <c r="D245" i="31"/>
  <c r="D51" i="31"/>
  <c r="K20" i="25"/>
  <c r="L20" i="25" s="1"/>
  <c r="J166" i="25"/>
  <c r="J249" i="25"/>
  <c r="D251" i="30"/>
  <c r="C203" i="31"/>
  <c r="D55" i="30"/>
  <c r="I9" i="25"/>
  <c r="J375" i="25"/>
  <c r="C44" i="31"/>
  <c r="I263" i="25"/>
  <c r="D285" i="31"/>
  <c r="D389" i="31"/>
  <c r="J101" i="25"/>
  <c r="J100" i="25"/>
  <c r="D91" i="31"/>
  <c r="C30" i="31"/>
  <c r="C151" i="30"/>
  <c r="D58" i="29"/>
  <c r="C39" i="30"/>
  <c r="C144" i="31"/>
  <c r="D473" i="31"/>
  <c r="D294" i="30"/>
  <c r="D292" i="31"/>
  <c r="J502" i="25"/>
  <c r="D45" i="30"/>
  <c r="J86" i="25"/>
  <c r="D175" i="31"/>
  <c r="D56" i="31"/>
  <c r="C92" i="31"/>
  <c r="C115" i="29"/>
  <c r="D87" i="29"/>
  <c r="I317" i="25"/>
  <c r="C185" i="29"/>
  <c r="C7" i="30"/>
  <c r="C125" i="30"/>
  <c r="D475" i="31"/>
  <c r="D297" i="31"/>
  <c r="D292" i="30"/>
  <c r="J543" i="25"/>
  <c r="D188" i="30"/>
  <c r="D242" i="30"/>
  <c r="D49" i="31"/>
  <c r="D52" i="29"/>
  <c r="I129" i="25"/>
  <c r="D51" i="30"/>
  <c r="I158" i="25"/>
  <c r="C154" i="30"/>
  <c r="D277" i="31"/>
  <c r="D241" i="29"/>
  <c r="J346" i="25"/>
  <c r="D45" i="29"/>
  <c r="D30" i="31"/>
  <c r="I486" i="25"/>
  <c r="D128" i="30"/>
  <c r="C68" i="31"/>
  <c r="C83" i="29"/>
  <c r="C189" i="29"/>
  <c r="I16" i="25"/>
  <c r="D203" i="30"/>
  <c r="D420" i="31"/>
  <c r="D353" i="31"/>
  <c r="D185" i="31"/>
  <c r="I94" i="25"/>
  <c r="J409" i="25"/>
  <c r="C251" i="31"/>
  <c r="D156" i="29"/>
  <c r="C204" i="29"/>
  <c r="I20" i="25"/>
  <c r="D434" i="31"/>
  <c r="D209" i="31"/>
  <c r="I439" i="25"/>
  <c r="J188" i="25"/>
  <c r="I538" i="25"/>
  <c r="C249" i="31"/>
  <c r="C87" i="31"/>
  <c r="C13" i="31"/>
  <c r="C8" i="30"/>
  <c r="I558" i="25"/>
  <c r="I417" i="25"/>
  <c r="C278" i="31"/>
  <c r="D250" i="29"/>
  <c r="D151" i="30"/>
  <c r="J46" i="25"/>
  <c r="C158" i="31"/>
  <c r="C82" i="30"/>
  <c r="C133" i="31"/>
  <c r="D155" i="30"/>
  <c r="D319" i="31"/>
  <c r="D102" i="31"/>
  <c r="I145" i="25"/>
  <c r="I261" i="25"/>
  <c r="I226" i="25"/>
  <c r="C70" i="30"/>
  <c r="C9" i="30"/>
  <c r="C217" i="31"/>
  <c r="J173" i="25"/>
  <c r="C263" i="29"/>
  <c r="D185" i="29"/>
  <c r="I515" i="25"/>
  <c r="D27" i="31"/>
  <c r="C36" i="30"/>
  <c r="C117" i="30"/>
  <c r="D192" i="29"/>
  <c r="D412" i="31"/>
  <c r="D241" i="30"/>
  <c r="D80" i="30"/>
  <c r="C66" i="30"/>
  <c r="C142" i="31"/>
  <c r="C124" i="31"/>
  <c r="C13" i="29"/>
  <c r="D74" i="30"/>
  <c r="I349" i="25"/>
  <c r="I165" i="25"/>
  <c r="C263" i="31"/>
  <c r="D24" i="30"/>
  <c r="D151" i="31"/>
  <c r="I47" i="25"/>
  <c r="I206" i="25"/>
  <c r="D428" i="31"/>
  <c r="D394" i="31"/>
  <c r="J557" i="25"/>
  <c r="D495" i="31"/>
  <c r="I53" i="25"/>
  <c r="C76" i="29"/>
  <c r="J451" i="25"/>
  <c r="C107" i="30"/>
  <c r="C92" i="30"/>
  <c r="I152" i="25"/>
  <c r="I510" i="25"/>
  <c r="C187" i="31"/>
  <c r="J150" i="25"/>
  <c r="C90" i="31"/>
  <c r="D55" i="31"/>
  <c r="D26" i="29"/>
  <c r="D114" i="30"/>
  <c r="C112" i="31"/>
  <c r="D298" i="30"/>
  <c r="C32" i="31"/>
  <c r="J530" i="25"/>
  <c r="D233" i="31"/>
  <c r="C83" i="31"/>
  <c r="C137" i="30"/>
  <c r="D81" i="31"/>
  <c r="C73" i="30"/>
  <c r="D48" i="30"/>
  <c r="J61" i="25"/>
  <c r="D135" i="29"/>
  <c r="C316" i="31"/>
  <c r="D437" i="31"/>
  <c r="J81" i="25"/>
  <c r="C29" i="30"/>
  <c r="D74" i="31"/>
  <c r="D271" i="31"/>
  <c r="C68" i="30"/>
  <c r="J444" i="25"/>
  <c r="C167" i="29"/>
  <c r="D79" i="29"/>
  <c r="C86" i="29"/>
  <c r="D51" i="29"/>
  <c r="D32" i="30"/>
  <c r="C238" i="30"/>
  <c r="D335" i="30"/>
  <c r="D307" i="31"/>
  <c r="I333" i="25"/>
  <c r="D41" i="30"/>
  <c r="C29" i="29"/>
  <c r="D63" i="30"/>
  <c r="D197" i="30"/>
  <c r="J510" i="25"/>
  <c r="J116" i="25"/>
  <c r="D215" i="31"/>
  <c r="I341" i="25"/>
  <c r="J578" i="25"/>
  <c r="C176" i="31"/>
  <c r="D47" i="31"/>
  <c r="C298" i="31"/>
  <c r="D72" i="29"/>
  <c r="J551" i="25"/>
  <c r="J283" i="25"/>
  <c r="I138" i="25"/>
  <c r="D61" i="31"/>
  <c r="J158" i="25"/>
  <c r="D196" i="29"/>
  <c r="J306" i="25"/>
  <c r="J157" i="25"/>
  <c r="C182" i="31"/>
  <c r="J573" i="25"/>
  <c r="D506" i="31"/>
  <c r="D298" i="31"/>
  <c r="D377" i="31"/>
  <c r="D43" i="29"/>
  <c r="J52" i="25"/>
  <c r="I268" i="25"/>
  <c r="J366" i="25"/>
  <c r="D149" i="31"/>
  <c r="C74" i="31"/>
  <c r="D59" i="29"/>
  <c r="I136" i="25"/>
  <c r="I30" i="25"/>
  <c r="D163" i="31"/>
  <c r="D85" i="31"/>
  <c r="C133" i="30"/>
  <c r="D338" i="30"/>
  <c r="C169" i="31"/>
  <c r="C66" i="31"/>
  <c r="C143" i="30"/>
  <c r="C182" i="29"/>
  <c r="I167" i="25"/>
  <c r="C207" i="30"/>
  <c r="C95" i="30"/>
  <c r="J151" i="25"/>
  <c r="I51" i="25"/>
  <c r="C148" i="31"/>
  <c r="C123" i="31"/>
  <c r="C23" i="29"/>
  <c r="C174" i="29"/>
  <c r="C201" i="29"/>
  <c r="C152" i="29"/>
  <c r="J117" i="25"/>
  <c r="D82" i="31"/>
  <c r="C133" i="29"/>
  <c r="C91" i="30"/>
  <c r="J452" i="25"/>
  <c r="D62" i="31"/>
  <c r="I59" i="25"/>
  <c r="C113" i="29"/>
  <c r="D190" i="31"/>
  <c r="I185" i="25"/>
  <c r="D309" i="30"/>
  <c r="D234" i="31"/>
  <c r="I118" i="25"/>
  <c r="C34" i="31"/>
  <c r="D169" i="29"/>
  <c r="C77" i="30"/>
  <c r="I460" i="25"/>
  <c r="I111" i="25"/>
  <c r="D355" i="31"/>
  <c r="D169" i="30"/>
  <c r="C63" i="31"/>
  <c r="C32" i="29"/>
  <c r="C173" i="30"/>
  <c r="C59" i="31"/>
  <c r="D266" i="30"/>
  <c r="J479" i="25"/>
  <c r="C56" i="30"/>
  <c r="I251" i="25"/>
  <c r="I424" i="25"/>
  <c r="J556" i="25"/>
  <c r="C53" i="30"/>
  <c r="J572" i="25"/>
  <c r="C137" i="31"/>
  <c r="D267" i="31"/>
  <c r="C56" i="29"/>
  <c r="D215" i="30"/>
  <c r="D143" i="31"/>
  <c r="J538" i="25"/>
  <c r="J186" i="25"/>
  <c r="I493" i="25"/>
  <c r="J341" i="25"/>
  <c r="C232" i="30"/>
  <c r="D275" i="31"/>
  <c r="I384" i="25"/>
  <c r="D100" i="31"/>
  <c r="C255" i="31"/>
  <c r="D182" i="31"/>
  <c r="I213" i="25"/>
  <c r="C28" i="31"/>
  <c r="I419" i="25"/>
  <c r="I181" i="25"/>
  <c r="D201" i="30"/>
  <c r="D253" i="31"/>
  <c r="I366" i="25"/>
  <c r="C201" i="31"/>
  <c r="D78" i="30"/>
  <c r="I40" i="25"/>
  <c r="C183" i="30"/>
  <c r="D133" i="30"/>
  <c r="C88" i="30"/>
  <c r="I368" i="25"/>
  <c r="C218" i="31"/>
  <c r="C76" i="30"/>
  <c r="C110" i="29"/>
  <c r="C38" i="29"/>
  <c r="I488" i="25"/>
  <c r="I104" i="25"/>
  <c r="C253" i="31"/>
  <c r="I579" i="25"/>
  <c r="C51" i="30"/>
  <c r="I96" i="25"/>
  <c r="C234" i="29"/>
  <c r="I200" i="25"/>
  <c r="D380" i="31"/>
  <c r="D461" i="31"/>
  <c r="C22" i="29"/>
  <c r="C22" i="31"/>
  <c r="I37" i="25"/>
  <c r="C443" i="31"/>
  <c r="C275" i="30"/>
  <c r="C370" i="31"/>
  <c r="C397" i="31"/>
  <c r="D182" i="29"/>
  <c r="D149" i="30"/>
  <c r="D201" i="31"/>
  <c r="J384" i="25"/>
  <c r="C50" i="29"/>
  <c r="I95" i="25"/>
  <c r="C457" i="31"/>
  <c r="D313" i="30"/>
  <c r="D410" i="31"/>
  <c r="D486" i="31"/>
  <c r="D369" i="31"/>
  <c r="C475" i="31"/>
  <c r="D387" i="31"/>
  <c r="D348" i="31"/>
  <c r="C302" i="31"/>
  <c r="C235" i="31"/>
  <c r="I453" i="25"/>
  <c r="C143" i="29"/>
  <c r="C118" i="30"/>
  <c r="C159" i="31"/>
  <c r="I300" i="25"/>
  <c r="C75" i="29"/>
  <c r="C78" i="31"/>
  <c r="I144" i="25"/>
  <c r="C452" i="31"/>
  <c r="C207" i="29"/>
  <c r="C223" i="31"/>
  <c r="I430" i="25"/>
  <c r="C84" i="31"/>
  <c r="I156" i="25"/>
  <c r="C14" i="29"/>
  <c r="C10" i="30"/>
  <c r="I13" i="25"/>
  <c r="C320" i="30"/>
  <c r="C418" i="31"/>
  <c r="C160" i="30"/>
  <c r="C221" i="31"/>
  <c r="I425" i="25"/>
  <c r="C311" i="30"/>
  <c r="D67" i="29"/>
  <c r="D60" i="30"/>
  <c r="J130" i="25"/>
  <c r="C341" i="31"/>
  <c r="D214" i="29"/>
  <c r="D230" i="31"/>
  <c r="C235" i="30"/>
  <c r="C312" i="31"/>
  <c r="C483" i="31"/>
  <c r="C266" i="30"/>
  <c r="C355" i="31"/>
  <c r="C301" i="31"/>
  <c r="C335" i="30"/>
  <c r="C437" i="31"/>
  <c r="C256" i="30"/>
  <c r="C337" i="31"/>
  <c r="C227" i="30"/>
  <c r="C303" i="31"/>
  <c r="C212" i="31"/>
  <c r="I409" i="25"/>
  <c r="C89" i="30"/>
  <c r="C120" i="31"/>
  <c r="I216" i="25"/>
  <c r="D446" i="31"/>
  <c r="C406" i="31"/>
  <c r="C285" i="31"/>
  <c r="I562" i="25"/>
  <c r="D167" i="30"/>
  <c r="D232" i="31"/>
  <c r="D93" i="30"/>
  <c r="J227" i="25"/>
  <c r="I3" i="25"/>
  <c r="C262" i="29"/>
  <c r="C203" i="30"/>
  <c r="C277" i="31"/>
  <c r="I543" i="25"/>
  <c r="D454" i="31"/>
  <c r="C229" i="30"/>
  <c r="C254" i="29"/>
  <c r="C197" i="30"/>
  <c r="C271" i="31"/>
  <c r="I530" i="25"/>
  <c r="C142" i="30"/>
  <c r="I363" i="25"/>
  <c r="D95" i="29"/>
  <c r="D98" i="31"/>
  <c r="J180" i="25"/>
  <c r="D16" i="29"/>
  <c r="D12" i="30"/>
  <c r="D15" i="31"/>
  <c r="C298" i="30"/>
  <c r="C394" i="31"/>
  <c r="C362" i="31"/>
  <c r="D336" i="31"/>
  <c r="D255" i="30"/>
  <c r="C250" i="29"/>
  <c r="C267" i="31"/>
  <c r="I522" i="25"/>
  <c r="C164" i="29"/>
  <c r="C184" i="31"/>
  <c r="I345" i="25"/>
  <c r="C104" i="29"/>
  <c r="C83" i="30"/>
  <c r="C109" i="31"/>
  <c r="I201" i="25"/>
  <c r="C507" i="31"/>
  <c r="D318" i="30"/>
  <c r="D417" i="31"/>
  <c r="D279" i="30"/>
  <c r="D374" i="31"/>
  <c r="C220" i="30"/>
  <c r="C294" i="31"/>
  <c r="C479" i="31"/>
  <c r="C246" i="29"/>
  <c r="I514" i="25"/>
  <c r="C150" i="29"/>
  <c r="I318" i="25"/>
  <c r="C332" i="31"/>
  <c r="D490" i="31"/>
  <c r="C450" i="31"/>
  <c r="C309" i="30"/>
  <c r="D364" i="31"/>
  <c r="D452" i="31"/>
  <c r="C219" i="30"/>
  <c r="I578" i="25"/>
  <c r="D210" i="29"/>
  <c r="D226" i="31"/>
  <c r="C137" i="29"/>
  <c r="C115" i="30"/>
  <c r="I290" i="25"/>
  <c r="C65" i="29"/>
  <c r="C59" i="30"/>
  <c r="C67" i="31"/>
  <c r="I128" i="25"/>
  <c r="C230" i="30"/>
  <c r="C306" i="31"/>
  <c r="C156" i="31"/>
  <c r="I297" i="25"/>
  <c r="C71" i="29"/>
  <c r="C73" i="31"/>
  <c r="I137" i="25"/>
  <c r="C10" i="29"/>
  <c r="I6" i="25"/>
  <c r="C415" i="31"/>
  <c r="C237" i="30"/>
  <c r="C314" i="31"/>
  <c r="C197" i="29"/>
  <c r="I415" i="25"/>
  <c r="C263" i="30"/>
  <c r="C347" i="31"/>
  <c r="D210" i="31"/>
  <c r="D57" i="29"/>
  <c r="D54" i="30"/>
  <c r="J114" i="25"/>
  <c r="C286" i="30"/>
  <c r="D246" i="30"/>
  <c r="C214" i="29"/>
  <c r="C230" i="31"/>
  <c r="I445" i="25"/>
  <c r="C242" i="30"/>
  <c r="C322" i="31"/>
  <c r="C505" i="31"/>
  <c r="C458" i="31"/>
  <c r="C329" i="30"/>
  <c r="C431" i="31"/>
  <c r="C269" i="30"/>
  <c r="C360" i="31"/>
  <c r="C233" i="30"/>
  <c r="C309" i="31"/>
  <c r="C339" i="30"/>
  <c r="C442" i="31"/>
  <c r="C334" i="31"/>
  <c r="C206" i="31"/>
  <c r="I394" i="25"/>
  <c r="C446" i="31"/>
  <c r="D102" i="29"/>
  <c r="D105" i="31"/>
  <c r="J195" i="25"/>
  <c r="D238" i="29"/>
  <c r="D186" i="30"/>
  <c r="D258" i="31"/>
  <c r="J496" i="25"/>
  <c r="C497" i="31"/>
  <c r="C454" i="31"/>
  <c r="C295" i="30"/>
  <c r="C390" i="31"/>
  <c r="C265" i="31"/>
  <c r="I520" i="25"/>
  <c r="D166" i="29"/>
  <c r="D186" i="31"/>
  <c r="D136" i="30"/>
  <c r="J348" i="25"/>
  <c r="D85" i="29"/>
  <c r="D72" i="30"/>
  <c r="D89" i="31"/>
  <c r="J164" i="25"/>
  <c r="D14" i="31"/>
  <c r="J16" i="25"/>
  <c r="C252" i="30"/>
  <c r="C333" i="31"/>
  <c r="C237" i="29"/>
  <c r="C185" i="30"/>
  <c r="C257" i="31"/>
  <c r="I495" i="25"/>
  <c r="D179" i="31"/>
  <c r="J338" i="25"/>
  <c r="C99" i="31"/>
  <c r="I184" i="25"/>
  <c r="C496" i="31"/>
  <c r="C279" i="30"/>
  <c r="C374" i="31"/>
  <c r="C318" i="30"/>
  <c r="C417" i="31"/>
  <c r="C236" i="30"/>
  <c r="C313" i="31"/>
  <c r="C504" i="31"/>
  <c r="C167" i="30"/>
  <c r="C232" i="31"/>
  <c r="I447" i="25"/>
  <c r="C205" i="29"/>
  <c r="C161" i="30"/>
  <c r="C222" i="31"/>
  <c r="I426" i="25"/>
  <c r="C484" i="31"/>
  <c r="C469" i="31"/>
  <c r="D407" i="31"/>
  <c r="D265" i="30"/>
  <c r="D351" i="31"/>
  <c r="D449" i="31"/>
  <c r="C280" i="30"/>
  <c r="C375" i="31"/>
  <c r="C421" i="31"/>
  <c r="C215" i="30"/>
  <c r="C292" i="31"/>
  <c r="I572" i="25"/>
  <c r="C209" i="29"/>
  <c r="I433" i="25"/>
  <c r="C131" i="29"/>
  <c r="C146" i="31"/>
  <c r="I269" i="25"/>
  <c r="C58" i="31"/>
  <c r="I110" i="25"/>
  <c r="C300" i="30"/>
  <c r="C396" i="31"/>
  <c r="C210" i="30"/>
  <c r="C286" i="31"/>
  <c r="I563" i="25"/>
  <c r="C62" i="29"/>
  <c r="C57" i="30"/>
  <c r="C64" i="31"/>
  <c r="I121" i="25"/>
  <c r="C498" i="31"/>
  <c r="D287" i="30"/>
  <c r="D383" i="31"/>
  <c r="C190" i="29"/>
  <c r="C207" i="31"/>
  <c r="I401" i="25"/>
  <c r="D206" i="31"/>
  <c r="J394" i="25"/>
  <c r="D47" i="30"/>
  <c r="D53" i="31"/>
  <c r="J94" i="25"/>
  <c r="D314" i="30"/>
  <c r="D272" i="30"/>
  <c r="C321" i="31"/>
  <c r="C202" i="29"/>
  <c r="I422" i="25"/>
  <c r="C251" i="30"/>
  <c r="C331" i="31"/>
  <c r="C413" i="31"/>
  <c r="C466" i="31"/>
  <c r="C489" i="31"/>
  <c r="C285" i="30"/>
  <c r="C513" i="31"/>
  <c r="C320" i="31"/>
  <c r="C179" i="29"/>
  <c r="C147" i="30"/>
  <c r="C199" i="31"/>
  <c r="I381" i="25"/>
  <c r="D93" i="29"/>
  <c r="D96" i="31"/>
  <c r="J178" i="25"/>
  <c r="C238" i="29"/>
  <c r="C186" i="30"/>
  <c r="C258" i="31"/>
  <c r="I496" i="25"/>
  <c r="C386" i="31"/>
  <c r="C242" i="29"/>
  <c r="C189" i="30"/>
  <c r="I503" i="25"/>
  <c r="D154" i="29"/>
  <c r="D172" i="31"/>
  <c r="D66" i="30"/>
  <c r="J145" i="25"/>
  <c r="D13" i="29"/>
  <c r="D9" i="30"/>
  <c r="D13" i="31"/>
  <c r="J12" i="25"/>
  <c r="C248" i="30"/>
  <c r="C328" i="31"/>
  <c r="C178" i="30"/>
  <c r="I475" i="25"/>
  <c r="C153" i="29"/>
  <c r="C170" i="31"/>
  <c r="I321" i="25"/>
  <c r="C87" i="29"/>
  <c r="C91" i="31"/>
  <c r="I166" i="25"/>
  <c r="D492" i="31"/>
  <c r="D270" i="30"/>
  <c r="D361" i="31"/>
  <c r="D159" i="29"/>
  <c r="D176" i="31"/>
  <c r="J333" i="25"/>
  <c r="C98" i="29"/>
  <c r="C78" i="30"/>
  <c r="C100" i="31"/>
  <c r="I186" i="25"/>
  <c r="C501" i="31"/>
  <c r="C283" i="31"/>
  <c r="I557" i="25"/>
  <c r="C212" i="29"/>
  <c r="C166" i="30"/>
  <c r="C229" i="31"/>
  <c r="I443" i="25"/>
  <c r="D479" i="31"/>
  <c r="C467" i="31"/>
  <c r="C306" i="30"/>
  <c r="C402" i="31"/>
  <c r="D341" i="31"/>
  <c r="D444" i="31"/>
  <c r="C289" i="30"/>
  <c r="C384" i="31"/>
  <c r="D325" i="30"/>
  <c r="D424" i="31"/>
  <c r="C515" i="31"/>
  <c r="C294" i="30"/>
  <c r="C389" i="31"/>
  <c r="D212" i="30"/>
  <c r="J569" i="25"/>
  <c r="C194" i="29"/>
  <c r="C213" i="31"/>
  <c r="I410" i="25"/>
  <c r="D125" i="29"/>
  <c r="D138" i="31"/>
  <c r="J254" i="25"/>
  <c r="C48" i="29"/>
  <c r="C51" i="31"/>
  <c r="I90" i="25"/>
  <c r="C53" i="29"/>
  <c r="I101" i="25"/>
  <c r="C486" i="31"/>
  <c r="C287" i="30"/>
  <c r="C383" i="31"/>
  <c r="C439" i="31"/>
  <c r="I556" i="25"/>
  <c r="C155" i="29"/>
  <c r="C127" i="30"/>
  <c r="C173" i="31"/>
  <c r="I327" i="25"/>
  <c r="D39" i="30"/>
  <c r="D44" i="31"/>
  <c r="J76" i="25"/>
  <c r="C447" i="31"/>
  <c r="C272" i="30"/>
  <c r="D232" i="30"/>
  <c r="D177" i="29"/>
  <c r="D197" i="31"/>
  <c r="J374" i="25"/>
  <c r="C257" i="30"/>
  <c r="C342" i="31"/>
  <c r="C477" i="31"/>
  <c r="C324" i="30"/>
  <c r="C290" i="30"/>
  <c r="C385" i="31"/>
  <c r="C278" i="30"/>
  <c r="C372" i="31"/>
  <c r="C171" i="29"/>
  <c r="C192" i="31"/>
  <c r="I361" i="25"/>
  <c r="C243" i="30"/>
  <c r="C323" i="31"/>
  <c r="D70" i="30"/>
  <c r="D87" i="31"/>
  <c r="J160" i="25"/>
  <c r="C177" i="30"/>
  <c r="C245" i="31"/>
  <c r="I473" i="25"/>
  <c r="C231" i="29"/>
  <c r="C250" i="31"/>
  <c r="I485" i="25"/>
  <c r="D148" i="29"/>
  <c r="D124" i="30"/>
  <c r="J313" i="25"/>
  <c r="D66" i="29"/>
  <c r="D68" i="31"/>
  <c r="J129" i="25"/>
  <c r="C8" i="29"/>
  <c r="C6" i="30"/>
  <c r="C9" i="31"/>
  <c r="I4" i="25"/>
  <c r="C244" i="30"/>
  <c r="C325" i="31"/>
  <c r="C225" i="29"/>
  <c r="I472" i="25"/>
  <c r="C145" i="29"/>
  <c r="C121" i="30"/>
  <c r="C165" i="31"/>
  <c r="I310" i="25"/>
  <c r="C78" i="29"/>
  <c r="C80" i="31"/>
  <c r="I149" i="25"/>
  <c r="C492" i="31"/>
  <c r="C268" i="30"/>
  <c r="C357" i="31"/>
  <c r="C154" i="29"/>
  <c r="C172" i="31"/>
  <c r="I326" i="25"/>
  <c r="C93" i="31"/>
  <c r="I170" i="25"/>
  <c r="C371" i="31"/>
  <c r="C175" i="29"/>
  <c r="C144" i="30"/>
  <c r="C195" i="31"/>
  <c r="I370" i="25"/>
  <c r="C274" i="30"/>
  <c r="C367" i="31"/>
  <c r="C332" i="30"/>
  <c r="C434" i="31"/>
  <c r="C470" i="31"/>
  <c r="D504" i="31"/>
  <c r="C212" i="30"/>
  <c r="I569" i="25"/>
  <c r="C183" i="29"/>
  <c r="C150" i="30"/>
  <c r="C202" i="31"/>
  <c r="I387" i="25"/>
  <c r="C97" i="30"/>
  <c r="C128" i="31"/>
  <c r="I235" i="25"/>
  <c r="C40" i="29"/>
  <c r="C38" i="30"/>
  <c r="C42" i="31"/>
  <c r="I74" i="25"/>
  <c r="C324" i="31"/>
  <c r="C170" i="29"/>
  <c r="I359" i="25"/>
  <c r="C158" i="29"/>
  <c r="C175" i="31"/>
  <c r="I332" i="25"/>
  <c r="C126" i="29"/>
  <c r="C105" i="30"/>
  <c r="C140" i="31"/>
  <c r="I257" i="25"/>
  <c r="C44" i="29"/>
  <c r="C48" i="31"/>
  <c r="C42" i="30"/>
  <c r="I83" i="25"/>
  <c r="C281" i="30"/>
  <c r="C376" i="31"/>
  <c r="C140" i="30"/>
  <c r="I354" i="25"/>
  <c r="C472" i="31"/>
  <c r="D263" i="29"/>
  <c r="D278" i="31"/>
  <c r="J544" i="25"/>
  <c r="D152" i="29"/>
  <c r="D169" i="31"/>
  <c r="J320" i="25"/>
  <c r="D33" i="29"/>
  <c r="D31" i="30"/>
  <c r="J60" i="25"/>
  <c r="C305" i="31"/>
  <c r="C177" i="29"/>
  <c r="C197" i="31"/>
  <c r="I374" i="25"/>
  <c r="C352" i="31"/>
  <c r="C491" i="31"/>
  <c r="C331" i="30"/>
  <c r="C433" i="31"/>
  <c r="C428" i="31"/>
  <c r="C292" i="30"/>
  <c r="C388" i="31"/>
  <c r="C339" i="31"/>
  <c r="C482" i="31"/>
  <c r="C511" i="31"/>
  <c r="C271" i="30"/>
  <c r="C363" i="31"/>
  <c r="C265" i="29"/>
  <c r="C204" i="30"/>
  <c r="C280" i="31"/>
  <c r="I548" i="25"/>
  <c r="C358" i="31"/>
  <c r="C239" i="30"/>
  <c r="C317" i="31"/>
  <c r="D74" i="29"/>
  <c r="D65" i="30"/>
  <c r="D77" i="31"/>
  <c r="J143" i="25"/>
  <c r="D206" i="29"/>
  <c r="C262" i="30"/>
  <c r="C346" i="31"/>
  <c r="D222" i="29"/>
  <c r="D240" i="31"/>
  <c r="J464" i="25"/>
  <c r="D138" i="29"/>
  <c r="D152" i="31"/>
  <c r="J291" i="25"/>
  <c r="D56" i="29"/>
  <c r="D53" i="30"/>
  <c r="D59" i="31"/>
  <c r="C241" i="30"/>
  <c r="C319" i="31"/>
  <c r="D218" i="29"/>
  <c r="D170" i="30"/>
  <c r="D236" i="31"/>
  <c r="J454" i="25"/>
  <c r="D160" i="31"/>
  <c r="J303" i="25"/>
  <c r="C68" i="29"/>
  <c r="C61" i="30"/>
  <c r="C69" i="31"/>
  <c r="I131" i="25"/>
  <c r="C487" i="31"/>
  <c r="D116" i="30"/>
  <c r="D157" i="31"/>
  <c r="J298" i="25"/>
  <c r="C80" i="29"/>
  <c r="C82" i="31"/>
  <c r="I151" i="25"/>
  <c r="C270" i="30"/>
  <c r="C361" i="31"/>
  <c r="C503" i="31"/>
  <c r="C419" i="31"/>
  <c r="C514" i="31"/>
  <c r="C488" i="31"/>
  <c r="D254" i="30"/>
  <c r="C266" i="29"/>
  <c r="C205" i="30"/>
  <c r="C281" i="31"/>
  <c r="I549" i="25"/>
  <c r="C180" i="29"/>
  <c r="C200" i="31"/>
  <c r="I382" i="25"/>
  <c r="C125" i="31"/>
  <c r="I228" i="25"/>
  <c r="C31" i="29"/>
  <c r="C33" i="31"/>
  <c r="I58" i="25"/>
  <c r="C282" i="30"/>
  <c r="C377" i="31"/>
  <c r="C244" i="29"/>
  <c r="C191" i="30"/>
  <c r="I509" i="25"/>
  <c r="C135" i="31"/>
  <c r="I249" i="25"/>
  <c r="C36" i="29"/>
  <c r="C34" i="30"/>
  <c r="C38" i="31"/>
  <c r="I67" i="25"/>
  <c r="D443" i="31"/>
  <c r="D403" i="31"/>
  <c r="C268" i="29"/>
  <c r="C208" i="30"/>
  <c r="I552" i="25"/>
  <c r="D258" i="29"/>
  <c r="D199" i="30"/>
  <c r="D274" i="31"/>
  <c r="C139" i="29"/>
  <c r="C153" i="31"/>
  <c r="I292" i="25"/>
  <c r="D24" i="29"/>
  <c r="D21" i="30"/>
  <c r="D24" i="31"/>
  <c r="J41" i="25"/>
  <c r="D167" i="29"/>
  <c r="D137" i="30"/>
  <c r="D187" i="31"/>
  <c r="C273" i="30"/>
  <c r="C365" i="31"/>
  <c r="C465" i="31"/>
  <c r="C297" i="30"/>
  <c r="C392" i="31"/>
  <c r="C264" i="30"/>
  <c r="C349" i="31"/>
  <c r="C493" i="31"/>
  <c r="C314" i="30"/>
  <c r="C258" i="29"/>
  <c r="C199" i="30"/>
  <c r="C274" i="31"/>
  <c r="I536" i="25"/>
  <c r="C344" i="31"/>
  <c r="D64" i="29"/>
  <c r="D66" i="31"/>
  <c r="J125" i="25"/>
  <c r="C206" i="29"/>
  <c r="I429" i="25"/>
  <c r="C340" i="31"/>
  <c r="C221" i="29"/>
  <c r="C239" i="31"/>
  <c r="I459" i="25"/>
  <c r="D132" i="29"/>
  <c r="D147" i="31"/>
  <c r="J279" i="25"/>
  <c r="D49" i="29"/>
  <c r="D52" i="31"/>
  <c r="J93" i="25"/>
  <c r="C451" i="31"/>
  <c r="C288" i="30"/>
  <c r="C226" i="30"/>
  <c r="C216" i="29"/>
  <c r="C233" i="31"/>
  <c r="I451" i="25"/>
  <c r="C135" i="29"/>
  <c r="C114" i="30"/>
  <c r="C151" i="31"/>
  <c r="I286" i="25"/>
  <c r="C58" i="29"/>
  <c r="C55" i="30"/>
  <c r="C60" i="31"/>
  <c r="I115" i="25"/>
  <c r="C480" i="31"/>
  <c r="C301" i="30"/>
  <c r="C315" i="31"/>
  <c r="C138" i="29"/>
  <c r="C152" i="31"/>
  <c r="I291" i="25"/>
  <c r="C70" i="29"/>
  <c r="C62" i="30"/>
  <c r="C71" i="31"/>
  <c r="I135" i="25"/>
  <c r="C404" i="31"/>
  <c r="C307" i="30"/>
  <c r="C208" i="29"/>
  <c r="C162" i="30"/>
  <c r="C224" i="31"/>
  <c r="I431" i="25"/>
  <c r="C250" i="30"/>
  <c r="C330" i="31"/>
  <c r="C121" i="29"/>
  <c r="C102" i="30"/>
  <c r="I247" i="25"/>
  <c r="D304" i="30"/>
  <c r="D399" i="31"/>
  <c r="D113" i="30"/>
  <c r="J285" i="25"/>
  <c r="C502" i="31"/>
  <c r="D311" i="31"/>
  <c r="D52" i="30"/>
  <c r="J107" i="25"/>
  <c r="C382" i="31"/>
  <c r="C94" i="30"/>
  <c r="C126" i="31"/>
  <c r="I229" i="25"/>
  <c r="C141" i="30"/>
  <c r="I360" i="25"/>
  <c r="C495" i="31"/>
  <c r="D311" i="30"/>
  <c r="C517" i="31"/>
  <c r="D439" i="31"/>
  <c r="C195" i="30"/>
  <c r="I524" i="25"/>
  <c r="C172" i="29"/>
  <c r="I362" i="25"/>
  <c r="C116" i="31"/>
  <c r="I212" i="25"/>
  <c r="D256" i="29"/>
  <c r="D273" i="31"/>
  <c r="J534" i="25"/>
  <c r="C101" i="30"/>
  <c r="I242" i="25"/>
  <c r="C20" i="29"/>
  <c r="C17" i="30"/>
  <c r="I27" i="25"/>
  <c r="C328" i="30"/>
  <c r="C430" i="31"/>
  <c r="C359" i="31"/>
  <c r="C247" i="30"/>
  <c r="C327" i="31"/>
  <c r="C249" i="29"/>
  <c r="C194" i="30"/>
  <c r="C266" i="31"/>
  <c r="I521" i="25"/>
  <c r="C304" i="30"/>
  <c r="C399" i="31"/>
  <c r="C380" i="31"/>
  <c r="D368" i="31"/>
  <c r="D113" i="31"/>
  <c r="J207" i="25"/>
  <c r="C303" i="30"/>
  <c r="C398" i="31"/>
  <c r="C265" i="30"/>
  <c r="C351" i="31"/>
  <c r="C217" i="30"/>
  <c r="C293" i="31"/>
  <c r="I576" i="25"/>
  <c r="D125" i="30"/>
  <c r="J317" i="25"/>
  <c r="C400" i="31"/>
  <c r="C506" i="31"/>
  <c r="C468" i="31"/>
  <c r="C508" i="31"/>
  <c r="C407" i="31"/>
  <c r="C373" i="31"/>
  <c r="C214" i="30"/>
  <c r="C291" i="31"/>
  <c r="I571" i="25"/>
  <c r="C240" i="29"/>
  <c r="C187" i="30"/>
  <c r="I501" i="25"/>
  <c r="D460" i="31"/>
  <c r="C319" i="30"/>
  <c r="C311" i="31"/>
  <c r="D265" i="31"/>
  <c r="J520" i="25"/>
  <c r="D178" i="29"/>
  <c r="D146" i="30"/>
  <c r="D198" i="31"/>
  <c r="J376" i="25"/>
  <c r="D46" i="30"/>
  <c r="J89" i="25"/>
  <c r="D191" i="31"/>
  <c r="J356" i="25"/>
  <c r="C302" i="30"/>
  <c r="D94" i="30"/>
  <c r="D126" i="31"/>
  <c r="J229" i="25"/>
  <c r="D32" i="29"/>
  <c r="D34" i="31"/>
  <c r="J59" i="25"/>
  <c r="C427" i="31"/>
  <c r="C213" i="30"/>
  <c r="C290" i="31"/>
  <c r="I570" i="25"/>
  <c r="C193" i="29"/>
  <c r="C211" i="31"/>
  <c r="I405" i="25"/>
  <c r="C106" i="30"/>
  <c r="C141" i="31"/>
  <c r="I258" i="25"/>
  <c r="C41" i="29"/>
  <c r="C45" i="31"/>
  <c r="I79" i="25"/>
  <c r="C258" i="30"/>
  <c r="C343" i="31"/>
  <c r="C267" i="29"/>
  <c r="C206" i="30"/>
  <c r="C282" i="31"/>
  <c r="I550" i="25"/>
  <c r="C229" i="29"/>
  <c r="C179" i="30"/>
  <c r="C248" i="31"/>
  <c r="I480" i="25"/>
  <c r="C195" i="29"/>
  <c r="C156" i="30"/>
  <c r="C214" i="31"/>
  <c r="I411" i="25"/>
  <c r="C462" i="31"/>
  <c r="C235" i="29"/>
  <c r="I492" i="25"/>
  <c r="C200" i="29"/>
  <c r="C158" i="30"/>
  <c r="I418" i="25"/>
  <c r="C138" i="30"/>
  <c r="C188" i="31"/>
  <c r="I352" i="25"/>
  <c r="C128" i="29"/>
  <c r="C143" i="31"/>
  <c r="I262" i="25"/>
  <c r="C90" i="30"/>
  <c r="C121" i="31"/>
  <c r="I221" i="25"/>
  <c r="C163" i="29"/>
  <c r="C134" i="30"/>
  <c r="C183" i="31"/>
  <c r="I342" i="25"/>
  <c r="C276" i="30"/>
  <c r="C192" i="29"/>
  <c r="C155" i="30"/>
  <c r="C209" i="31"/>
  <c r="I403" i="25"/>
  <c r="C225" i="30"/>
  <c r="C300" i="31"/>
  <c r="D393" i="31"/>
  <c r="D261" i="30"/>
  <c r="C234" i="30"/>
  <c r="C310" i="31"/>
  <c r="D267" i="29"/>
  <c r="D206" i="30"/>
  <c r="D282" i="31"/>
  <c r="J550" i="25"/>
  <c r="D229" i="29"/>
  <c r="D179" i="30"/>
  <c r="D248" i="31"/>
  <c r="J480" i="25"/>
  <c r="D156" i="30"/>
  <c r="D214" i="31"/>
  <c r="J411" i="25"/>
  <c r="C111" i="30"/>
  <c r="C149" i="31"/>
  <c r="I283" i="25"/>
  <c r="D307" i="30"/>
  <c r="D404" i="31"/>
  <c r="C327" i="30"/>
  <c r="D514" i="31"/>
  <c r="C425" i="31"/>
  <c r="C334" i="30"/>
  <c r="C436" i="31"/>
  <c r="D244" i="29"/>
  <c r="D191" i="30"/>
  <c r="J509" i="25"/>
  <c r="C165" i="29"/>
  <c r="I347" i="25"/>
  <c r="C106" i="29"/>
  <c r="C85" i="30"/>
  <c r="C111" i="31"/>
  <c r="I205" i="25"/>
  <c r="C256" i="29"/>
  <c r="C273" i="31"/>
  <c r="I534" i="25"/>
  <c r="D186" i="29"/>
  <c r="D152" i="30"/>
  <c r="D204" i="31"/>
  <c r="C144" i="29"/>
  <c r="C119" i="30"/>
  <c r="C162" i="31"/>
  <c r="I305" i="25"/>
  <c r="C18" i="31"/>
  <c r="I25" i="25"/>
  <c r="C348" i="31"/>
  <c r="C184" i="30"/>
  <c r="C256" i="31"/>
  <c r="I494" i="25"/>
  <c r="C512" i="31"/>
  <c r="C296" i="30"/>
  <c r="C391" i="31"/>
  <c r="C368" i="31"/>
  <c r="D103" i="29"/>
  <c r="D108" i="31"/>
  <c r="J200" i="25"/>
  <c r="C289" i="31"/>
  <c r="I566" i="25"/>
  <c r="C164" i="31"/>
  <c r="I307" i="25"/>
  <c r="C308" i="30"/>
  <c r="C405" i="31"/>
  <c r="C481" i="31"/>
  <c r="C313" i="30"/>
  <c r="C410" i="31"/>
  <c r="C283" i="30"/>
  <c r="C378" i="31"/>
  <c r="C227" i="29"/>
  <c r="C247" i="31"/>
  <c r="I478" i="25"/>
  <c r="C460" i="31"/>
  <c r="D316" i="30"/>
  <c r="D414" i="31"/>
  <c r="D379" i="31"/>
  <c r="C299" i="31"/>
  <c r="D160" i="29"/>
  <c r="D129" i="30"/>
  <c r="D177" i="31"/>
  <c r="D41" i="31"/>
  <c r="J73" i="25"/>
  <c r="C354" i="31"/>
  <c r="C191" i="31"/>
  <c r="I356" i="25"/>
  <c r="C366" i="31"/>
  <c r="C198" i="29"/>
  <c r="C157" i="30"/>
  <c r="C216" i="31"/>
  <c r="I416" i="25"/>
  <c r="D112" i="29"/>
  <c r="D122" i="31"/>
  <c r="J222" i="25"/>
  <c r="D23" i="29"/>
  <c r="D23" i="31"/>
  <c r="J40" i="25"/>
  <c r="C287" i="31"/>
  <c r="I564" i="25"/>
  <c r="C191" i="29"/>
  <c r="C208" i="31"/>
  <c r="I402" i="25"/>
  <c r="D132" i="31"/>
  <c r="C34" i="29"/>
  <c r="C32" i="30"/>
  <c r="I61" i="25"/>
  <c r="C255" i="30"/>
  <c r="C336" i="31"/>
  <c r="C251" i="29"/>
  <c r="C268" i="31"/>
  <c r="I527" i="25"/>
  <c r="C218" i="29"/>
  <c r="C170" i="30"/>
  <c r="C236" i="31"/>
  <c r="I454" i="25"/>
  <c r="C181" i="29"/>
  <c r="C148" i="30"/>
  <c r="I383" i="25"/>
  <c r="C33" i="30"/>
  <c r="C36" i="31"/>
  <c r="I65" i="25"/>
  <c r="D459" i="31"/>
  <c r="C200" i="30"/>
  <c r="I537" i="25"/>
  <c r="C233" i="29"/>
  <c r="C181" i="30"/>
  <c r="C252" i="31"/>
  <c r="I487" i="25"/>
  <c r="C125" i="29"/>
  <c r="C138" i="31"/>
  <c r="I254" i="25"/>
  <c r="C485" i="31"/>
  <c r="C239" i="29"/>
  <c r="C259" i="31"/>
  <c r="I499" i="25"/>
  <c r="C403" i="31"/>
  <c r="C216" i="30"/>
  <c r="I573" i="25"/>
  <c r="C260" i="31"/>
  <c r="I500" i="25"/>
  <c r="D457" i="31"/>
  <c r="C509" i="31"/>
  <c r="C453" i="31"/>
  <c r="D305" i="30"/>
  <c r="D510" i="31"/>
  <c r="C305" i="30"/>
  <c r="C231" i="30"/>
  <c r="C307" i="31"/>
  <c r="C241" i="29"/>
  <c r="C188" i="30"/>
  <c r="C261" i="31"/>
  <c r="I502" i="25"/>
  <c r="C161" i="29"/>
  <c r="C130" i="30"/>
  <c r="C178" i="31"/>
  <c r="I335" i="25"/>
  <c r="C106" i="31"/>
  <c r="I198" i="25"/>
  <c r="C323" i="30"/>
  <c r="C423" i="31"/>
  <c r="C240" i="30"/>
  <c r="C318" i="31"/>
  <c r="C218" i="30"/>
  <c r="I577" i="25"/>
  <c r="C186" i="29"/>
  <c r="C152" i="30"/>
  <c r="C204" i="31"/>
  <c r="I390" i="25"/>
  <c r="C18" i="29"/>
  <c r="C15" i="30"/>
  <c r="I23" i="25"/>
  <c r="C259" i="30"/>
  <c r="C223" i="30"/>
  <c r="C297" i="31"/>
  <c r="C230" i="29"/>
  <c r="I482" i="25"/>
  <c r="C500" i="31"/>
  <c r="C464" i="31"/>
  <c r="D226" i="29"/>
  <c r="D246" i="31"/>
  <c r="J474" i="25"/>
  <c r="D96" i="29"/>
  <c r="J181" i="25"/>
  <c r="C325" i="30"/>
  <c r="C424" i="31"/>
  <c r="D247" i="29"/>
  <c r="D264" i="31"/>
  <c r="J516" i="25"/>
  <c r="D133" i="29"/>
  <c r="D148" i="31"/>
  <c r="J282" i="25"/>
  <c r="C312" i="30"/>
  <c r="C245" i="30"/>
  <c r="C326" i="31"/>
  <c r="C322" i="30"/>
  <c r="C422" i="31"/>
  <c r="C315" i="30"/>
  <c r="C412" i="31"/>
  <c r="C449" i="31"/>
  <c r="C299" i="30"/>
  <c r="C395" i="31"/>
  <c r="C223" i="29"/>
  <c r="C174" i="30"/>
  <c r="C241" i="31"/>
  <c r="I466" i="25"/>
  <c r="C455" i="31"/>
  <c r="C316" i="30"/>
  <c r="C414" i="31"/>
  <c r="C379" i="31"/>
  <c r="C222" i="30"/>
  <c r="C296" i="31"/>
  <c r="C157" i="29"/>
  <c r="C174" i="31"/>
  <c r="I331" i="25"/>
  <c r="D30" i="29"/>
  <c r="D30" i="30"/>
  <c r="J55" i="25"/>
  <c r="C473" i="31"/>
  <c r="C338" i="30"/>
  <c r="C441" i="31"/>
  <c r="D350" i="31"/>
  <c r="C126" i="30"/>
  <c r="C171" i="31"/>
  <c r="I324" i="25"/>
  <c r="D187" i="29"/>
  <c r="D205" i="31"/>
  <c r="J391" i="25"/>
  <c r="D110" i="29"/>
  <c r="D88" i="30"/>
  <c r="D117" i="31"/>
  <c r="J213" i="25"/>
  <c r="D19" i="29"/>
  <c r="D19" i="31"/>
  <c r="J26" i="25"/>
  <c r="C264" i="29"/>
  <c r="C279" i="31"/>
  <c r="I545" i="25"/>
  <c r="D181" i="29"/>
  <c r="D148" i="30"/>
  <c r="D118" i="29"/>
  <c r="D98" i="30"/>
  <c r="D129" i="31"/>
  <c r="J236" i="25"/>
  <c r="C22" i="30"/>
  <c r="C25" i="31"/>
  <c r="I44" i="25"/>
  <c r="C248" i="29"/>
  <c r="I517" i="25"/>
  <c r="C231" i="31"/>
  <c r="I446" i="25"/>
  <c r="C145" i="30"/>
  <c r="I375" i="25"/>
  <c r="C26" i="29"/>
  <c r="C24" i="30"/>
  <c r="C27" i="31"/>
  <c r="I46" i="25"/>
  <c r="C459" i="31"/>
  <c r="C353" i="31"/>
  <c r="C60" i="29"/>
  <c r="C62" i="31"/>
  <c r="I117" i="25"/>
  <c r="C253" i="29"/>
  <c r="C196" i="30"/>
  <c r="C270" i="31"/>
  <c r="I529" i="25"/>
  <c r="C27" i="29"/>
  <c r="C26" i="30"/>
  <c r="C29" i="31"/>
  <c r="I48" i="25"/>
  <c r="C411" i="31"/>
  <c r="C123" i="29"/>
  <c r="C104" i="30"/>
  <c r="C136" i="31"/>
  <c r="I250" i="25"/>
  <c r="D43" i="31"/>
  <c r="J75" i="25"/>
  <c r="C109" i="30"/>
  <c r="I265" i="25"/>
  <c r="D450" i="31"/>
  <c r="C340" i="30"/>
  <c r="C445" i="31"/>
  <c r="D280" i="30"/>
  <c r="D375" i="31"/>
  <c r="D494" i="31"/>
  <c r="C510" i="31"/>
  <c r="D480" i="31"/>
  <c r="C228" i="30"/>
  <c r="C304" i="31"/>
  <c r="C228" i="29"/>
  <c r="I479" i="25"/>
  <c r="I325" i="25"/>
  <c r="C94" i="29"/>
  <c r="C97" i="31"/>
  <c r="I179" i="25"/>
  <c r="C518" i="31"/>
  <c r="D317" i="30"/>
  <c r="D416" i="31"/>
  <c r="C99" i="29"/>
  <c r="C80" i="30"/>
  <c r="C102" i="31"/>
  <c r="I188" i="25"/>
  <c r="C17" i="29"/>
  <c r="C13" i="30"/>
  <c r="C16" i="31"/>
  <c r="I19" i="25"/>
  <c r="C244" i="31"/>
  <c r="I471" i="25"/>
  <c r="C118" i="31"/>
  <c r="I214" i="25"/>
  <c r="C494" i="31"/>
  <c r="C221" i="30"/>
  <c r="D223" i="29"/>
  <c r="D174" i="30"/>
  <c r="D241" i="31"/>
  <c r="J466" i="25"/>
  <c r="D86" i="29"/>
  <c r="D73" i="30"/>
  <c r="D90" i="31"/>
  <c r="C43" i="29"/>
  <c r="C41" i="30"/>
  <c r="C47" i="31"/>
  <c r="I81" i="25"/>
  <c r="C461" i="31"/>
  <c r="C247" i="29"/>
  <c r="C264" i="31"/>
  <c r="I516" i="25"/>
  <c r="C129" i="29"/>
  <c r="I264" i="25"/>
  <c r="C333" i="30"/>
  <c r="C435" i="31"/>
  <c r="C326" i="30"/>
  <c r="C429" i="31"/>
  <c r="C253" i="30"/>
  <c r="C335" i="31"/>
  <c r="C463" i="31"/>
  <c r="C211" i="30"/>
  <c r="C288" i="31"/>
  <c r="I565" i="25"/>
  <c r="D438" i="31"/>
  <c r="C291" i="30"/>
  <c r="C387" i="31"/>
  <c r="C217" i="29"/>
  <c r="C169" i="30"/>
  <c r="C234" i="31"/>
  <c r="I452" i="25"/>
  <c r="D310" i="30"/>
  <c r="D408" i="31"/>
  <c r="C277" i="30"/>
  <c r="D295" i="31"/>
  <c r="D117" i="30"/>
  <c r="D158" i="31"/>
  <c r="D21" i="31"/>
  <c r="C516" i="31"/>
  <c r="C321" i="30"/>
  <c r="C420" i="31"/>
  <c r="C350" i="31"/>
  <c r="C136" i="29"/>
  <c r="I289" i="25"/>
  <c r="C184" i="29"/>
  <c r="I388" i="25"/>
  <c r="D107" i="29"/>
  <c r="D112" i="31"/>
  <c r="J24" i="25"/>
  <c r="C261" i="29"/>
  <c r="I542" i="25"/>
  <c r="I380" i="25"/>
  <c r="C111" i="29"/>
  <c r="C119" i="31"/>
  <c r="I215" i="25"/>
  <c r="C448" i="31"/>
  <c r="C393" i="31"/>
  <c r="C254" i="30"/>
  <c r="C51" i="29"/>
  <c r="C48" i="30"/>
  <c r="C55" i="31"/>
  <c r="I97" i="25"/>
  <c r="C490" i="31"/>
  <c r="D327" i="30"/>
  <c r="D517" i="31"/>
  <c r="C369" i="31"/>
  <c r="C364" i="31"/>
  <c r="C260" i="29"/>
  <c r="C202" i="30"/>
  <c r="C276" i="31"/>
  <c r="I541" i="25"/>
  <c r="C499" i="31"/>
  <c r="D340" i="31"/>
  <c r="D252" i="29"/>
  <c r="D269" i="31"/>
  <c r="J528" i="25"/>
  <c r="D427" i="31"/>
  <c r="C203" i="29"/>
  <c r="C219" i="31"/>
  <c r="I423" i="25"/>
  <c r="D415" i="31"/>
  <c r="C336" i="30"/>
  <c r="D371" i="31"/>
  <c r="C478" i="31"/>
  <c r="C409" i="31"/>
  <c r="C474" i="31"/>
  <c r="C267" i="30"/>
  <c r="C356" i="31"/>
  <c r="D302" i="31"/>
  <c r="C220" i="29"/>
  <c r="C172" i="30"/>
  <c r="C238" i="31"/>
  <c r="I458" i="25"/>
  <c r="C147" i="29"/>
  <c r="C123" i="30"/>
  <c r="C167" i="31"/>
  <c r="I312" i="25"/>
  <c r="C84" i="29"/>
  <c r="C71" i="30"/>
  <c r="C88" i="31"/>
  <c r="I163" i="25"/>
  <c r="C456" i="31"/>
  <c r="C317" i="30"/>
  <c r="C416" i="31"/>
  <c r="C338" i="31"/>
  <c r="C210" i="29"/>
  <c r="C226" i="31"/>
  <c r="I438" i="25"/>
  <c r="C181" i="31"/>
  <c r="I340" i="25"/>
  <c r="C90" i="29"/>
  <c r="C94" i="31"/>
  <c r="I172" i="25"/>
  <c r="C15" i="29"/>
  <c r="C11" i="30"/>
  <c r="I17" i="25"/>
  <c r="C293" i="30"/>
  <c r="C215" i="29"/>
  <c r="C168" i="30"/>
  <c r="I450" i="25"/>
  <c r="D77" i="29"/>
  <c r="D67" i="30"/>
  <c r="D79" i="31"/>
  <c r="C182" i="30"/>
  <c r="C254" i="31"/>
  <c r="I489" i="25"/>
  <c r="C9" i="29"/>
  <c r="C10" i="31"/>
  <c r="I5" i="25"/>
  <c r="C337" i="30"/>
  <c r="C440" i="31"/>
  <c r="C260" i="30"/>
  <c r="C345" i="31"/>
  <c r="C471" i="31"/>
  <c r="C426" i="31"/>
  <c r="C438" i="31"/>
  <c r="C163" i="30"/>
  <c r="C225" i="31"/>
  <c r="I432" i="25"/>
  <c r="C117" i="29"/>
  <c r="C127" i="31"/>
  <c r="I234" i="25"/>
  <c r="C310" i="30"/>
  <c r="C408" i="31"/>
  <c r="D249" i="30"/>
  <c r="D329" i="31"/>
  <c r="C295" i="31"/>
  <c r="D219" i="29"/>
  <c r="D171" i="30"/>
  <c r="D237" i="31"/>
  <c r="J457" i="25"/>
  <c r="C141" i="29"/>
  <c r="C155" i="31"/>
  <c r="I296" i="25"/>
  <c r="D12" i="29"/>
  <c r="D8" i="30"/>
  <c r="D12" i="31"/>
  <c r="J11" i="25"/>
  <c r="C401" i="31"/>
  <c r="D262" i="30"/>
  <c r="D346" i="31"/>
  <c r="C109" i="29"/>
  <c r="C87" i="30"/>
  <c r="C115" i="31"/>
  <c r="I209" i="25"/>
  <c r="I555" i="25"/>
  <c r="C178" i="29"/>
  <c r="C146" i="30"/>
  <c r="C198" i="31"/>
  <c r="I376" i="25"/>
  <c r="D82" i="30"/>
  <c r="D107" i="31"/>
  <c r="J199" i="25"/>
  <c r="D14" i="30"/>
  <c r="D17" i="31"/>
  <c r="J20" i="25"/>
  <c r="C476" i="31"/>
  <c r="D301" i="30"/>
  <c r="D251" i="29"/>
  <c r="D268" i="31"/>
  <c r="J527" i="25"/>
  <c r="C169" i="29"/>
  <c r="C190" i="31"/>
  <c r="I355" i="25"/>
  <c r="C108" i="29"/>
  <c r="C86" i="30"/>
  <c r="C114" i="31"/>
  <c r="I208" i="25"/>
  <c r="C330" i="30"/>
  <c r="C432" i="31"/>
  <c r="C284" i="30"/>
  <c r="C381" i="31"/>
  <c r="C224" i="30"/>
  <c r="C444" i="31"/>
  <c r="C175" i="30"/>
  <c r="C242" i="31"/>
  <c r="I467" i="25"/>
  <c r="C188" i="29"/>
  <c r="I395" i="25"/>
  <c r="E83" i="32" l="1"/>
  <c r="E49" i="32"/>
  <c r="E180" i="30"/>
  <c r="D16" i="30"/>
  <c r="J355" i="25"/>
  <c r="D210" i="30"/>
  <c r="J328" i="25"/>
  <c r="J115" i="25"/>
  <c r="D124" i="29"/>
  <c r="J18" i="25"/>
  <c r="J251" i="25"/>
  <c r="E160" i="32"/>
  <c r="D48" i="29"/>
  <c r="D76" i="30"/>
  <c r="D89" i="30"/>
  <c r="D161" i="29"/>
  <c r="D191" i="26"/>
  <c r="J33" i="25"/>
  <c r="K461" i="25"/>
  <c r="L461" i="25" s="1"/>
  <c r="D122" i="29"/>
  <c r="D140" i="30"/>
  <c r="D216" i="30"/>
  <c r="D139" i="26"/>
  <c r="D106" i="29"/>
  <c r="D136" i="32"/>
  <c r="D17" i="29"/>
  <c r="D5" i="29"/>
  <c r="J382" i="25"/>
  <c r="D9" i="29"/>
  <c r="K69" i="25"/>
  <c r="L69" i="25" s="1"/>
  <c r="E274" i="30"/>
  <c r="D99" i="29"/>
  <c r="K173" i="25"/>
  <c r="L173" i="25" s="1"/>
  <c r="J191" i="25"/>
  <c r="J174" i="25"/>
  <c r="K157" i="25"/>
  <c r="L157" i="25" s="1"/>
  <c r="K177" i="25"/>
  <c r="L177" i="25" s="1"/>
  <c r="D122" i="30"/>
  <c r="D195" i="30"/>
  <c r="D207" i="30"/>
  <c r="J217" i="25"/>
  <c r="J269" i="25"/>
  <c r="D76" i="29"/>
  <c r="D200" i="30"/>
  <c r="E23" i="29"/>
  <c r="D114" i="29"/>
  <c r="D184" i="30"/>
  <c r="K88" i="25"/>
  <c r="L88" i="25" s="1"/>
  <c r="K446" i="25"/>
  <c r="L446" i="25" s="1"/>
  <c r="E239" i="30"/>
  <c r="D33" i="26"/>
  <c r="D165" i="29"/>
  <c r="J233" i="25"/>
  <c r="D178" i="32"/>
  <c r="D132" i="26"/>
  <c r="D65" i="29"/>
  <c r="D162" i="26"/>
  <c r="E60" i="32"/>
  <c r="D105" i="26"/>
  <c r="D132" i="32"/>
  <c r="D30" i="26"/>
  <c r="J97" i="25"/>
  <c r="D5" i="32"/>
  <c r="D194" i="26"/>
  <c r="K102" i="25"/>
  <c r="L102" i="25" s="1"/>
  <c r="E137" i="30"/>
  <c r="D125" i="26"/>
  <c r="E96" i="29"/>
  <c r="D31" i="26"/>
  <c r="D124" i="32"/>
  <c r="D16" i="26"/>
  <c r="D179" i="26"/>
  <c r="D165" i="26"/>
  <c r="D180" i="32"/>
  <c r="D47" i="32"/>
  <c r="J122" i="25"/>
  <c r="D75" i="26"/>
  <c r="J522" i="25"/>
  <c r="D36" i="26"/>
  <c r="D159" i="32"/>
  <c r="E72" i="30"/>
  <c r="J85" i="25"/>
  <c r="E153" i="32"/>
  <c r="E65" i="30"/>
  <c r="D101" i="32"/>
  <c r="J256" i="25"/>
  <c r="E109" i="29"/>
  <c r="D48" i="32"/>
  <c r="D78" i="32"/>
  <c r="J133" i="25"/>
  <c r="D62" i="32"/>
  <c r="D135" i="32"/>
  <c r="J15" i="25"/>
  <c r="D110" i="32"/>
  <c r="D253" i="30"/>
  <c r="J288" i="25"/>
  <c r="K132" i="25"/>
  <c r="L132" i="25" s="1"/>
  <c r="D225" i="30"/>
  <c r="D85" i="32"/>
  <c r="D180" i="26"/>
  <c r="E48" i="32"/>
  <c r="E208" i="32"/>
  <c r="K71" i="25"/>
  <c r="L71" i="25" s="1"/>
  <c r="E25" i="32"/>
  <c r="D62" i="26"/>
  <c r="D108" i="32"/>
  <c r="D87" i="32"/>
  <c r="D6" i="26"/>
  <c r="D25" i="26"/>
  <c r="D66" i="32"/>
  <c r="D145" i="26"/>
  <c r="J286" i="25"/>
  <c r="D34" i="29"/>
  <c r="J370" i="25"/>
  <c r="D60" i="32"/>
  <c r="D100" i="32"/>
  <c r="D216" i="32"/>
  <c r="D3" i="32"/>
  <c r="D122" i="26"/>
  <c r="J224" i="25"/>
  <c r="E21" i="30"/>
  <c r="D96" i="32"/>
  <c r="D21" i="32"/>
  <c r="D61" i="32"/>
  <c r="D76" i="32"/>
  <c r="D97" i="29"/>
  <c r="D238" i="32"/>
  <c r="D123" i="32"/>
  <c r="D120" i="30"/>
  <c r="J419" i="25"/>
  <c r="D32" i="26"/>
  <c r="D173" i="26"/>
  <c r="K443" i="25"/>
  <c r="L443" i="25" s="1"/>
  <c r="J350" i="25"/>
  <c r="E126" i="29"/>
  <c r="J406" i="25"/>
  <c r="J197" i="25"/>
  <c r="D138" i="32"/>
  <c r="D140" i="26"/>
  <c r="J127" i="25"/>
  <c r="D143" i="32"/>
  <c r="D172" i="32"/>
  <c r="D82" i="26"/>
  <c r="D172" i="26"/>
  <c r="D208" i="26"/>
  <c r="E113" i="32"/>
  <c r="J280" i="25"/>
  <c r="D40" i="32"/>
  <c r="D81" i="30"/>
  <c r="D11" i="32"/>
  <c r="D231" i="30"/>
  <c r="D172" i="30"/>
  <c r="D12" i="26"/>
  <c r="J196" i="25"/>
  <c r="J29" i="25"/>
  <c r="J421" i="25"/>
  <c r="E87" i="30"/>
  <c r="D10" i="32"/>
  <c r="D166" i="32"/>
  <c r="J78" i="25"/>
  <c r="D189" i="26"/>
  <c r="J161" i="25"/>
  <c r="D41" i="26"/>
  <c r="D6" i="32"/>
  <c r="E75" i="32"/>
  <c r="J49" i="25"/>
  <c r="J329" i="25"/>
  <c r="J274" i="25"/>
  <c r="D95" i="32"/>
  <c r="D127" i="29"/>
  <c r="D98" i="32"/>
  <c r="D144" i="30"/>
  <c r="D168" i="29"/>
  <c r="E251" i="26"/>
  <c r="D57" i="26"/>
  <c r="D172" i="29"/>
  <c r="D150" i="29"/>
  <c r="K314" i="25"/>
  <c r="L314" i="25" s="1"/>
  <c r="J483" i="25"/>
  <c r="D211" i="26"/>
  <c r="J281" i="25"/>
  <c r="K417" i="25"/>
  <c r="L417" i="25" s="1"/>
  <c r="K551" i="25"/>
  <c r="L551" i="25" s="1"/>
  <c r="J289" i="25"/>
  <c r="D55" i="29"/>
  <c r="D112" i="26"/>
  <c r="D123" i="26"/>
  <c r="J431" i="25"/>
  <c r="J257" i="25"/>
  <c r="K535" i="25"/>
  <c r="L535" i="25" s="1"/>
  <c r="J192" i="25"/>
  <c r="J201" i="25"/>
  <c r="D201" i="29"/>
  <c r="D143" i="29"/>
  <c r="J156" i="25"/>
  <c r="J193" i="25"/>
  <c r="J123" i="25"/>
  <c r="J456" i="25"/>
  <c r="J54" i="25"/>
  <c r="D39" i="29"/>
  <c r="D66" i="26"/>
  <c r="E139" i="30"/>
  <c r="D168" i="32"/>
  <c r="E299" i="30"/>
  <c r="K93" i="25"/>
  <c r="L93" i="25" s="1"/>
  <c r="E36" i="29"/>
  <c r="K550" i="25"/>
  <c r="L550" i="25" s="1"/>
  <c r="E319" i="30"/>
  <c r="D228" i="26"/>
  <c r="D59" i="30"/>
  <c r="E282" i="30"/>
  <c r="D193" i="30"/>
  <c r="D44" i="30"/>
  <c r="D177" i="30"/>
  <c r="D238" i="30"/>
  <c r="E217" i="30"/>
  <c r="D219" i="26"/>
  <c r="D56" i="32"/>
  <c r="J261" i="25"/>
  <c r="D127" i="32"/>
  <c r="D119" i="29"/>
  <c r="D168" i="30"/>
  <c r="D46" i="32"/>
  <c r="K383" i="25"/>
  <c r="L383" i="25" s="1"/>
  <c r="E233" i="30"/>
  <c r="K434" i="25"/>
  <c r="L434" i="25" s="1"/>
  <c r="E223" i="32"/>
  <c r="E200" i="29"/>
  <c r="E264" i="30"/>
  <c r="E262" i="30"/>
  <c r="E198" i="29"/>
  <c r="E176" i="30"/>
  <c r="E154" i="32"/>
  <c r="E139" i="29"/>
  <c r="D152" i="26"/>
  <c r="E170" i="32"/>
  <c r="E152" i="29"/>
  <c r="E203" i="32"/>
  <c r="E241" i="30"/>
  <c r="E175" i="29"/>
  <c r="E57" i="30"/>
  <c r="K256" i="25"/>
  <c r="L256" i="25" s="1"/>
  <c r="E124" i="32"/>
  <c r="E40" i="29"/>
  <c r="E53" i="30"/>
  <c r="E111" i="32"/>
  <c r="E145" i="30"/>
  <c r="E147" i="32"/>
  <c r="E187" i="30"/>
  <c r="E179" i="30"/>
  <c r="E258" i="26"/>
  <c r="E99" i="32"/>
  <c r="E92" i="29"/>
  <c r="J309" i="25"/>
  <c r="E155" i="30"/>
  <c r="D214" i="26"/>
  <c r="E204" i="32"/>
  <c r="E176" i="29"/>
  <c r="K398" i="25"/>
  <c r="L398" i="25" s="1"/>
  <c r="E202" i="32"/>
  <c r="E240" i="30"/>
  <c r="E149" i="30"/>
  <c r="E102" i="29"/>
  <c r="E230" i="32"/>
  <c r="E205" i="29"/>
  <c r="E154" i="29"/>
  <c r="J182" i="25"/>
  <c r="K529" i="25"/>
  <c r="L529" i="25" s="1"/>
  <c r="E310" i="30"/>
  <c r="K451" i="25"/>
  <c r="L451" i="25" s="1"/>
  <c r="E63" i="32"/>
  <c r="E86" i="30"/>
  <c r="E65" i="32"/>
  <c r="K223" i="25"/>
  <c r="L223" i="25" s="1"/>
  <c r="E109" i="32"/>
  <c r="E142" i="30"/>
  <c r="K234" i="25"/>
  <c r="L234" i="25" s="1"/>
  <c r="E104" i="29"/>
  <c r="K373" i="25"/>
  <c r="L373" i="25" s="1"/>
  <c r="E191" i="32"/>
  <c r="E166" i="29"/>
  <c r="E205" i="32"/>
  <c r="E179" i="29"/>
  <c r="K454" i="25"/>
  <c r="L454" i="25" s="1"/>
  <c r="E207" i="29"/>
  <c r="E147" i="30"/>
  <c r="J264" i="25"/>
  <c r="K247" i="25"/>
  <c r="L247" i="25" s="1"/>
  <c r="E121" i="32"/>
  <c r="E209" i="32"/>
  <c r="E182" i="29"/>
  <c r="E231" i="29"/>
  <c r="E296" i="30"/>
  <c r="E242" i="32"/>
  <c r="E214" i="29"/>
  <c r="E262" i="32"/>
  <c r="E297" i="30"/>
  <c r="E306" i="30"/>
  <c r="D258" i="30"/>
  <c r="J58" i="25"/>
  <c r="D62" i="30"/>
  <c r="D229" i="30"/>
  <c r="D178" i="26"/>
  <c r="D103" i="32"/>
  <c r="D155" i="32"/>
  <c r="D48" i="26"/>
  <c r="D254" i="32"/>
  <c r="E91" i="29"/>
  <c r="E132" i="30"/>
  <c r="D173" i="32"/>
  <c r="J349" i="25"/>
  <c r="D177" i="32"/>
  <c r="D214" i="30"/>
  <c r="J450" i="25"/>
  <c r="D232" i="32"/>
  <c r="J296" i="25"/>
  <c r="D148" i="32"/>
  <c r="E266" i="26"/>
  <c r="E57" i="32"/>
  <c r="E134" i="30"/>
  <c r="K270" i="25"/>
  <c r="L270" i="25" s="1"/>
  <c r="E133" i="32"/>
  <c r="J490" i="25"/>
  <c r="E264" i="32"/>
  <c r="E233" i="29"/>
  <c r="E199" i="30"/>
  <c r="E273" i="30"/>
  <c r="E56" i="30"/>
  <c r="E252" i="32"/>
  <c r="E290" i="30"/>
  <c r="E315" i="30"/>
  <c r="E246" i="29"/>
  <c r="J449" i="25"/>
  <c r="J322" i="25"/>
  <c r="E126" i="32"/>
  <c r="E118" i="29"/>
  <c r="K164" i="25"/>
  <c r="L164" i="25" s="1"/>
  <c r="E80" i="32"/>
  <c r="E104" i="30"/>
  <c r="E70" i="29"/>
  <c r="E46" i="30"/>
  <c r="E221" i="32"/>
  <c r="K489" i="25"/>
  <c r="L489" i="25" s="1"/>
  <c r="E257" i="32"/>
  <c r="E227" i="29"/>
  <c r="K439" i="25"/>
  <c r="L439" i="25" s="1"/>
  <c r="E226" i="32"/>
  <c r="E239" i="32"/>
  <c r="E211" i="29"/>
  <c r="E236" i="32"/>
  <c r="E208" i="29"/>
  <c r="K237" i="25"/>
  <c r="L237" i="25" s="1"/>
  <c r="E117" i="32"/>
  <c r="E107" i="29"/>
  <c r="J209" i="25"/>
  <c r="E303" i="30"/>
  <c r="E239" i="29"/>
  <c r="K527" i="25"/>
  <c r="L527" i="25" s="1"/>
  <c r="E309" i="30"/>
  <c r="E242" i="29"/>
  <c r="D135" i="26"/>
  <c r="D46" i="26"/>
  <c r="D69" i="26"/>
  <c r="E193" i="32"/>
  <c r="E227" i="30"/>
  <c r="J108" i="25"/>
  <c r="D41" i="32"/>
  <c r="K578" i="25"/>
  <c r="L578" i="25" s="1"/>
  <c r="E340" i="30"/>
  <c r="E267" i="29"/>
  <c r="K35" i="25"/>
  <c r="L35" i="25" s="1"/>
  <c r="E15" i="32"/>
  <c r="E25" i="30"/>
  <c r="E163" i="29"/>
  <c r="E219" i="30"/>
  <c r="E336" i="30"/>
  <c r="E262" i="29"/>
  <c r="K187" i="25"/>
  <c r="L187" i="25" s="1"/>
  <c r="E93" i="32"/>
  <c r="E81" i="29"/>
  <c r="E118" i="30"/>
  <c r="D27" i="32"/>
  <c r="E190" i="30"/>
  <c r="K230" i="25"/>
  <c r="L230" i="25" s="1"/>
  <c r="E114" i="32"/>
  <c r="E100" i="29"/>
  <c r="D131" i="30"/>
  <c r="J501" i="25"/>
  <c r="D163" i="30"/>
  <c r="K138" i="25"/>
  <c r="L138" i="25" s="1"/>
  <c r="E56" i="29"/>
  <c r="D234" i="29"/>
  <c r="E85" i="32"/>
  <c r="D145" i="32"/>
  <c r="J202" i="25"/>
  <c r="D89" i="29"/>
  <c r="E22" i="32"/>
  <c r="E33" i="30"/>
  <c r="E176" i="32"/>
  <c r="E158" i="29"/>
  <c r="E77" i="32"/>
  <c r="E100" i="30"/>
  <c r="E263" i="32"/>
  <c r="E298" i="30"/>
  <c r="E232" i="29"/>
  <c r="E80" i="30"/>
  <c r="K554" i="25"/>
  <c r="L554" i="25" s="1"/>
  <c r="E321" i="30"/>
  <c r="E26" i="32"/>
  <c r="E21" i="29"/>
  <c r="K484" i="25"/>
  <c r="L484" i="25" s="1"/>
  <c r="E224" i="29"/>
  <c r="D45" i="26"/>
  <c r="E98" i="30"/>
  <c r="E64" i="29"/>
  <c r="E70" i="32"/>
  <c r="E92" i="30"/>
  <c r="E152" i="32"/>
  <c r="K148" i="25"/>
  <c r="L148" i="25" s="1"/>
  <c r="E173" i="29"/>
  <c r="E237" i="30"/>
  <c r="E223" i="30"/>
  <c r="K39" i="25"/>
  <c r="L39" i="25" s="1"/>
  <c r="E28" i="30"/>
  <c r="J507" i="25"/>
  <c r="E35" i="32"/>
  <c r="E25" i="29"/>
  <c r="E113" i="30"/>
  <c r="K152" i="25"/>
  <c r="L152" i="25" s="1"/>
  <c r="E128" i="32"/>
  <c r="J463" i="25"/>
  <c r="K8" i="25"/>
  <c r="L8" i="25" s="1"/>
  <c r="E55" i="32"/>
  <c r="E74" i="30"/>
  <c r="E249" i="30"/>
  <c r="E78" i="29"/>
  <c r="E116" i="30"/>
  <c r="E88" i="30"/>
  <c r="K503" i="25"/>
  <c r="L503" i="25" s="1"/>
  <c r="E73" i="32"/>
  <c r="E261" i="26"/>
  <c r="K100" i="25"/>
  <c r="L100" i="25" s="1"/>
  <c r="E51" i="32"/>
  <c r="E63" i="30"/>
  <c r="E188" i="29"/>
  <c r="E253" i="30"/>
  <c r="E21" i="32"/>
  <c r="E181" i="32"/>
  <c r="E162" i="29"/>
  <c r="E268" i="29"/>
  <c r="K271" i="25"/>
  <c r="L271" i="25" s="1"/>
  <c r="E179" i="32"/>
  <c r="K387" i="25"/>
  <c r="L387" i="25" s="1"/>
  <c r="E260" i="32"/>
  <c r="E294" i="30"/>
  <c r="E247" i="29"/>
  <c r="E317" i="30"/>
  <c r="K258" i="25"/>
  <c r="L258" i="25" s="1"/>
  <c r="E125" i="32"/>
  <c r="E166" i="30"/>
  <c r="K331" i="25"/>
  <c r="L331" i="25" s="1"/>
  <c r="E167" i="32"/>
  <c r="E38" i="32"/>
  <c r="E29" i="29"/>
  <c r="D149" i="29"/>
  <c r="J171" i="25"/>
  <c r="E204" i="30"/>
  <c r="D98" i="26"/>
  <c r="D199" i="32"/>
  <c r="D134" i="32"/>
  <c r="D256" i="26"/>
  <c r="J404" i="25"/>
  <c r="D206" i="32"/>
  <c r="D47" i="26"/>
  <c r="D255" i="32"/>
  <c r="J119" i="25"/>
  <c r="D59" i="32"/>
  <c r="E277" i="30"/>
  <c r="J7" i="25"/>
  <c r="D265" i="26"/>
  <c r="K206" i="25"/>
  <c r="L206" i="25" s="1"/>
  <c r="E133" i="30"/>
  <c r="E216" i="30"/>
  <c r="D241" i="32"/>
  <c r="J168" i="25"/>
  <c r="D82" i="32"/>
  <c r="D107" i="30"/>
  <c r="K64" i="25"/>
  <c r="L64" i="25" s="1"/>
  <c r="E32" i="32"/>
  <c r="J276" i="25"/>
  <c r="E331" i="30"/>
  <c r="D107" i="26"/>
  <c r="E102" i="30"/>
  <c r="K518" i="25"/>
  <c r="L518" i="25" s="1"/>
  <c r="E304" i="30"/>
  <c r="E43" i="32"/>
  <c r="E52" i="30"/>
  <c r="J392" i="25"/>
  <c r="K75" i="25"/>
  <c r="L75" i="25" s="1"/>
  <c r="E64" i="30"/>
  <c r="E234" i="30"/>
  <c r="E262" i="26"/>
  <c r="E3" i="32"/>
  <c r="E224" i="32"/>
  <c r="D63" i="26"/>
  <c r="E234" i="32"/>
  <c r="K139" i="25"/>
  <c r="L139" i="25" s="1"/>
  <c r="E67" i="32"/>
  <c r="K354" i="25"/>
  <c r="L354" i="25" s="1"/>
  <c r="K452" i="25"/>
  <c r="L452" i="25" s="1"/>
  <c r="E233" i="32"/>
  <c r="E42" i="30"/>
  <c r="K530" i="25"/>
  <c r="L530" i="25" s="1"/>
  <c r="E311" i="30"/>
  <c r="K424" i="25"/>
  <c r="L424" i="25" s="1"/>
  <c r="E218" i="32"/>
  <c r="E257" i="30"/>
  <c r="K143" i="25"/>
  <c r="L143" i="25" s="1"/>
  <c r="E69" i="32"/>
  <c r="E60" i="29"/>
  <c r="K235" i="25"/>
  <c r="L235" i="25" s="1"/>
  <c r="E115" i="32"/>
  <c r="E152" i="30"/>
  <c r="E105" i="29"/>
  <c r="E47" i="32"/>
  <c r="J287" i="25"/>
  <c r="E251" i="32"/>
  <c r="E289" i="30"/>
  <c r="E223" i="29"/>
  <c r="E173" i="30"/>
  <c r="D102" i="26"/>
  <c r="D195" i="32"/>
  <c r="E225" i="32"/>
  <c r="E266" i="30"/>
  <c r="E76" i="32"/>
  <c r="E65" i="29"/>
  <c r="D193" i="29"/>
  <c r="J216" i="25"/>
  <c r="D90" i="29"/>
  <c r="D38" i="29"/>
  <c r="J405" i="25"/>
  <c r="D207" i="32"/>
  <c r="D330" i="30"/>
  <c r="D257" i="26"/>
  <c r="J190" i="25"/>
  <c r="E45" i="30"/>
  <c r="D119" i="30"/>
  <c r="E286" i="30"/>
  <c r="E219" i="29"/>
  <c r="D91" i="29"/>
  <c r="D120" i="32"/>
  <c r="D142" i="32"/>
  <c r="E214" i="32"/>
  <c r="E189" i="29"/>
  <c r="E292" i="30"/>
  <c r="D155" i="26"/>
  <c r="E261" i="32"/>
  <c r="E230" i="29"/>
  <c r="E295" i="30"/>
  <c r="K176" i="25"/>
  <c r="L176" i="25" s="1"/>
  <c r="E86" i="32"/>
  <c r="E111" i="30"/>
  <c r="E39" i="32"/>
  <c r="E47" i="30"/>
  <c r="E30" i="29"/>
  <c r="E186" i="32"/>
  <c r="E117" i="30"/>
  <c r="E79" i="29"/>
  <c r="D97" i="26"/>
  <c r="E235" i="32"/>
  <c r="E107" i="32"/>
  <c r="E263" i="26"/>
  <c r="E2" i="32"/>
  <c r="K113" i="25"/>
  <c r="L113" i="25" s="1"/>
  <c r="E54" i="32"/>
  <c r="E73" i="30"/>
  <c r="E92" i="32"/>
  <c r="E192" i="32"/>
  <c r="K80" i="25"/>
  <c r="L80" i="25" s="1"/>
  <c r="E32" i="29"/>
  <c r="K321" i="25"/>
  <c r="L321" i="25" s="1"/>
  <c r="E162" i="32"/>
  <c r="E198" i="30"/>
  <c r="E146" i="29"/>
  <c r="K569" i="25"/>
  <c r="L569" i="25" s="1"/>
  <c r="E260" i="29"/>
  <c r="E333" i="30"/>
  <c r="K283" i="25"/>
  <c r="L283" i="25" s="1"/>
  <c r="E140" i="32"/>
  <c r="E129" i="29"/>
  <c r="E182" i="30"/>
  <c r="E307" i="30"/>
  <c r="E241" i="29"/>
  <c r="K214" i="25"/>
  <c r="L214" i="25" s="1"/>
  <c r="E94" i="29"/>
  <c r="E121" i="30"/>
  <c r="K538" i="25"/>
  <c r="L538" i="25" s="1"/>
  <c r="E245" i="29"/>
  <c r="K200" i="25"/>
  <c r="L200" i="25" s="1"/>
  <c r="K208" i="25"/>
  <c r="L208" i="25" s="1"/>
  <c r="J211" i="25"/>
  <c r="D158" i="26"/>
  <c r="K170" i="25"/>
  <c r="L170" i="25" s="1"/>
  <c r="D229" i="26"/>
  <c r="D120" i="26"/>
  <c r="D49" i="26"/>
  <c r="D253" i="32"/>
  <c r="E146" i="32"/>
  <c r="K536" i="25"/>
  <c r="L536" i="25" s="1"/>
  <c r="D202" i="30"/>
  <c r="D94" i="32"/>
  <c r="J308" i="25"/>
  <c r="D157" i="32"/>
  <c r="E196" i="30"/>
  <c r="K266" i="25"/>
  <c r="L266" i="25" s="1"/>
  <c r="E130" i="32"/>
  <c r="D195" i="29"/>
  <c r="D291" i="30"/>
  <c r="D141" i="29"/>
  <c r="D198" i="26"/>
  <c r="D81" i="32"/>
  <c r="D244" i="32"/>
  <c r="D283" i="30"/>
  <c r="J412" i="25"/>
  <c r="D86" i="26"/>
  <c r="D213" i="32"/>
  <c r="D252" i="30"/>
  <c r="D222" i="32"/>
  <c r="J70" i="25"/>
  <c r="D36" i="32"/>
  <c r="K511" i="25"/>
  <c r="L511" i="25" s="1"/>
  <c r="D42" i="32"/>
  <c r="E53" i="32"/>
  <c r="D53" i="32"/>
  <c r="D71" i="30"/>
  <c r="J326" i="25"/>
  <c r="D164" i="32"/>
  <c r="D171" i="32"/>
  <c r="E271" i="30"/>
  <c r="E50" i="32"/>
  <c r="K43" i="25"/>
  <c r="L43" i="25" s="1"/>
  <c r="E18" i="32"/>
  <c r="D65" i="26"/>
  <c r="K57" i="25"/>
  <c r="L57" i="25" s="1"/>
  <c r="E22" i="29"/>
  <c r="E263" i="29"/>
  <c r="K414" i="25"/>
  <c r="L414" i="25" s="1"/>
  <c r="E250" i="30"/>
  <c r="E186" i="29"/>
  <c r="E139" i="32"/>
  <c r="E181" i="30"/>
  <c r="E263" i="30"/>
  <c r="E199" i="29"/>
  <c r="K241" i="25"/>
  <c r="L241" i="25" s="1"/>
  <c r="K278" i="25"/>
  <c r="L278" i="25" s="1"/>
  <c r="E137" i="32"/>
  <c r="E219" i="32"/>
  <c r="E197" i="29"/>
  <c r="E89" i="32"/>
  <c r="E182" i="32"/>
  <c r="J203" i="25"/>
  <c r="E23" i="30"/>
  <c r="E156" i="32"/>
  <c r="J294" i="25"/>
  <c r="E90" i="30"/>
  <c r="E57" i="29"/>
  <c r="K525" i="25"/>
  <c r="L525" i="25" s="1"/>
  <c r="J553" i="25"/>
  <c r="K481" i="25"/>
  <c r="L481" i="25" s="1"/>
  <c r="K547" i="25"/>
  <c r="L547" i="25" s="1"/>
  <c r="E63" i="29"/>
  <c r="E96" i="30"/>
  <c r="K59" i="25"/>
  <c r="L59" i="25" s="1"/>
  <c r="E28" i="32"/>
  <c r="E37" i="30"/>
  <c r="E324" i="30"/>
  <c r="K167" i="25"/>
  <c r="L167" i="25" s="1"/>
  <c r="E106" i="30"/>
  <c r="E73" i="29"/>
  <c r="E161" i="30"/>
  <c r="K410" i="25"/>
  <c r="L410" i="25" s="1"/>
  <c r="E211" i="32"/>
  <c r="E184" i="29"/>
  <c r="K388" i="25"/>
  <c r="L388" i="25" s="1"/>
  <c r="E198" i="32"/>
  <c r="E171" i="29"/>
  <c r="K293" i="25"/>
  <c r="L293" i="25" s="1"/>
  <c r="E186" i="30"/>
  <c r="K46" i="25"/>
  <c r="L46" i="25" s="1"/>
  <c r="E32" i="30"/>
  <c r="K376" i="25"/>
  <c r="L376" i="25" s="1"/>
  <c r="E194" i="32"/>
  <c r="E167" i="29"/>
  <c r="E228" i="30"/>
  <c r="J234" i="25"/>
  <c r="D81" i="26"/>
  <c r="E66" i="29"/>
  <c r="E99" i="30"/>
  <c r="K61" i="25"/>
  <c r="L61" i="25" s="1"/>
  <c r="E30" i="32"/>
  <c r="E39" i="30"/>
  <c r="E77" i="29"/>
  <c r="E112" i="30"/>
  <c r="E171" i="30"/>
  <c r="E144" i="32"/>
  <c r="K252" i="25"/>
  <c r="L252" i="25" s="1"/>
  <c r="K513" i="25"/>
  <c r="L513" i="25" s="1"/>
  <c r="K310" i="25"/>
  <c r="L310" i="25" s="1"/>
  <c r="E158" i="32"/>
  <c r="K556" i="25"/>
  <c r="L556" i="25" s="1"/>
  <c r="E79" i="30"/>
  <c r="D116" i="32"/>
  <c r="D169" i="32"/>
  <c r="J106" i="25"/>
  <c r="D52" i="32"/>
  <c r="E70" i="30"/>
  <c r="E47" i="29"/>
  <c r="K65" i="25"/>
  <c r="L65" i="25" s="1"/>
  <c r="E33" i="32"/>
  <c r="E41" i="30"/>
  <c r="D153" i="30"/>
  <c r="D142" i="29"/>
  <c r="D220" i="32"/>
  <c r="D23" i="32"/>
  <c r="J36" i="25"/>
  <c r="D16" i="32"/>
  <c r="D17" i="32"/>
  <c r="D41" i="29"/>
  <c r="E250" i="32"/>
  <c r="E288" i="30"/>
  <c r="E222" i="29"/>
  <c r="E254" i="29"/>
  <c r="E275" i="30"/>
  <c r="E84" i="29"/>
  <c r="E124" i="30"/>
  <c r="K54" i="25"/>
  <c r="L54" i="25" s="1"/>
  <c r="E35" i="30"/>
  <c r="E122" i="32"/>
  <c r="E160" i="30"/>
  <c r="E111" i="29"/>
  <c r="K105" i="25"/>
  <c r="L105" i="25" s="1"/>
  <c r="E44" i="29"/>
  <c r="E67" i="30"/>
  <c r="E183" i="30"/>
  <c r="E62" i="32"/>
  <c r="E54" i="29"/>
  <c r="E84" i="30"/>
  <c r="J512" i="25"/>
  <c r="E175" i="32"/>
  <c r="E157" i="29"/>
  <c r="K103" i="25"/>
  <c r="L103" i="25" s="1"/>
  <c r="E110" i="32"/>
  <c r="E143" i="30"/>
  <c r="E46" i="29"/>
  <c r="K368" i="25"/>
  <c r="L368" i="25" s="1"/>
  <c r="E189" i="32"/>
  <c r="K32" i="25"/>
  <c r="L32" i="25" s="1"/>
  <c r="E13" i="32"/>
  <c r="E22" i="30"/>
  <c r="K543" i="25"/>
  <c r="L543" i="25" s="1"/>
  <c r="K44" i="25"/>
  <c r="L44" i="25" s="1"/>
  <c r="E19" i="32"/>
  <c r="E30" i="30"/>
  <c r="E150" i="32"/>
  <c r="E136" i="29"/>
  <c r="E189" i="30"/>
  <c r="K30" i="25"/>
  <c r="L30" i="25" s="1"/>
  <c r="E12" i="32"/>
  <c r="E20" i="30"/>
  <c r="K62" i="25"/>
  <c r="L62" i="25" s="1"/>
  <c r="E249" i="32"/>
  <c r="E287" i="30"/>
  <c r="E221" i="29"/>
  <c r="K262" i="25"/>
  <c r="L262" i="25" s="1"/>
  <c r="K79" i="25"/>
  <c r="L79" i="25" s="1"/>
  <c r="E68" i="30"/>
  <c r="E45" i="29"/>
  <c r="D56" i="26"/>
  <c r="K422" i="25"/>
  <c r="L422" i="25" s="1"/>
  <c r="E90" i="29"/>
  <c r="E34" i="32"/>
  <c r="E95" i="30"/>
  <c r="E62" i="29"/>
  <c r="E325" i="30"/>
  <c r="E255" i="29"/>
  <c r="E194" i="30"/>
  <c r="K125" i="25"/>
  <c r="L125" i="25" s="1"/>
  <c r="E82" i="30"/>
  <c r="K264" i="25"/>
  <c r="L264" i="25" s="1"/>
  <c r="E170" i="30"/>
  <c r="K60" i="25"/>
  <c r="L60" i="25" s="1"/>
  <c r="E29" i="32"/>
  <c r="E24" i="29"/>
  <c r="E38" i="30"/>
  <c r="J262" i="25"/>
  <c r="J495" i="25"/>
  <c r="K402" i="25"/>
  <c r="L402" i="25" s="1"/>
  <c r="E178" i="29"/>
  <c r="E184" i="32"/>
  <c r="D246" i="32"/>
  <c r="E78" i="30"/>
  <c r="D201" i="32"/>
  <c r="E80" i="29"/>
  <c r="D151" i="32"/>
  <c r="K528" i="25"/>
  <c r="L528" i="25" s="1"/>
  <c r="K401" i="25"/>
  <c r="L401" i="25" s="1"/>
  <c r="E177" i="29"/>
  <c r="E248" i="32"/>
  <c r="E255" i="26"/>
  <c r="E7" i="32"/>
  <c r="E247" i="32"/>
  <c r="E220" i="29"/>
  <c r="E259" i="30"/>
  <c r="E334" i="30"/>
  <c r="E261" i="29"/>
  <c r="K260" i="25"/>
  <c r="L260" i="25" s="1"/>
  <c r="E167" i="30"/>
  <c r="E235" i="29"/>
  <c r="E212" i="32"/>
  <c r="E185" i="29"/>
  <c r="E247" i="30"/>
  <c r="E48" i="30"/>
  <c r="E265" i="30"/>
  <c r="D28" i="26"/>
  <c r="E144" i="30"/>
  <c r="K364" i="25"/>
  <c r="L364" i="25" s="1"/>
  <c r="E187" i="32"/>
  <c r="E284" i="30"/>
  <c r="E213" i="30"/>
  <c r="E159" i="29"/>
  <c r="J441" i="25"/>
  <c r="E20" i="32"/>
  <c r="E31" i="30"/>
  <c r="E245" i="32"/>
  <c r="E285" i="30"/>
  <c r="E215" i="32"/>
  <c r="E190" i="29"/>
  <c r="K40" i="25"/>
  <c r="L40" i="25" s="1"/>
  <c r="K419" i="25"/>
  <c r="L419" i="25" s="1"/>
  <c r="K320" i="25"/>
  <c r="L320" i="25" s="1"/>
  <c r="E161" i="32"/>
  <c r="K116" i="25"/>
  <c r="L116" i="25" s="1"/>
  <c r="E74" i="32"/>
  <c r="K185" i="25"/>
  <c r="L185" i="25" s="1"/>
  <c r="E91" i="32"/>
  <c r="E323" i="30"/>
  <c r="E228" i="32"/>
  <c r="E268" i="30"/>
  <c r="E203" i="29"/>
  <c r="E131" i="32"/>
  <c r="E232" i="30"/>
  <c r="D35" i="26"/>
  <c r="J560" i="25"/>
  <c r="D204" i="26"/>
  <c r="E84" i="32"/>
  <c r="E75" i="29"/>
  <c r="D217" i="26"/>
  <c r="E138" i="30"/>
  <c r="J513" i="25"/>
  <c r="E115" i="29"/>
  <c r="K129" i="25"/>
  <c r="L129" i="25" s="1"/>
  <c r="J447" i="25"/>
  <c r="D83" i="29"/>
  <c r="D36" i="29"/>
  <c r="J367" i="25"/>
  <c r="D188" i="32"/>
  <c r="D222" i="30"/>
  <c r="D115" i="26"/>
  <c r="J242" i="25"/>
  <c r="J163" i="25"/>
  <c r="D79" i="32"/>
  <c r="E121" i="29"/>
  <c r="D197" i="32"/>
  <c r="D79" i="30"/>
  <c r="D180" i="29"/>
  <c r="D94" i="26"/>
  <c r="J118" i="25"/>
  <c r="J238" i="25"/>
  <c r="D118" i="32"/>
  <c r="E255" i="30"/>
  <c r="K127" i="25"/>
  <c r="L127" i="25" s="1"/>
  <c r="E61" i="32"/>
  <c r="E83" i="30"/>
  <c r="E261" i="30"/>
  <c r="K218" i="25"/>
  <c r="L218" i="25" s="1"/>
  <c r="E106" i="32"/>
  <c r="K50" i="25"/>
  <c r="L50" i="25" s="1"/>
  <c r="E34" i="30"/>
  <c r="E210" i="32"/>
  <c r="E183" i="29"/>
  <c r="K38" i="25"/>
  <c r="L38" i="25" s="1"/>
  <c r="E58" i="32"/>
  <c r="E50" i="29"/>
  <c r="E133" i="29"/>
  <c r="J497" i="25"/>
  <c r="E174" i="32"/>
  <c r="E156" i="29"/>
  <c r="J267" i="25"/>
  <c r="K21" i="25"/>
  <c r="L21" i="25" s="1"/>
  <c r="E8" i="32"/>
  <c r="E265" i="32"/>
  <c r="E301" i="30"/>
  <c r="E125" i="30"/>
  <c r="E183" i="32"/>
  <c r="E252" i="26"/>
  <c r="J400" i="25"/>
  <c r="E256" i="32"/>
  <c r="D73" i="26"/>
  <c r="J169" i="25"/>
  <c r="K324" i="25"/>
  <c r="L324" i="25" s="1"/>
  <c r="E201" i="30"/>
  <c r="K563" i="25"/>
  <c r="L563" i="25" s="1"/>
  <c r="E327" i="30"/>
  <c r="E256" i="29"/>
  <c r="K297" i="25"/>
  <c r="L297" i="25" s="1"/>
  <c r="E149" i="32"/>
  <c r="K184" i="25"/>
  <c r="L184" i="25" s="1"/>
  <c r="E90" i="32"/>
  <c r="K514" i="25"/>
  <c r="L514" i="25" s="1"/>
  <c r="K534" i="25"/>
  <c r="L534" i="25" s="1"/>
  <c r="E313" i="30"/>
  <c r="E165" i="30"/>
  <c r="K552" i="25"/>
  <c r="L552" i="25" s="1"/>
  <c r="E251" i="29"/>
  <c r="E320" i="30"/>
  <c r="K464" i="25"/>
  <c r="L464" i="25" s="1"/>
  <c r="E240" i="32"/>
  <c r="E212" i="29"/>
  <c r="E278" i="30"/>
  <c r="D24" i="26"/>
  <c r="E44" i="30"/>
  <c r="E28" i="29"/>
  <c r="E58" i="29"/>
  <c r="D217" i="32"/>
  <c r="E205" i="30"/>
  <c r="E143" i="32"/>
  <c r="J536" i="25"/>
  <c r="D28" i="29"/>
  <c r="D299" i="30"/>
  <c r="D71" i="26"/>
  <c r="D229" i="32"/>
  <c r="D269" i="30"/>
  <c r="D9" i="32"/>
  <c r="K250" i="25"/>
  <c r="L250" i="25" s="1"/>
  <c r="D221" i="30"/>
  <c r="K274" i="25"/>
  <c r="L274" i="25" s="1"/>
  <c r="D200" i="32"/>
  <c r="K82" i="25"/>
  <c r="L82" i="25" s="1"/>
  <c r="E33" i="29"/>
  <c r="E50" i="30"/>
  <c r="J524" i="25"/>
  <c r="K453" i="25"/>
  <c r="L453" i="25" s="1"/>
  <c r="E267" i="30"/>
  <c r="E259" i="32"/>
  <c r="E293" i="30"/>
  <c r="E229" i="29"/>
  <c r="E332" i="30"/>
  <c r="E220" i="30"/>
  <c r="E164" i="29"/>
  <c r="E112" i="32"/>
  <c r="E146" i="30"/>
  <c r="E98" i="29"/>
  <c r="E185" i="32"/>
  <c r="E218" i="30"/>
  <c r="D39" i="26"/>
  <c r="E128" i="29"/>
  <c r="K379" i="25"/>
  <c r="L379" i="25" s="1"/>
  <c r="E196" i="32"/>
  <c r="E230" i="30"/>
  <c r="K575" i="25"/>
  <c r="L575" i="25" s="1"/>
  <c r="E338" i="30"/>
  <c r="E119" i="32"/>
  <c r="E158" i="30"/>
  <c r="J351" i="25"/>
  <c r="K350" i="25"/>
  <c r="L350" i="25" s="1"/>
  <c r="E178" i="32"/>
  <c r="E161" i="29"/>
  <c r="E215" i="30"/>
  <c r="E141" i="32"/>
  <c r="K175" i="25"/>
  <c r="L175" i="25" s="1"/>
  <c r="E110" i="30"/>
  <c r="D92" i="26"/>
  <c r="E248" i="29"/>
  <c r="J358" i="25"/>
  <c r="E328" i="30"/>
  <c r="E52" i="29"/>
  <c r="K540" i="25"/>
  <c r="L540" i="25" s="1"/>
  <c r="E316" i="30"/>
  <c r="E192" i="30"/>
  <c r="E68" i="32"/>
  <c r="E59" i="29"/>
  <c r="E91" i="30"/>
  <c r="E244" i="30"/>
  <c r="K546" i="25"/>
  <c r="L546" i="25" s="1"/>
  <c r="E108" i="30"/>
  <c r="E101" i="32"/>
  <c r="K199" i="25"/>
  <c r="L199" i="25" s="1"/>
  <c r="E97" i="32"/>
  <c r="E127" i="30"/>
  <c r="E87" i="29"/>
  <c r="K460" i="25"/>
  <c r="L460" i="25" s="1"/>
  <c r="E238" i="32"/>
  <c r="E276" i="30"/>
  <c r="E209" i="30"/>
  <c r="K72" i="25"/>
  <c r="L72" i="25" s="1"/>
  <c r="E37" i="32"/>
  <c r="E27" i="29"/>
  <c r="K95" i="25"/>
  <c r="L95" i="25" s="1"/>
  <c r="E37" i="29"/>
  <c r="E58" i="30"/>
  <c r="J521" i="25"/>
  <c r="K468" i="25"/>
  <c r="L468" i="25" s="1"/>
  <c r="E243" i="32"/>
  <c r="E280" i="30"/>
  <c r="K160" i="25"/>
  <c r="L160" i="25" s="1"/>
  <c r="E101" i="30"/>
  <c r="K166" i="25"/>
  <c r="L166" i="25" s="1"/>
  <c r="E72" i="29"/>
  <c r="K304" i="25"/>
  <c r="L304" i="25" s="1"/>
  <c r="E140" i="29"/>
  <c r="E191" i="30"/>
  <c r="J448" i="25"/>
  <c r="J459" i="25"/>
  <c r="D233" i="26"/>
  <c r="J84" i="25"/>
  <c r="J245" i="25"/>
  <c r="D151" i="26"/>
  <c r="J275" i="25"/>
  <c r="E267" i="26"/>
  <c r="D551" i="36"/>
  <c r="D548" i="36"/>
  <c r="E19" i="29"/>
  <c r="E206" i="30"/>
  <c r="K191" i="25"/>
  <c r="L191" i="25" s="1"/>
  <c r="J485" i="25"/>
  <c r="E97" i="30"/>
  <c r="K251" i="25"/>
  <c r="L251" i="25" s="1"/>
  <c r="J576" i="25"/>
  <c r="J138" i="25"/>
  <c r="J352" i="25"/>
  <c r="K299" i="25"/>
  <c r="L299" i="25" s="1"/>
  <c r="K84" i="25"/>
  <c r="L84" i="25" s="1"/>
  <c r="E226" i="30"/>
  <c r="E68" i="26"/>
  <c r="K108" i="25"/>
  <c r="L108" i="25" s="1"/>
  <c r="J332" i="25"/>
  <c r="K286" i="25"/>
  <c r="L286" i="25" s="1"/>
  <c r="K298" i="25"/>
  <c r="L298" i="25" s="1"/>
  <c r="E190" i="32"/>
  <c r="E95" i="32"/>
  <c r="J396" i="25"/>
  <c r="J87" i="25"/>
  <c r="J51" i="25"/>
  <c r="J537" i="25"/>
  <c r="J425" i="25"/>
  <c r="J401" i="25"/>
  <c r="J206" i="25"/>
  <c r="J383" i="25"/>
  <c r="J486" i="25"/>
  <c r="J290" i="25"/>
  <c r="J82" i="25"/>
  <c r="J381" i="25"/>
  <c r="J327" i="25"/>
  <c r="J402" i="25"/>
  <c r="J37" i="25"/>
  <c r="J438" i="25"/>
  <c r="J500" i="25"/>
  <c r="K94" i="25"/>
  <c r="L94" i="25" s="1"/>
  <c r="J390" i="25"/>
  <c r="E243" i="30"/>
  <c r="E169" i="30"/>
  <c r="K242" i="25"/>
  <c r="L242" i="25" s="1"/>
  <c r="K356" i="25"/>
  <c r="L356" i="25" s="1"/>
  <c r="K182" i="25"/>
  <c r="L182" i="25" s="1"/>
  <c r="K74" i="25"/>
  <c r="L74" i="25" s="1"/>
  <c r="J318" i="25"/>
  <c r="E61" i="30"/>
  <c r="E191" i="29"/>
  <c r="E131" i="29"/>
  <c r="J243" i="25"/>
  <c r="J96" i="25"/>
  <c r="K133" i="25"/>
  <c r="L133" i="25" s="1"/>
  <c r="J165" i="25"/>
  <c r="E12" i="26"/>
  <c r="K334" i="25"/>
  <c r="L334" i="25" s="1"/>
  <c r="E16" i="26"/>
  <c r="E245" i="30"/>
  <c r="E45" i="26"/>
  <c r="K15" i="25"/>
  <c r="L15" i="25" s="1"/>
  <c r="E31" i="26"/>
  <c r="E22" i="26"/>
  <c r="K526" i="25"/>
  <c r="L526" i="25" s="1"/>
  <c r="E215" i="26"/>
  <c r="E229" i="26"/>
  <c r="K508" i="25"/>
  <c r="L508" i="25" s="1"/>
  <c r="E27" i="26"/>
  <c r="K515" i="25"/>
  <c r="L515" i="25" s="1"/>
  <c r="E132" i="26"/>
  <c r="E138" i="26"/>
  <c r="K311" i="25"/>
  <c r="L311" i="25" s="1"/>
  <c r="E128" i="31"/>
  <c r="E183" i="26"/>
  <c r="E198" i="26"/>
  <c r="K165" i="25"/>
  <c r="L165" i="25" s="1"/>
  <c r="E131" i="26"/>
  <c r="K323" i="25"/>
  <c r="L323" i="25" s="1"/>
  <c r="E55" i="26"/>
  <c r="K476" i="25"/>
  <c r="L476" i="25" s="1"/>
  <c r="E92" i="26"/>
  <c r="K400" i="25"/>
  <c r="L400" i="25" s="1"/>
  <c r="K224" i="25"/>
  <c r="L224" i="25" s="1"/>
  <c r="E77" i="26"/>
  <c r="K436" i="25"/>
  <c r="L436" i="25" s="1"/>
  <c r="E94" i="26"/>
  <c r="K396" i="25"/>
  <c r="L396" i="25" s="1"/>
  <c r="E205" i="26"/>
  <c r="K142" i="25"/>
  <c r="L142" i="25" s="1"/>
  <c r="D121" i="26"/>
  <c r="J344" i="25"/>
  <c r="J121" i="25"/>
  <c r="K257" i="25"/>
  <c r="L257" i="25" s="1"/>
  <c r="D126" i="26"/>
  <c r="J337" i="25"/>
  <c r="E79" i="26"/>
  <c r="K430" i="25"/>
  <c r="L430" i="25" s="1"/>
  <c r="E53" i="26"/>
  <c r="K478" i="25"/>
  <c r="L478" i="25" s="1"/>
  <c r="E4" i="26"/>
  <c r="K573" i="25"/>
  <c r="L573" i="25" s="1"/>
  <c r="E48" i="26"/>
  <c r="K486" i="25"/>
  <c r="L486" i="25" s="1"/>
  <c r="K104" i="25"/>
  <c r="L104" i="25" s="1"/>
  <c r="E40" i="26"/>
  <c r="K496" i="25"/>
  <c r="L496" i="25" s="1"/>
  <c r="E144" i="26"/>
  <c r="K301" i="25"/>
  <c r="L301" i="25" s="1"/>
  <c r="E264" i="26"/>
  <c r="K10" i="25"/>
  <c r="L10" i="25" s="1"/>
  <c r="E295" i="31"/>
  <c r="E75" i="26"/>
  <c r="K438" i="25"/>
  <c r="L438" i="25" s="1"/>
  <c r="K435" i="25"/>
  <c r="L435" i="25" s="1"/>
  <c r="E225" i="26"/>
  <c r="K101" i="25"/>
  <c r="L101" i="25" s="1"/>
  <c r="K162" i="25"/>
  <c r="L162" i="25" s="1"/>
  <c r="E182" i="26"/>
  <c r="K207" i="25"/>
  <c r="L207" i="25" s="1"/>
  <c r="E228" i="26"/>
  <c r="K96" i="25"/>
  <c r="L96" i="25" s="1"/>
  <c r="E105" i="30"/>
  <c r="E176" i="26"/>
  <c r="K219" i="25"/>
  <c r="L219" i="25" s="1"/>
  <c r="E57" i="26"/>
  <c r="K473" i="25"/>
  <c r="L473" i="25" s="1"/>
  <c r="E235" i="31"/>
  <c r="E117" i="26"/>
  <c r="K348" i="25"/>
  <c r="L348" i="25" s="1"/>
  <c r="E139" i="26"/>
  <c r="E129" i="26"/>
  <c r="K330" i="25"/>
  <c r="L330" i="25" s="1"/>
  <c r="E238" i="26"/>
  <c r="K55" i="25"/>
  <c r="L55" i="25" s="1"/>
  <c r="E76" i="26"/>
  <c r="K437" i="25"/>
  <c r="L437" i="25" s="1"/>
  <c r="E217" i="26"/>
  <c r="K118" i="25"/>
  <c r="L118" i="25" s="1"/>
  <c r="E61" i="26"/>
  <c r="K469" i="25"/>
  <c r="L469" i="25" s="1"/>
  <c r="E111" i="26"/>
  <c r="K359" i="25"/>
  <c r="L359" i="25" s="1"/>
  <c r="E232" i="26"/>
  <c r="K89" i="25"/>
  <c r="L89" i="25" s="1"/>
  <c r="E121" i="26"/>
  <c r="K344" i="25"/>
  <c r="L344" i="25" s="1"/>
  <c r="E23" i="26"/>
  <c r="K523" i="25"/>
  <c r="L523" i="25" s="1"/>
  <c r="E186" i="26"/>
  <c r="E50" i="26"/>
  <c r="K483" i="25"/>
  <c r="L483" i="25" s="1"/>
  <c r="E95" i="26"/>
  <c r="K395" i="25"/>
  <c r="L395" i="25" s="1"/>
  <c r="E248" i="26"/>
  <c r="K31" i="25"/>
  <c r="L31" i="25" s="1"/>
  <c r="E159" i="26"/>
  <c r="K263" i="25"/>
  <c r="L263" i="25" s="1"/>
  <c r="E160" i="26"/>
  <c r="K259" i="25"/>
  <c r="L259" i="25" s="1"/>
  <c r="E18" i="26"/>
  <c r="K541" i="25"/>
  <c r="L541" i="25" s="1"/>
  <c r="D223" i="26"/>
  <c r="J109" i="25"/>
  <c r="E64" i="32"/>
  <c r="D207" i="26"/>
  <c r="E26" i="26"/>
  <c r="K517" i="25"/>
  <c r="L517" i="25" s="1"/>
  <c r="E149" i="26"/>
  <c r="E78" i="26"/>
  <c r="K432" i="25"/>
  <c r="L432" i="25" s="1"/>
  <c r="E145" i="26"/>
  <c r="K294" i="25"/>
  <c r="L294" i="25" s="1"/>
  <c r="K393" i="25"/>
  <c r="L393" i="25" s="1"/>
  <c r="J433" i="25"/>
  <c r="J147" i="25"/>
  <c r="D101" i="26"/>
  <c r="J378" i="25"/>
  <c r="E100" i="32"/>
  <c r="D130" i="26"/>
  <c r="K243" i="25"/>
  <c r="L243" i="25" s="1"/>
  <c r="E67" i="29"/>
  <c r="E242" i="26"/>
  <c r="K48" i="25"/>
  <c r="L48" i="25" s="1"/>
  <c r="K343" i="25"/>
  <c r="L343" i="25" s="1"/>
  <c r="E74" i="26"/>
  <c r="K440" i="25"/>
  <c r="L440" i="25" s="1"/>
  <c r="E20" i="29"/>
  <c r="E235" i="26"/>
  <c r="K66" i="25"/>
  <c r="L66" i="25" s="1"/>
  <c r="E60" i="26"/>
  <c r="K470" i="25"/>
  <c r="L470" i="25" s="1"/>
  <c r="E76" i="31"/>
  <c r="K141" i="25"/>
  <c r="L141" i="25" s="1"/>
  <c r="E71" i="30"/>
  <c r="E200" i="26"/>
  <c r="K155" i="25"/>
  <c r="L155" i="25" s="1"/>
  <c r="E110" i="31"/>
  <c r="K183" i="25"/>
  <c r="L183" i="25" s="1"/>
  <c r="E130" i="30"/>
  <c r="K267" i="25"/>
  <c r="L267" i="25" s="1"/>
  <c r="E25" i="26"/>
  <c r="K520" i="25"/>
  <c r="L520" i="25" s="1"/>
  <c r="E113" i="26"/>
  <c r="K357" i="25"/>
  <c r="L357" i="25" s="1"/>
  <c r="E67" i="26"/>
  <c r="K455" i="25"/>
  <c r="L455" i="25" s="1"/>
  <c r="K315" i="25"/>
  <c r="L315" i="25" s="1"/>
  <c r="K306" i="25"/>
  <c r="L306" i="25" s="1"/>
  <c r="E233" i="26"/>
  <c r="K68" i="25"/>
  <c r="L68" i="25" s="1"/>
  <c r="K168" i="25"/>
  <c r="L168" i="25" s="1"/>
  <c r="K553" i="25"/>
  <c r="L553" i="25" s="1"/>
  <c r="K545" i="25"/>
  <c r="L545" i="25" s="1"/>
  <c r="E10" i="26"/>
  <c r="K564" i="25"/>
  <c r="L564" i="25" s="1"/>
  <c r="E208" i="26"/>
  <c r="K134" i="25"/>
  <c r="L134" i="25" s="1"/>
  <c r="E168" i="26"/>
  <c r="K232" i="25"/>
  <c r="L232" i="25" s="1"/>
  <c r="K474" i="25"/>
  <c r="L474" i="25" s="1"/>
  <c r="D21" i="26"/>
  <c r="J532" i="25"/>
  <c r="K428" i="25"/>
  <c r="L428" i="25" s="1"/>
  <c r="E122" i="31"/>
  <c r="E187" i="26"/>
  <c r="K195" i="25"/>
  <c r="L195" i="25" s="1"/>
  <c r="E228" i="29"/>
  <c r="K365" i="25"/>
  <c r="L365" i="25" s="1"/>
  <c r="E17" i="26"/>
  <c r="K544" i="25"/>
  <c r="L544" i="25" s="1"/>
  <c r="E15" i="26"/>
  <c r="K548" i="25"/>
  <c r="L548" i="25" s="1"/>
  <c r="D96" i="26"/>
  <c r="J393" i="25"/>
  <c r="D183" i="26"/>
  <c r="J204" i="25"/>
  <c r="D203" i="26"/>
  <c r="K542" i="25"/>
  <c r="L542" i="25" s="1"/>
  <c r="J542" i="25"/>
  <c r="E84" i="26"/>
  <c r="E85" i="26"/>
  <c r="K418" i="25"/>
  <c r="L418" i="25" s="1"/>
  <c r="E217" i="29"/>
  <c r="E118" i="26"/>
  <c r="K347" i="25"/>
  <c r="L347" i="25" s="1"/>
  <c r="E338" i="31"/>
  <c r="E41" i="26"/>
  <c r="E350" i="31"/>
  <c r="K509" i="25"/>
  <c r="L509" i="25" s="1"/>
  <c r="E226" i="26"/>
  <c r="K98" i="25"/>
  <c r="L98" i="25" s="1"/>
  <c r="E234" i="26"/>
  <c r="K67" i="25"/>
  <c r="L67" i="25" s="1"/>
  <c r="E110" i="26"/>
  <c r="K360" i="25"/>
  <c r="L360" i="25" s="1"/>
  <c r="K504" i="25"/>
  <c r="L504" i="25" s="1"/>
  <c r="E265" i="26"/>
  <c r="K7" i="25"/>
  <c r="L7" i="25" s="1"/>
  <c r="E141" i="26"/>
  <c r="K305" i="25"/>
  <c r="L305" i="25" s="1"/>
  <c r="K153" i="25"/>
  <c r="L153" i="25" s="1"/>
  <c r="E125" i="26"/>
  <c r="K338" i="25"/>
  <c r="L338" i="25" s="1"/>
  <c r="E62" i="26"/>
  <c r="K467" i="25"/>
  <c r="L467" i="25" s="1"/>
  <c r="E246" i="26"/>
  <c r="K41" i="25"/>
  <c r="L41" i="25" s="1"/>
  <c r="E108" i="26"/>
  <c r="K362" i="25"/>
  <c r="L362" i="25" s="1"/>
  <c r="E213" i="26"/>
  <c r="K124" i="25"/>
  <c r="L124" i="25" s="1"/>
  <c r="E49" i="29"/>
  <c r="E128" i="26"/>
  <c r="K335" i="25"/>
  <c r="L335" i="25" s="1"/>
  <c r="E245" i="26"/>
  <c r="K42" i="25"/>
  <c r="L42" i="25" s="1"/>
  <c r="K420" i="25"/>
  <c r="L420" i="25" s="1"/>
  <c r="K448" i="25"/>
  <c r="L448" i="25" s="1"/>
  <c r="D202" i="26"/>
  <c r="E36" i="30"/>
  <c r="K92" i="25"/>
  <c r="L92" i="25" s="1"/>
  <c r="K561" i="25"/>
  <c r="L561" i="25" s="1"/>
  <c r="E124" i="26"/>
  <c r="K340" i="25"/>
  <c r="L340" i="25" s="1"/>
  <c r="E231" i="32"/>
  <c r="D9" i="26"/>
  <c r="J565" i="25"/>
  <c r="D104" i="26"/>
  <c r="J372" i="25"/>
  <c r="D237" i="26"/>
  <c r="J56" i="25"/>
  <c r="D167" i="26"/>
  <c r="J239" i="25"/>
  <c r="E241" i="26"/>
  <c r="K415" i="25"/>
  <c r="L415" i="25" s="1"/>
  <c r="E212" i="26"/>
  <c r="K126" i="25"/>
  <c r="L126" i="25" s="1"/>
  <c r="E54" i="26"/>
  <c r="K477" i="25"/>
  <c r="L477" i="25" s="1"/>
  <c r="E163" i="26"/>
  <c r="K248" i="25"/>
  <c r="L248" i="25" s="1"/>
  <c r="E37" i="26"/>
  <c r="K499" i="25"/>
  <c r="L499" i="25" s="1"/>
  <c r="E171" i="26"/>
  <c r="K226" i="25"/>
  <c r="L226" i="25" s="1"/>
  <c r="E80" i="26"/>
  <c r="K427" i="25"/>
  <c r="L427" i="25" s="1"/>
  <c r="K193" i="25"/>
  <c r="L193" i="25" s="1"/>
  <c r="E71" i="26"/>
  <c r="K444" i="25"/>
  <c r="L444" i="25" s="1"/>
  <c r="K392" i="25"/>
  <c r="L392" i="25" s="1"/>
  <c r="E28" i="26"/>
  <c r="K512" i="25"/>
  <c r="L512" i="25" s="1"/>
  <c r="E194" i="26"/>
  <c r="E156" i="31"/>
  <c r="E166" i="26"/>
  <c r="K240" i="25"/>
  <c r="L240" i="25" s="1"/>
  <c r="E109" i="30"/>
  <c r="K225" i="25"/>
  <c r="L225" i="25" s="1"/>
  <c r="E144" i="29"/>
  <c r="E164" i="26"/>
  <c r="K246" i="25"/>
  <c r="L246" i="25" s="1"/>
  <c r="E239" i="26"/>
  <c r="K53" i="25"/>
  <c r="L53" i="25" s="1"/>
  <c r="E180" i="31"/>
  <c r="E270" i="30"/>
  <c r="D70" i="26"/>
  <c r="E123" i="26"/>
  <c r="D161" i="26"/>
  <c r="J253" i="25"/>
  <c r="D253" i="26"/>
  <c r="J22" i="25"/>
  <c r="K245" i="25"/>
  <c r="L245" i="25" s="1"/>
  <c r="D116" i="26"/>
  <c r="E216" i="26"/>
  <c r="E335" i="31"/>
  <c r="K491" i="25"/>
  <c r="L491" i="25" s="1"/>
  <c r="E150" i="30"/>
  <c r="E142" i="26"/>
  <c r="K303" i="25"/>
  <c r="L303" i="25" s="1"/>
  <c r="E114" i="26"/>
  <c r="K353" i="25"/>
  <c r="L353" i="25" s="1"/>
  <c r="E89" i="26"/>
  <c r="K409" i="25"/>
  <c r="L409" i="25" s="1"/>
  <c r="K77" i="25"/>
  <c r="L77" i="25" s="1"/>
  <c r="K210" i="25"/>
  <c r="L210" i="25" s="1"/>
  <c r="E170" i="26"/>
  <c r="K227" i="25"/>
  <c r="L227" i="25" s="1"/>
  <c r="E264" i="29"/>
  <c r="E88" i="26"/>
  <c r="K411" i="25"/>
  <c r="L411" i="25" s="1"/>
  <c r="E51" i="26"/>
  <c r="K482" i="25"/>
  <c r="L482" i="25" s="1"/>
  <c r="E210" i="26"/>
  <c r="K130" i="25"/>
  <c r="L130" i="25" s="1"/>
  <c r="E168" i="29"/>
  <c r="E153" i="26"/>
  <c r="K279" i="25"/>
  <c r="L279" i="25" s="1"/>
  <c r="E237" i="26"/>
  <c r="K56" i="25"/>
  <c r="L56" i="25" s="1"/>
  <c r="E115" i="26"/>
  <c r="K352" i="25"/>
  <c r="L352" i="25" s="1"/>
  <c r="K358" i="25"/>
  <c r="L358" i="25" s="1"/>
  <c r="E101" i="26"/>
  <c r="K378" i="25"/>
  <c r="L378" i="25" s="1"/>
  <c r="E206" i="26"/>
  <c r="K140" i="25"/>
  <c r="L140" i="25" s="1"/>
  <c r="K319" i="25"/>
  <c r="L319" i="25" s="1"/>
  <c r="E155" i="26"/>
  <c r="K276" i="25"/>
  <c r="L276" i="25" s="1"/>
  <c r="E64" i="26"/>
  <c r="K462" i="25"/>
  <c r="L462" i="25" s="1"/>
  <c r="E105" i="26"/>
  <c r="K370" i="25"/>
  <c r="L370" i="25" s="1"/>
  <c r="E107" i="31"/>
  <c r="E193" i="26"/>
  <c r="K180" i="25"/>
  <c r="L180" i="25" s="1"/>
  <c r="E53" i="29"/>
  <c r="E220" i="26"/>
  <c r="K114" i="25"/>
  <c r="L114" i="25" s="1"/>
  <c r="E120" i="29"/>
  <c r="K211" i="25"/>
  <c r="L211" i="25" s="1"/>
  <c r="D212" i="26"/>
  <c r="J126" i="25"/>
  <c r="J111" i="25"/>
  <c r="K327" i="25"/>
  <c r="L327" i="25" s="1"/>
  <c r="D235" i="26"/>
  <c r="J66" i="25"/>
  <c r="D110" i="26"/>
  <c r="J360" i="25"/>
  <c r="D188" i="26"/>
  <c r="J189" i="25"/>
  <c r="K495" i="25"/>
  <c r="L495" i="25" s="1"/>
  <c r="J99" i="25"/>
  <c r="D124" i="26"/>
  <c r="J340" i="25"/>
  <c r="E193" i="29"/>
  <c r="D83" i="26"/>
  <c r="E43" i="26"/>
  <c r="K493" i="25"/>
  <c r="L493" i="25" s="1"/>
  <c r="E156" i="26"/>
  <c r="E47" i="26"/>
  <c r="K487" i="25"/>
  <c r="L487" i="25" s="1"/>
  <c r="E55" i="29"/>
  <c r="E218" i="26"/>
  <c r="K117" i="25"/>
  <c r="L117" i="25" s="1"/>
  <c r="K465" i="25"/>
  <c r="L465" i="25" s="1"/>
  <c r="E72" i="26"/>
  <c r="K442" i="25"/>
  <c r="L442" i="25" s="1"/>
  <c r="E185" i="26"/>
  <c r="K198" i="25"/>
  <c r="L198" i="25" s="1"/>
  <c r="E254" i="30"/>
  <c r="E44" i="26"/>
  <c r="K492" i="25"/>
  <c r="L492" i="25" s="1"/>
  <c r="K190" i="25"/>
  <c r="L190" i="25" s="1"/>
  <c r="K154" i="25"/>
  <c r="L154" i="25" s="1"/>
  <c r="E147" i="26"/>
  <c r="K291" i="25"/>
  <c r="L291" i="25" s="1"/>
  <c r="E21" i="26"/>
  <c r="K532" i="25"/>
  <c r="L532" i="25" s="1"/>
  <c r="E35" i="26"/>
  <c r="K501" i="25"/>
  <c r="L501" i="25" s="1"/>
  <c r="E253" i="31"/>
  <c r="E104" i="26"/>
  <c r="K372" i="25"/>
  <c r="L372" i="25" s="1"/>
  <c r="K189" i="25"/>
  <c r="L189" i="25" s="1"/>
  <c r="E99" i="26"/>
  <c r="K386" i="25"/>
  <c r="L386" i="25" s="1"/>
  <c r="E279" i="30"/>
  <c r="E19" i="26"/>
  <c r="K539" i="25"/>
  <c r="L539" i="25" s="1"/>
  <c r="E134" i="26"/>
  <c r="K318" i="25"/>
  <c r="L318" i="25" s="1"/>
  <c r="E148" i="26"/>
  <c r="E91" i="26"/>
  <c r="K407" i="25"/>
  <c r="L407" i="25" s="1"/>
  <c r="E240" i="26"/>
  <c r="E122" i="29"/>
  <c r="J385" i="25"/>
  <c r="E90" i="26"/>
  <c r="K408" i="25"/>
  <c r="L408" i="25" s="1"/>
  <c r="K121" i="25"/>
  <c r="L121" i="25" s="1"/>
  <c r="E54" i="31"/>
  <c r="K111" i="25"/>
  <c r="L111" i="25" s="1"/>
  <c r="E36" i="26"/>
  <c r="K500" i="25"/>
  <c r="L500" i="25" s="1"/>
  <c r="D141" i="26"/>
  <c r="J305" i="25"/>
  <c r="K355" i="25"/>
  <c r="L355" i="25" s="1"/>
  <c r="D59" i="26"/>
  <c r="J471" i="25"/>
  <c r="D129" i="26"/>
  <c r="J330" i="25"/>
  <c r="E246" i="30"/>
  <c r="E52" i="26"/>
  <c r="K480" i="25"/>
  <c r="L480" i="25" s="1"/>
  <c r="E199" i="26"/>
  <c r="K159" i="25"/>
  <c r="L159" i="25" s="1"/>
  <c r="E82" i="26"/>
  <c r="K425" i="25"/>
  <c r="L425" i="25" s="1"/>
  <c r="E359" i="31"/>
  <c r="K519" i="25"/>
  <c r="L519" i="25" s="1"/>
  <c r="E107" i="30"/>
  <c r="E174" i="26"/>
  <c r="K221" i="25"/>
  <c r="L221" i="25" s="1"/>
  <c r="E151" i="26"/>
  <c r="K282" i="25"/>
  <c r="L282" i="25" s="1"/>
  <c r="E178" i="30"/>
  <c r="E201" i="26"/>
  <c r="K151" i="25"/>
  <c r="L151" i="25" s="1"/>
  <c r="K361" i="25"/>
  <c r="L361" i="25" s="1"/>
  <c r="E250" i="26"/>
  <c r="K28" i="25"/>
  <c r="L28" i="25" s="1"/>
  <c r="E215" i="29"/>
  <c r="E120" i="26"/>
  <c r="K345" i="25"/>
  <c r="L345" i="25" s="1"/>
  <c r="E211" i="26"/>
  <c r="K128" i="25"/>
  <c r="L128" i="25" s="1"/>
  <c r="E146" i="26"/>
  <c r="K292" i="25"/>
  <c r="L292" i="25" s="1"/>
  <c r="E179" i="26"/>
  <c r="K212" i="25"/>
  <c r="L212" i="25" s="1"/>
  <c r="E5" i="26"/>
  <c r="K571" i="25"/>
  <c r="L571" i="25" s="1"/>
  <c r="E243" i="26"/>
  <c r="E86" i="26"/>
  <c r="K416" i="25"/>
  <c r="L416" i="25" s="1"/>
  <c r="E33" i="26"/>
  <c r="K505" i="25"/>
  <c r="L505" i="25" s="1"/>
  <c r="E113" i="31"/>
  <c r="E190" i="26"/>
  <c r="K186" i="25"/>
  <c r="L186" i="25" s="1"/>
  <c r="E222" i="26"/>
  <c r="K110" i="25"/>
  <c r="L110" i="25" s="1"/>
  <c r="D157" i="26"/>
  <c r="J272" i="25"/>
  <c r="D164" i="26"/>
  <c r="J246" i="25"/>
  <c r="E32" i="26"/>
  <c r="K506" i="25"/>
  <c r="L506" i="25" s="1"/>
  <c r="E195" i="26"/>
  <c r="K174" i="25"/>
  <c r="L174" i="25" s="1"/>
  <c r="J146" i="25"/>
  <c r="D55" i="26"/>
  <c r="J476" i="25"/>
  <c r="D227" i="26"/>
  <c r="D87" i="26"/>
  <c r="J415" i="25"/>
  <c r="E184" i="26"/>
  <c r="E164" i="30"/>
  <c r="E127" i="26"/>
  <c r="K336" i="25"/>
  <c r="L336" i="25" s="1"/>
  <c r="E300" i="30"/>
  <c r="K567" i="25"/>
  <c r="L567" i="25" s="1"/>
  <c r="E196" i="26"/>
  <c r="K172" i="25"/>
  <c r="L172" i="25" s="1"/>
  <c r="E178" i="26"/>
  <c r="K213" i="25"/>
  <c r="L213" i="25" s="1"/>
  <c r="E181" i="26"/>
  <c r="E38" i="26"/>
  <c r="K498" i="25"/>
  <c r="L498" i="25" s="1"/>
  <c r="K188" i="25"/>
  <c r="L188" i="25" s="1"/>
  <c r="E66" i="30"/>
  <c r="K144" i="25"/>
  <c r="L144" i="25" s="1"/>
  <c r="E143" i="26"/>
  <c r="K302" i="25"/>
  <c r="L302" i="25" s="1"/>
  <c r="E77" i="30"/>
  <c r="E177" i="26"/>
  <c r="K215" i="25"/>
  <c r="L215" i="25" s="1"/>
  <c r="E106" i="26"/>
  <c r="E3" i="26"/>
  <c r="K574" i="25"/>
  <c r="L574" i="25" s="1"/>
  <c r="E119" i="26"/>
  <c r="K346" i="25"/>
  <c r="L346" i="25" s="1"/>
  <c r="E243" i="29"/>
  <c r="E100" i="26"/>
  <c r="K384" i="25"/>
  <c r="L384" i="25" s="1"/>
  <c r="E63" i="26"/>
  <c r="K463" i="25"/>
  <c r="L463" i="25" s="1"/>
  <c r="E175" i="26"/>
  <c r="K220" i="25"/>
  <c r="L220" i="25" s="1"/>
  <c r="E266" i="29"/>
  <c r="K413" i="25"/>
  <c r="L413" i="25" s="1"/>
  <c r="D38" i="26"/>
  <c r="J498" i="25"/>
  <c r="K209" i="25"/>
  <c r="L209" i="25" s="1"/>
  <c r="J325" i="25"/>
  <c r="J135" i="25"/>
  <c r="E35" i="29"/>
  <c r="K87" i="25"/>
  <c r="L87" i="25" s="1"/>
  <c r="E13" i="26"/>
  <c r="K559" i="25"/>
  <c r="L559" i="25" s="1"/>
  <c r="E42" i="26"/>
  <c r="K494" i="25"/>
  <c r="L494" i="25" s="1"/>
  <c r="E228" i="31"/>
  <c r="K339" i="25"/>
  <c r="L339" i="25" s="1"/>
  <c r="E253" i="29"/>
  <c r="K399" i="25"/>
  <c r="L399" i="25" s="1"/>
  <c r="E221" i="26"/>
  <c r="K112" i="25"/>
  <c r="L112" i="25" s="1"/>
  <c r="E212" i="30"/>
  <c r="E81" i="26"/>
  <c r="E253" i="26"/>
  <c r="K22" i="25"/>
  <c r="L22" i="25" s="1"/>
  <c r="E11" i="26"/>
  <c r="K562" i="25"/>
  <c r="L562" i="25" s="1"/>
  <c r="E2" i="26"/>
  <c r="K577" i="25"/>
  <c r="L577" i="25" s="1"/>
  <c r="E160" i="31"/>
  <c r="E165" i="26"/>
  <c r="K244" i="25"/>
  <c r="L244" i="25" s="1"/>
  <c r="E145" i="29"/>
  <c r="E162" i="26"/>
  <c r="K249" i="25"/>
  <c r="L249" i="25" s="1"/>
  <c r="E167" i="26"/>
  <c r="K239" i="25"/>
  <c r="L239" i="25" s="1"/>
  <c r="E230" i="26"/>
  <c r="K91" i="25"/>
  <c r="L91" i="25" s="1"/>
  <c r="E194" i="29"/>
  <c r="E135" i="26"/>
  <c r="E141" i="30"/>
  <c r="E150" i="26"/>
  <c r="K284" i="25"/>
  <c r="L284" i="25" s="1"/>
  <c r="E66" i="26"/>
  <c r="K456" i="25"/>
  <c r="L456" i="25" s="1"/>
  <c r="E214" i="26"/>
  <c r="K123" i="25"/>
  <c r="L123" i="25" s="1"/>
  <c r="E244" i="26"/>
  <c r="K45" i="25"/>
  <c r="L45" i="25" s="1"/>
  <c r="E73" i="26"/>
  <c r="K441" i="25"/>
  <c r="L441" i="25" s="1"/>
  <c r="E191" i="26"/>
  <c r="E169" i="26"/>
  <c r="K229" i="25"/>
  <c r="L229" i="25" s="1"/>
  <c r="K73" i="25"/>
  <c r="L73" i="25" s="1"/>
  <c r="D154" i="26"/>
  <c r="J277" i="25"/>
  <c r="E204" i="26"/>
  <c r="D8" i="26"/>
  <c r="D216" i="26"/>
  <c r="J120" i="25"/>
  <c r="K136" i="25"/>
  <c r="L136" i="25" s="1"/>
  <c r="J458" i="25"/>
  <c r="E101" i="29"/>
  <c r="J231" i="25"/>
  <c r="K281" i="25"/>
  <c r="L281" i="25" s="1"/>
  <c r="D137" i="26"/>
  <c r="D236" i="26"/>
  <c r="J63" i="25"/>
  <c r="E34" i="26"/>
  <c r="K502" i="25"/>
  <c r="L502" i="25" s="1"/>
  <c r="K497" i="25"/>
  <c r="L497" i="25" s="1"/>
  <c r="E7" i="26"/>
  <c r="K568" i="25"/>
  <c r="L568" i="25" s="1"/>
  <c r="E6" i="26"/>
  <c r="K570" i="25"/>
  <c r="L570" i="25" s="1"/>
  <c r="E24" i="26"/>
  <c r="K521" i="25"/>
  <c r="L521" i="25" s="1"/>
  <c r="E192" i="26"/>
  <c r="K181" i="25"/>
  <c r="L181" i="25" s="1"/>
  <c r="E157" i="26"/>
  <c r="K272" i="25"/>
  <c r="L272" i="25" s="1"/>
  <c r="E247" i="26"/>
  <c r="E14" i="26"/>
  <c r="K549" i="25"/>
  <c r="L549" i="25" s="1"/>
  <c r="E249" i="26"/>
  <c r="K29" i="25"/>
  <c r="L29" i="25" s="1"/>
  <c r="E231" i="26"/>
  <c r="K90" i="25"/>
  <c r="L90" i="25" s="1"/>
  <c r="K397" i="25"/>
  <c r="L397" i="25" s="1"/>
  <c r="K351" i="25"/>
  <c r="L351" i="25" s="1"/>
  <c r="E136" i="26"/>
  <c r="K316" i="25"/>
  <c r="L316" i="25" s="1"/>
  <c r="E219" i="26"/>
  <c r="E58" i="26"/>
  <c r="K472" i="25"/>
  <c r="L472" i="25" s="1"/>
  <c r="E49" i="26"/>
  <c r="K485" i="25"/>
  <c r="L485" i="25" s="1"/>
  <c r="E103" i="26"/>
  <c r="K374" i="25"/>
  <c r="L374" i="25" s="1"/>
  <c r="O13" i="25"/>
  <c r="R10" i="25"/>
  <c r="O3" i="25"/>
  <c r="E4" i="30"/>
  <c r="E8" i="31"/>
  <c r="E4" i="29"/>
  <c r="E3" i="30"/>
  <c r="E4" i="31"/>
  <c r="E5" i="30"/>
  <c r="E7" i="29"/>
  <c r="E3" i="29"/>
  <c r="E2" i="30"/>
  <c r="E6" i="31"/>
  <c r="E6" i="29"/>
  <c r="E5" i="29"/>
  <c r="E5" i="31"/>
  <c r="K26" i="25"/>
  <c r="L26" i="25" s="1"/>
  <c r="E11" i="31"/>
  <c r="E7" i="30"/>
  <c r="E19" i="31"/>
  <c r="E17" i="31"/>
  <c r="E14" i="30"/>
  <c r="K9" i="25"/>
  <c r="L9" i="25" s="1"/>
  <c r="E11" i="29"/>
  <c r="J3" i="25"/>
  <c r="K12" i="25"/>
  <c r="L12" i="25" s="1"/>
  <c r="E13" i="31"/>
  <c r="E9" i="30"/>
  <c r="E13" i="29"/>
  <c r="K11" i="25"/>
  <c r="L11" i="25" s="1"/>
  <c r="E12" i="31"/>
  <c r="E8" i="30"/>
  <c r="R26" i="1"/>
  <c r="E14" i="31"/>
  <c r="E18" i="29"/>
  <c r="E15" i="30"/>
  <c r="K23" i="25"/>
  <c r="L23" i="25" s="1"/>
  <c r="E10" i="29"/>
  <c r="K6" i="25"/>
  <c r="E18" i="31"/>
  <c r="K25" i="25"/>
  <c r="L25" i="25" s="1"/>
  <c r="E8" i="29"/>
  <c r="E6" i="30"/>
  <c r="E9" i="31"/>
  <c r="K4" i="25"/>
  <c r="K3" i="25"/>
  <c r="E14" i="29"/>
  <c r="E10" i="30"/>
  <c r="K13" i="25"/>
  <c r="L13" i="25" s="1"/>
  <c r="E9" i="29"/>
  <c r="E10" i="31"/>
  <c r="K5" i="25"/>
  <c r="L5" i="25" s="1"/>
  <c r="E13" i="30"/>
  <c r="E16" i="31"/>
  <c r="K19" i="25"/>
  <c r="L19" i="25" s="1"/>
  <c r="E15" i="29"/>
  <c r="E11" i="30"/>
  <c r="E16" i="29"/>
  <c r="E12" i="30"/>
  <c r="E15" i="31"/>
  <c r="K18" i="25"/>
  <c r="L18" i="25" s="1"/>
  <c r="E225" i="30" l="1"/>
  <c r="E148" i="30"/>
  <c r="K122" i="25"/>
  <c r="L122" i="25" s="1"/>
  <c r="E122" i="26"/>
  <c r="E172" i="26"/>
  <c r="K421" i="25"/>
  <c r="L421" i="25" s="1"/>
  <c r="E17" i="29"/>
  <c r="K369" i="25"/>
  <c r="L369" i="25" s="1"/>
  <c r="K49" i="25"/>
  <c r="L49" i="25" s="1"/>
  <c r="K47" i="25"/>
  <c r="L47" i="25" s="1"/>
  <c r="E112" i="26"/>
  <c r="E140" i="26"/>
  <c r="K449" i="25"/>
  <c r="L449" i="25" s="1"/>
  <c r="K289" i="25"/>
  <c r="L289" i="25" s="1"/>
  <c r="K273" i="25"/>
  <c r="L273" i="25" s="1"/>
  <c r="K196" i="25"/>
  <c r="L196" i="25" s="1"/>
  <c r="E173" i="26"/>
  <c r="K288" i="25"/>
  <c r="L288" i="25" s="1"/>
  <c r="E104" i="32"/>
  <c r="E108" i="32"/>
  <c r="E96" i="32"/>
  <c r="E49" i="30"/>
  <c r="K52" i="25"/>
  <c r="L52" i="25" s="1"/>
  <c r="E95" i="29"/>
  <c r="K216" i="25"/>
  <c r="L216" i="25" s="1"/>
  <c r="E56" i="26"/>
  <c r="E127" i="29"/>
  <c r="K33" i="25"/>
  <c r="L33" i="25" s="1"/>
  <c r="E185" i="30"/>
  <c r="E31" i="29"/>
  <c r="E115" i="30"/>
  <c r="K86" i="25"/>
  <c r="L86" i="25" s="1"/>
  <c r="K192" i="25"/>
  <c r="L192" i="25" s="1"/>
  <c r="E180" i="26"/>
  <c r="E40" i="32"/>
  <c r="E99" i="29"/>
  <c r="K317" i="25"/>
  <c r="L317" i="25" s="1"/>
  <c r="E81" i="30"/>
  <c r="K78" i="25"/>
  <c r="L78" i="25" s="1"/>
  <c r="K120" i="25"/>
  <c r="L120" i="25" s="1"/>
  <c r="E30" i="26"/>
  <c r="K115" i="25"/>
  <c r="L115" i="25" s="1"/>
  <c r="K309" i="25"/>
  <c r="L309" i="25" s="1"/>
  <c r="E200" i="30"/>
  <c r="E93" i="26"/>
  <c r="E9" i="32"/>
  <c r="E165" i="32"/>
  <c r="E88" i="32"/>
  <c r="E97" i="29"/>
  <c r="E129" i="32"/>
  <c r="E86" i="29"/>
  <c r="E132" i="32"/>
  <c r="E78" i="32"/>
  <c r="E54" i="30"/>
  <c r="E163" i="32"/>
  <c r="E125" i="29"/>
  <c r="K371" i="25"/>
  <c r="L371" i="25" s="1"/>
  <c r="Q28" i="1"/>
  <c r="E46" i="26"/>
  <c r="K24" i="25"/>
  <c r="L24" i="25" s="1"/>
  <c r="K328" i="25"/>
  <c r="L328" i="25" s="1"/>
  <c r="E103" i="29"/>
  <c r="E216" i="32"/>
  <c r="E122" i="30"/>
  <c r="K265" i="25"/>
  <c r="L265" i="25" s="1"/>
  <c r="E180" i="32"/>
  <c r="E172" i="30"/>
  <c r="E124" i="29"/>
  <c r="E87" i="32"/>
  <c r="E105" i="32"/>
  <c r="E45" i="32"/>
  <c r="E224" i="30"/>
  <c r="E135" i="32"/>
  <c r="K507" i="25"/>
  <c r="L507" i="25" s="1"/>
  <c r="K342" i="25"/>
  <c r="L342" i="25" s="1"/>
  <c r="E197" i="30"/>
  <c r="E174" i="30"/>
  <c r="E151" i="30"/>
  <c r="E98" i="32"/>
  <c r="K426" i="25"/>
  <c r="L426" i="25" s="1"/>
  <c r="E109" i="26"/>
  <c r="K233" i="25"/>
  <c r="L233" i="25" s="1"/>
  <c r="E140" i="30"/>
  <c r="K197" i="25"/>
  <c r="L197" i="25" s="1"/>
  <c r="E138" i="32"/>
  <c r="E5" i="32"/>
  <c r="E34" i="29"/>
  <c r="E181" i="29"/>
  <c r="E69" i="30"/>
  <c r="E10" i="32"/>
  <c r="E113" i="29"/>
  <c r="E260" i="30"/>
  <c r="E89" i="30"/>
  <c r="E93" i="29"/>
  <c r="K280" i="25"/>
  <c r="L280" i="25" s="1"/>
  <c r="E44" i="32"/>
  <c r="E24" i="32"/>
  <c r="E189" i="26"/>
  <c r="E20" i="26"/>
  <c r="E256" i="30"/>
  <c r="K406" i="25"/>
  <c r="L406" i="25" s="1"/>
  <c r="K85" i="25"/>
  <c r="L85" i="25" s="1"/>
  <c r="E162" i="30"/>
  <c r="E123" i="32"/>
  <c r="E76" i="29"/>
  <c r="E184" i="30"/>
  <c r="K27" i="25"/>
  <c r="L27" i="25" s="1"/>
  <c r="K479" i="25"/>
  <c r="L479" i="25" s="1"/>
  <c r="E12" i="29"/>
  <c r="E27" i="30"/>
  <c r="E131" i="30"/>
  <c r="E148" i="29"/>
  <c r="E169" i="29"/>
  <c r="E165" i="29"/>
  <c r="E51" i="29"/>
  <c r="E11" i="32"/>
  <c r="E126" i="30"/>
  <c r="E210" i="30"/>
  <c r="K16" i="25"/>
  <c r="L16" i="25" s="1"/>
  <c r="K203" i="25"/>
  <c r="L203" i="25" s="1"/>
  <c r="E133" i="26"/>
  <c r="E87" i="26"/>
  <c r="K394" i="25"/>
  <c r="L394" i="25" s="1"/>
  <c r="E166" i="32"/>
  <c r="E155" i="29"/>
  <c r="E207" i="30"/>
  <c r="Q25" i="1"/>
  <c r="E135" i="30"/>
  <c r="E85" i="29"/>
  <c r="E19" i="30"/>
  <c r="K329" i="25"/>
  <c r="L329" i="25" s="1"/>
  <c r="E172" i="32"/>
  <c r="E103" i="30"/>
  <c r="E235" i="30"/>
  <c r="E16" i="30"/>
  <c r="E4" i="32"/>
  <c r="K179" i="25"/>
  <c r="L179" i="25" s="1"/>
  <c r="K322" i="25"/>
  <c r="L322" i="25" s="1"/>
  <c r="E97" i="26"/>
  <c r="E114" i="29"/>
  <c r="E6" i="32"/>
  <c r="E14" i="32"/>
  <c r="E68" i="29"/>
  <c r="E66" i="32"/>
  <c r="E154" i="30"/>
  <c r="E114" i="30"/>
  <c r="E196" i="29"/>
  <c r="K137" i="25"/>
  <c r="L137" i="25" s="1"/>
  <c r="E76" i="30"/>
  <c r="E107" i="26"/>
  <c r="E188" i="26"/>
  <c r="E197" i="26"/>
  <c r="E96" i="26"/>
  <c r="K488" i="25"/>
  <c r="L488" i="25" s="1"/>
  <c r="K490" i="25"/>
  <c r="L490" i="25" s="1"/>
  <c r="E259" i="29"/>
  <c r="E330" i="30"/>
  <c r="K171" i="25"/>
  <c r="L171" i="25" s="1"/>
  <c r="K363" i="25"/>
  <c r="L363" i="25" s="1"/>
  <c r="E72" i="32"/>
  <c r="K201" i="25"/>
  <c r="L201" i="25" s="1"/>
  <c r="E128" i="30"/>
  <c r="E88" i="29"/>
  <c r="E213" i="32"/>
  <c r="E252" i="30"/>
  <c r="K307" i="25"/>
  <c r="L307" i="25" s="1"/>
  <c r="E257" i="26"/>
  <c r="K236" i="25"/>
  <c r="L236" i="25" s="1"/>
  <c r="E116" i="32"/>
  <c r="E106" i="29"/>
  <c r="E153" i="30"/>
  <c r="E155" i="32"/>
  <c r="E141" i="29"/>
  <c r="K202" i="25"/>
  <c r="L202" i="25" s="1"/>
  <c r="E129" i="30"/>
  <c r="E89" i="29"/>
  <c r="K34" i="25"/>
  <c r="L34" i="25" s="1"/>
  <c r="E24" i="30"/>
  <c r="E258" i="30"/>
  <c r="E195" i="29"/>
  <c r="K36" i="25"/>
  <c r="L36" i="25" s="1"/>
  <c r="E16" i="32"/>
  <c r="E254" i="32"/>
  <c r="E225" i="29"/>
  <c r="E229" i="32"/>
  <c r="E269" i="30"/>
  <c r="K390" i="25"/>
  <c r="L390" i="25" s="1"/>
  <c r="E200" i="32"/>
  <c r="E172" i="29"/>
  <c r="K433" i="25"/>
  <c r="L433" i="25" s="1"/>
  <c r="E222" i="32"/>
  <c r="E120" i="32"/>
  <c r="E110" i="29"/>
  <c r="E159" i="30"/>
  <c r="K149" i="25"/>
  <c r="L149" i="25" s="1"/>
  <c r="Q26" i="1"/>
  <c r="E31" i="32"/>
  <c r="E40" i="30"/>
  <c r="E59" i="30"/>
  <c r="E38" i="29"/>
  <c r="K119" i="25"/>
  <c r="L119" i="25" s="1"/>
  <c r="E59" i="32"/>
  <c r="E234" i="29"/>
  <c r="K261" i="25"/>
  <c r="L261" i="25" s="1"/>
  <c r="E127" i="32"/>
  <c r="E168" i="30"/>
  <c r="E119" i="29"/>
  <c r="E82" i="32"/>
  <c r="E74" i="29"/>
  <c r="K37" i="25"/>
  <c r="L37" i="25" s="1"/>
  <c r="E17" i="32"/>
  <c r="E26" i="30"/>
  <c r="K557" i="25"/>
  <c r="L557" i="25" s="1"/>
  <c r="E171" i="32"/>
  <c r="E153" i="29"/>
  <c r="K254" i="25"/>
  <c r="L254" i="25" s="1"/>
  <c r="K194" i="25"/>
  <c r="L194" i="25" s="1"/>
  <c r="E94" i="32"/>
  <c r="E83" i="29"/>
  <c r="E123" i="30"/>
  <c r="E134" i="32"/>
  <c r="E175" i="30"/>
  <c r="E123" i="29"/>
  <c r="K447" i="25"/>
  <c r="L447" i="25" s="1"/>
  <c r="E201" i="29"/>
  <c r="E112" i="29"/>
  <c r="E82" i="29"/>
  <c r="E120" i="30"/>
  <c r="E255" i="32"/>
  <c r="E226" i="29"/>
  <c r="K107" i="25"/>
  <c r="L107" i="25" s="1"/>
  <c r="K366" i="25"/>
  <c r="L366" i="25" s="1"/>
  <c r="E221" i="30"/>
  <c r="K475" i="25"/>
  <c r="L475" i="25" s="1"/>
  <c r="E246" i="32"/>
  <c r="E218" i="29"/>
  <c r="K576" i="25"/>
  <c r="L576" i="25" s="1"/>
  <c r="E339" i="30"/>
  <c r="E265" i="29"/>
  <c r="E202" i="30"/>
  <c r="E71" i="32"/>
  <c r="E94" i="30"/>
  <c r="E217" i="32"/>
  <c r="E159" i="32"/>
  <c r="K531" i="25"/>
  <c r="L531" i="25" s="1"/>
  <c r="K269" i="25"/>
  <c r="L269" i="25" s="1"/>
  <c r="E258" i="29"/>
  <c r="E329" i="30"/>
  <c r="E152" i="26"/>
  <c r="K459" i="25"/>
  <c r="L459" i="25" s="1"/>
  <c r="E69" i="26"/>
  <c r="Q24" i="1"/>
  <c r="E43" i="29"/>
  <c r="K106" i="25"/>
  <c r="L106" i="25" s="1"/>
  <c r="E52" i="32"/>
  <c r="K412" i="25"/>
  <c r="L412" i="25" s="1"/>
  <c r="E248" i="30"/>
  <c r="E29" i="26"/>
  <c r="E302" i="30"/>
  <c r="K169" i="25"/>
  <c r="L169" i="25" s="1"/>
  <c r="K163" i="25"/>
  <c r="L163" i="25" s="1"/>
  <c r="E79" i="32"/>
  <c r="E69" i="29"/>
  <c r="E251" i="30"/>
  <c r="E187" i="29"/>
  <c r="E173" i="32"/>
  <c r="E204" i="29"/>
  <c r="E158" i="26"/>
  <c r="E65" i="26"/>
  <c r="K522" i="25"/>
  <c r="L522" i="25" s="1"/>
  <c r="E240" i="29"/>
  <c r="E305" i="30"/>
  <c r="K295" i="25"/>
  <c r="L295" i="25" s="1"/>
  <c r="E188" i="30"/>
  <c r="K572" i="25"/>
  <c r="L572" i="25" s="1"/>
  <c r="E116" i="29"/>
  <c r="E163" i="30"/>
  <c r="E143" i="29"/>
  <c r="K238" i="25"/>
  <c r="L238" i="25" s="1"/>
  <c r="E118" i="32"/>
  <c r="E108" i="29"/>
  <c r="E256" i="26"/>
  <c r="K381" i="25"/>
  <c r="L381" i="25" s="1"/>
  <c r="E197" i="32"/>
  <c r="E231" i="30"/>
  <c r="K178" i="25"/>
  <c r="L178" i="25" s="1"/>
  <c r="K161" i="25"/>
  <c r="L161" i="25" s="1"/>
  <c r="K228" i="25"/>
  <c r="L228" i="25" s="1"/>
  <c r="E174" i="29"/>
  <c r="E238" i="30"/>
  <c r="K204" i="25"/>
  <c r="L204" i="25" s="1"/>
  <c r="E81" i="32"/>
  <c r="E71" i="29"/>
  <c r="K404" i="25"/>
  <c r="L404" i="25" s="1"/>
  <c r="E206" i="32"/>
  <c r="E242" i="30"/>
  <c r="K51" i="25"/>
  <c r="L51" i="25" s="1"/>
  <c r="E23" i="32"/>
  <c r="E119" i="30"/>
  <c r="K58" i="25"/>
  <c r="L58" i="25" s="1"/>
  <c r="E27" i="32"/>
  <c r="K275" i="25"/>
  <c r="L275" i="25" s="1"/>
  <c r="E46" i="32"/>
  <c r="E55" i="30"/>
  <c r="E136" i="32"/>
  <c r="E177" i="30"/>
  <c r="K458" i="25"/>
  <c r="L458" i="25" s="1"/>
  <c r="E237" i="32"/>
  <c r="E209" i="29"/>
  <c r="E177" i="32"/>
  <c r="E214" i="30"/>
  <c r="E160" i="29"/>
  <c r="E164" i="32"/>
  <c r="E203" i="30"/>
  <c r="E147" i="29"/>
  <c r="K268" i="25"/>
  <c r="L268" i="25" s="1"/>
  <c r="E150" i="29"/>
  <c r="E211" i="30"/>
  <c r="E98" i="26"/>
  <c r="E199" i="32"/>
  <c r="E236" i="30"/>
  <c r="E102" i="26"/>
  <c r="E195" i="32"/>
  <c r="E229" i="30"/>
  <c r="K312" i="25"/>
  <c r="L312" i="25" s="1"/>
  <c r="E195" i="30"/>
  <c r="K81" i="25"/>
  <c r="L81" i="25" s="1"/>
  <c r="E41" i="32"/>
  <c r="K205" i="25"/>
  <c r="L205" i="25" s="1"/>
  <c r="E60" i="30"/>
  <c r="E39" i="29"/>
  <c r="K17" i="25"/>
  <c r="L17" i="25" s="1"/>
  <c r="E39" i="26"/>
  <c r="E41" i="29"/>
  <c r="E62" i="30"/>
  <c r="K450" i="25"/>
  <c r="L450" i="25" s="1"/>
  <c r="E232" i="32"/>
  <c r="E206" i="29"/>
  <c r="K70" i="25"/>
  <c r="L70" i="25" s="1"/>
  <c r="E36" i="32"/>
  <c r="E43" i="30"/>
  <c r="E26" i="29"/>
  <c r="K524" i="25"/>
  <c r="L524" i="25" s="1"/>
  <c r="E209" i="26"/>
  <c r="E85" i="30"/>
  <c r="E253" i="32"/>
  <c r="E291" i="30"/>
  <c r="K367" i="25"/>
  <c r="L367" i="25" s="1"/>
  <c r="E188" i="32"/>
  <c r="E222" i="30"/>
  <c r="K150" i="25"/>
  <c r="L150" i="25" s="1"/>
  <c r="K300" i="25"/>
  <c r="L300" i="25" s="1"/>
  <c r="E151" i="32"/>
  <c r="E137" i="29"/>
  <c r="K429" i="25"/>
  <c r="L429" i="25" s="1"/>
  <c r="E220" i="32"/>
  <c r="K333" i="25"/>
  <c r="L333" i="25" s="1"/>
  <c r="E169" i="32"/>
  <c r="K558" i="25"/>
  <c r="L558" i="25" s="1"/>
  <c r="K83" i="25"/>
  <c r="L83" i="25" s="1"/>
  <c r="E42" i="32"/>
  <c r="E51" i="30"/>
  <c r="K156" i="25"/>
  <c r="L156" i="25" s="1"/>
  <c r="K466" i="25"/>
  <c r="L466" i="25" s="1"/>
  <c r="E241" i="32"/>
  <c r="E213" i="29"/>
  <c r="K290" i="25"/>
  <c r="L290" i="25" s="1"/>
  <c r="E145" i="32"/>
  <c r="E132" i="29"/>
  <c r="E244" i="32"/>
  <c r="E216" i="29"/>
  <c r="E283" i="30"/>
  <c r="E170" i="29"/>
  <c r="E93" i="30"/>
  <c r="E61" i="29"/>
  <c r="E56" i="32"/>
  <c r="E75" i="30"/>
  <c r="E48" i="29"/>
  <c r="E103" i="32"/>
  <c r="E136" i="30"/>
  <c r="K405" i="25"/>
  <c r="L405" i="25" s="1"/>
  <c r="E207" i="32"/>
  <c r="E180" i="29"/>
  <c r="K296" i="25"/>
  <c r="L296" i="25" s="1"/>
  <c r="E148" i="32"/>
  <c r="E135" i="29"/>
  <c r="K217" i="25"/>
  <c r="L217" i="25" s="1"/>
  <c r="K431" i="25"/>
  <c r="L431" i="25" s="1"/>
  <c r="K341" i="25"/>
  <c r="L341" i="25" s="1"/>
  <c r="E29" i="30"/>
  <c r="K308" i="25"/>
  <c r="L308" i="25" s="1"/>
  <c r="E157" i="32"/>
  <c r="E193" i="30"/>
  <c r="E142" i="29"/>
  <c r="K391" i="25"/>
  <c r="L391" i="25" s="1"/>
  <c r="E201" i="32"/>
  <c r="K560" i="25"/>
  <c r="L560" i="25" s="1"/>
  <c r="K287" i="25"/>
  <c r="L287" i="25" s="1"/>
  <c r="K285" i="25"/>
  <c r="L285" i="25" s="1"/>
  <c r="E142" i="32"/>
  <c r="E130" i="29"/>
  <c r="K332" i="25"/>
  <c r="L332" i="25" s="1"/>
  <c r="E168" i="32"/>
  <c r="E208" i="30"/>
  <c r="H10" i="30"/>
  <c r="H10" i="27"/>
  <c r="L4" i="25"/>
  <c r="H10" i="26"/>
  <c r="H10" i="31" s="1"/>
  <c r="H10" i="32"/>
  <c r="H10" i="29"/>
  <c r="E224" i="26"/>
  <c r="K510" i="25"/>
  <c r="L510" i="25" s="1"/>
  <c r="R28" i="1"/>
  <c r="T27" i="1"/>
  <c r="R23" i="1"/>
  <c r="K537" i="25"/>
  <c r="L537" i="25" s="1"/>
  <c r="K131" i="25"/>
  <c r="L131" i="25" s="1"/>
  <c r="S26" i="1"/>
  <c r="S23" i="1"/>
  <c r="K389" i="25"/>
  <c r="L389" i="25" s="1"/>
  <c r="T23" i="1"/>
  <c r="K377" i="25"/>
  <c r="L377" i="25" s="1"/>
  <c r="T28" i="1"/>
  <c r="S27" i="1"/>
  <c r="S28" i="1"/>
  <c r="Q27" i="1"/>
  <c r="R25" i="1"/>
  <c r="R24" i="1"/>
  <c r="Q23" i="1"/>
  <c r="T25" i="1"/>
  <c r="S24" i="1"/>
  <c r="T26" i="1"/>
  <c r="R27" i="1"/>
  <c r="S25" i="1"/>
  <c r="T24" i="1"/>
  <c r="E319" i="31"/>
  <c r="E59" i="26"/>
  <c r="K471" i="25"/>
  <c r="L471" i="25" s="1"/>
  <c r="E244" i="29"/>
  <c r="K385" i="25"/>
  <c r="L385" i="25" s="1"/>
  <c r="E236" i="26"/>
  <c r="K63" i="25"/>
  <c r="L63" i="25" s="1"/>
  <c r="E154" i="26"/>
  <c r="K277" i="25"/>
  <c r="L277" i="25" s="1"/>
  <c r="E116" i="26"/>
  <c r="K349" i="25"/>
  <c r="L349" i="25" s="1"/>
  <c r="E192" i="29"/>
  <c r="E137" i="26"/>
  <c r="K313" i="25"/>
  <c r="L313" i="25" s="1"/>
  <c r="E202" i="29"/>
  <c r="K325" i="25"/>
  <c r="L325" i="25" s="1"/>
  <c r="E203" i="26"/>
  <c r="K145" i="25"/>
  <c r="L145" i="25" s="1"/>
  <c r="E130" i="26"/>
  <c r="K326" i="25"/>
  <c r="L326" i="25" s="1"/>
  <c r="E70" i="31"/>
  <c r="E207" i="26"/>
  <c r="K135" i="25"/>
  <c r="L135" i="25" s="1"/>
  <c r="E134" i="29"/>
  <c r="K231" i="25"/>
  <c r="L231" i="25" s="1"/>
  <c r="E287" i="31"/>
  <c r="E83" i="26"/>
  <c r="K423" i="25"/>
  <c r="L423" i="25" s="1"/>
  <c r="E210" i="29"/>
  <c r="E126" i="26"/>
  <c r="K337" i="25"/>
  <c r="L337" i="25" s="1"/>
  <c r="E149" i="29"/>
  <c r="E161" i="26"/>
  <c r="K253" i="25"/>
  <c r="L253" i="25" s="1"/>
  <c r="E202" i="26"/>
  <c r="K146" i="25"/>
  <c r="L146" i="25" s="1"/>
  <c r="E223" i="26"/>
  <c r="K109" i="25"/>
  <c r="L109" i="25" s="1"/>
  <c r="K147" i="25"/>
  <c r="L147" i="25" s="1"/>
  <c r="E70" i="26"/>
  <c r="K445" i="25"/>
  <c r="L445" i="25" s="1"/>
  <c r="E227" i="26"/>
  <c r="K97" i="25"/>
  <c r="L97" i="25" s="1"/>
  <c r="E9" i="26"/>
  <c r="K565" i="25"/>
  <c r="L565" i="25" s="1"/>
  <c r="E8" i="26"/>
  <c r="K566" i="25"/>
  <c r="L566" i="25" s="1"/>
  <c r="E42" i="29"/>
  <c r="K99" i="25"/>
  <c r="L99" i="25" s="1"/>
  <c r="L6" i="25"/>
  <c r="L3" i="25"/>
  <c r="I8" i="31" l="1"/>
  <c r="J8" i="31"/>
  <c r="H8" i="31"/>
  <c r="K8" i="31"/>
  <c r="P6" i="25"/>
  <c r="O8" i="25"/>
  <c r="P9" i="25"/>
  <c r="O9" i="25"/>
  <c r="N9" i="25"/>
  <c r="N6" i="25"/>
  <c r="Q6" i="25"/>
  <c r="O6" i="25"/>
  <c r="N7" i="25"/>
  <c r="O7" i="25"/>
  <c r="P7" i="25"/>
  <c r="Q7" i="25"/>
  <c r="I8" i="30"/>
  <c r="I5" i="30"/>
  <c r="H5" i="32"/>
  <c r="H8" i="30"/>
  <c r="J5" i="30"/>
  <c r="I5" i="32"/>
  <c r="H6" i="29"/>
  <c r="I8" i="32"/>
  <c r="H6" i="30"/>
  <c r="I7" i="30"/>
  <c r="K7" i="30"/>
  <c r="J6" i="30"/>
  <c r="K6" i="30"/>
  <c r="K8" i="32"/>
  <c r="I6" i="32"/>
  <c r="K5" i="30"/>
  <c r="H7" i="32"/>
  <c r="J5" i="32"/>
  <c r="I6" i="30"/>
  <c r="I7" i="32"/>
  <c r="K6" i="32"/>
  <c r="H7" i="30"/>
  <c r="K7" i="32"/>
  <c r="K5" i="32"/>
  <c r="J7" i="30"/>
  <c r="K8" i="30"/>
  <c r="J8" i="32"/>
  <c r="H6" i="32"/>
  <c r="H5" i="30"/>
  <c r="J8" i="30"/>
  <c r="J7" i="32"/>
  <c r="J6" i="32"/>
  <c r="N11" i="25"/>
  <c r="J8" i="27"/>
  <c r="H8" i="32"/>
  <c r="K5" i="29"/>
  <c r="Q8" i="25"/>
  <c r="J5" i="29"/>
  <c r="H5" i="29"/>
  <c r="P8" i="25"/>
  <c r="I5" i="29"/>
  <c r="I7" i="29"/>
  <c r="J5" i="31"/>
  <c r="K6" i="29"/>
  <c r="H7" i="29"/>
  <c r="K7" i="29"/>
  <c r="J7" i="29"/>
  <c r="H8" i="29"/>
  <c r="N8" i="25"/>
  <c r="I8" i="29"/>
  <c r="Q9" i="25"/>
  <c r="J8" i="29"/>
  <c r="J6" i="29"/>
  <c r="K8" i="29"/>
  <c r="I6" i="29"/>
  <c r="J7" i="27"/>
  <c r="I7" i="27"/>
  <c r="H7" i="27"/>
  <c r="K7" i="27"/>
  <c r="I8" i="27"/>
  <c r="K8" i="27"/>
  <c r="H8" i="27"/>
  <c r="H7" i="26"/>
  <c r="K5" i="31"/>
  <c r="J6" i="31"/>
  <c r="I5" i="31"/>
  <c r="I7" i="31"/>
  <c r="J7" i="31"/>
  <c r="K7" i="31"/>
  <c r="H5" i="31"/>
  <c r="I6" i="31"/>
  <c r="H6" i="31"/>
  <c r="K6" i="31"/>
  <c r="H7" i="31"/>
  <c r="I6" i="27"/>
  <c r="H6" i="27"/>
  <c r="I5" i="27"/>
  <c r="H5" i="26"/>
  <c r="I6" i="26"/>
  <c r="K6" i="26"/>
  <c r="H8" i="26"/>
  <c r="J8" i="26"/>
  <c r="J6" i="27"/>
  <c r="J7" i="26"/>
  <c r="I7" i="26"/>
  <c r="K5" i="27"/>
  <c r="H5" i="27"/>
  <c r="I8" i="26"/>
  <c r="J5" i="27"/>
  <c r="J6" i="26"/>
  <c r="K7" i="26"/>
  <c r="K6" i="27"/>
  <c r="H6" i="26"/>
  <c r="I5" i="26"/>
  <c r="J5" i="26"/>
  <c r="K8" i="26"/>
  <c r="K5" i="26"/>
  <c r="I9" i="31" l="1"/>
  <c r="J9" i="31"/>
  <c r="H9" i="31"/>
  <c r="I9" i="32"/>
  <c r="K9" i="31"/>
  <c r="H9" i="32"/>
  <c r="I9" i="30"/>
  <c r="L6" i="30"/>
  <c r="K9" i="27"/>
  <c r="K9" i="30"/>
  <c r="H9" i="30"/>
  <c r="J9" i="30"/>
  <c r="H9" i="26"/>
  <c r="I9" i="29"/>
  <c r="L6" i="32"/>
  <c r="J9" i="32"/>
  <c r="K9" i="32"/>
  <c r="L6" i="31"/>
  <c r="L6" i="29"/>
  <c r="J9" i="29"/>
  <c r="H9" i="29"/>
  <c r="K9" i="26"/>
  <c r="K9" i="29"/>
  <c r="N10" i="25"/>
  <c r="H9" i="27"/>
  <c r="I9" i="27"/>
  <c r="J9" i="27"/>
  <c r="P10" i="25"/>
  <c r="I9" i="26"/>
  <c r="L6" i="26"/>
  <c r="O10" i="25"/>
  <c r="R7" i="25"/>
  <c r="Q10" i="25"/>
  <c r="L6" i="27"/>
  <c r="J9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<sst xmlns="http://schemas.openxmlformats.org/spreadsheetml/2006/main" count="5355" uniqueCount="853">
  <si>
    <t>FT1 Index</t>
  </si>
  <si>
    <t>Dates</t>
  </si>
  <si>
    <t>PX_OPEN_AM</t>
  </si>
  <si>
    <t>PX_HIGH_AM</t>
  </si>
  <si>
    <t>PX_LOW_AM</t>
  </si>
  <si>
    <t>PX_LAST_AM</t>
  </si>
  <si>
    <t>H-L</t>
  </si>
  <si>
    <t>C-O</t>
  </si>
  <si>
    <t>C-O/H-L</t>
  </si>
  <si>
    <r>
      <rPr>
        <sz val="12"/>
        <color theme="1"/>
        <rFont val="新細明體"/>
        <family val="2"/>
        <charset val="136"/>
      </rPr>
      <t>當日高低級距</t>
    </r>
    <phoneticPr fontId="2" type="noConversion"/>
  </si>
  <si>
    <r>
      <rPr>
        <sz val="12"/>
        <color theme="1"/>
        <rFont val="新細明體"/>
        <family val="2"/>
        <charset val="136"/>
      </rPr>
      <t>當日開收比例</t>
    </r>
    <phoneticPr fontId="2" type="noConversion"/>
  </si>
  <si>
    <r>
      <rPr>
        <sz val="12"/>
        <color theme="1"/>
        <rFont val="新細明體"/>
        <family val="2"/>
        <charset val="136"/>
      </rPr>
      <t>象限</t>
    </r>
    <phoneticPr fontId="2" type="noConversion"/>
  </si>
  <si>
    <r>
      <rPr>
        <sz val="12"/>
        <color theme="1"/>
        <rFont val="新細明體"/>
        <family val="2"/>
        <charset val="136"/>
      </rPr>
      <t>單日最大獲利</t>
    </r>
    <phoneticPr fontId="2" type="noConversion"/>
  </si>
  <si>
    <r>
      <rPr>
        <sz val="12"/>
        <color theme="1"/>
        <rFont val="新細明體"/>
        <family val="2"/>
        <charset val="136"/>
      </rPr>
      <t>單日最大虧損</t>
    </r>
    <phoneticPr fontId="2" type="noConversion"/>
  </si>
  <si>
    <r>
      <rPr>
        <sz val="12"/>
        <color theme="1"/>
        <rFont val="新細明體"/>
        <family val="2"/>
        <charset val="136"/>
      </rPr>
      <t>頻率</t>
    </r>
    <phoneticPr fontId="2" type="noConversion"/>
  </si>
  <si>
    <r>
      <rPr>
        <sz val="12"/>
        <color theme="1"/>
        <rFont val="新細明體"/>
        <family val="2"/>
        <charset val="136"/>
      </rPr>
      <t>損益</t>
    </r>
    <phoneticPr fontId="2" type="noConversion"/>
  </si>
  <si>
    <t>勝率</t>
    <phoneticPr fontId="2" type="noConversion"/>
  </si>
  <si>
    <t>賺賠比</t>
    <phoneticPr fontId="2" type="noConversion"/>
  </si>
  <si>
    <t>期望值</t>
    <phoneticPr fontId="2" type="noConversion"/>
  </si>
  <si>
    <t>交易時間比例</t>
    <phoneticPr fontId="2" type="noConversion"/>
  </si>
  <si>
    <t>策略:</t>
    <phoneticPr fontId="2" type="noConversion"/>
  </si>
  <si>
    <t>Total</t>
    <phoneticPr fontId="2" type="noConversion"/>
  </si>
  <si>
    <t xml:space="preserve">備註: </t>
    <phoneticPr fontId="2" type="noConversion"/>
  </si>
  <si>
    <t>分批出場 = 多空單收益達原始資金特定%</t>
    <phoneticPr fontId="2" type="noConversion"/>
  </si>
  <si>
    <t>期間</t>
  </si>
  <si>
    <t>獲利(¤)</t>
  </si>
  <si>
    <t>濾網 = 布林通道變寬</t>
    <phoneticPr fontId="2" type="noConversion"/>
  </si>
  <si>
    <t>多加入加碼條件</t>
    <phoneticPr fontId="2" type="noConversion"/>
  </si>
  <si>
    <t>將波動大的日子的進場倉位增加(6-&gt;9)</t>
    <phoneticPr fontId="2" type="noConversion"/>
  </si>
  <si>
    <t>平均虧損</t>
    <phoneticPr fontId="2" type="noConversion"/>
  </si>
  <si>
    <t>平均獲利</t>
    <phoneticPr fontId="2" type="noConversion"/>
  </si>
  <si>
    <t>若有停損過，則下一筆交易進場多單減少，空單增加</t>
    <phoneticPr fontId="2" type="noConversion"/>
  </si>
  <si>
    <t>觸及停損次數</t>
    <phoneticPr fontId="2" type="noConversion"/>
  </si>
  <si>
    <t>增加多單出場條件</t>
    <phoneticPr fontId="2" type="noConversion"/>
  </si>
  <si>
    <t>X</t>
    <phoneticPr fontId="2" type="noConversion"/>
  </si>
  <si>
    <t>分隔</t>
    <phoneticPr fontId="2" type="noConversion"/>
  </si>
  <si>
    <t>Y</t>
    <phoneticPr fontId="2" type="noConversion"/>
  </si>
  <si>
    <r>
      <t>多單進場  =  時間介於9:10-</t>
    </r>
    <r>
      <rPr>
        <sz val="12"/>
        <color theme="5"/>
        <rFont val="新細明體"/>
        <family val="1"/>
        <charset val="136"/>
        <scheme val="minor"/>
      </rPr>
      <t>13:10</t>
    </r>
    <r>
      <rPr>
        <sz val="12"/>
        <color theme="1"/>
        <rFont val="新細明體"/>
        <family val="2"/>
        <charset val="136"/>
        <scheme val="minor"/>
      </rPr>
      <t xml:space="preserve"> + Close &gt; 支撐線</t>
    </r>
    <phoneticPr fontId="2" type="noConversion"/>
  </si>
  <si>
    <r>
      <t>空單進場  =  時間介於9:10-</t>
    </r>
    <r>
      <rPr>
        <sz val="12"/>
        <color theme="5"/>
        <rFont val="新細明體"/>
        <family val="1"/>
        <charset val="136"/>
        <scheme val="minor"/>
      </rPr>
      <t>13:10</t>
    </r>
    <r>
      <rPr>
        <sz val="12"/>
        <color theme="1"/>
        <rFont val="新細明體"/>
        <family val="2"/>
        <charset val="136"/>
        <scheme val="minor"/>
      </rPr>
      <t xml:space="preserve"> + Close &lt; 支撐線</t>
    </r>
    <phoneticPr fontId="2" type="noConversion"/>
  </si>
  <si>
    <t xml:space="preserve">      </t>
    <phoneticPr fontId="2" type="noConversion"/>
  </si>
  <si>
    <t>備註: 需較增加一個可以過濾掉空單幅度小的濾網 +改進出場條件</t>
    <phoneticPr fontId="2" type="noConversion"/>
  </si>
  <si>
    <t>多單進場  = (9:00以後) 收盤價&gt;前今日最高值</t>
    <phoneticPr fontId="2" type="noConversion"/>
  </si>
  <si>
    <t>空單進場  =  (9:00以後) 收盤價&lt;前今日最低值</t>
    <phoneticPr fontId="2" type="noConversion"/>
  </si>
  <si>
    <t>濾網 = 日ATR&gt;30根K棒的平均ATR+Bolling及RSI綜合指標避免市場過熱</t>
    <phoneticPr fontId="2" type="noConversion"/>
  </si>
  <si>
    <t>將波動小的日子的進場倉位增加(6-&gt;9)</t>
    <phoneticPr fontId="2" type="noConversion"/>
  </si>
  <si>
    <t>加碼條件: 符合進場條件，多單*1.5，空單*3</t>
    <phoneticPr fontId="2" type="noConversion"/>
  </si>
  <si>
    <t>多單進場  = (9:00以後) BBI=1</t>
    <phoneticPr fontId="2" type="noConversion"/>
  </si>
  <si>
    <t>空單進場  =  (9:00以後) BBI=-1</t>
    <phoneticPr fontId="2" type="noConversion"/>
  </si>
  <si>
    <t>濾網 = 兩分鐘BBI</t>
    <phoneticPr fontId="2" type="noConversion"/>
  </si>
  <si>
    <t xml:space="preserve">加碼條件: </t>
    <phoneticPr fontId="2" type="noConversion"/>
  </si>
  <si>
    <t>分批出場 = 多空單達到特定點數</t>
    <phoneticPr fontId="2" type="noConversion"/>
  </si>
  <si>
    <t>多單進場  = (9:00以後) Cloud</t>
    <phoneticPr fontId="2" type="noConversion"/>
  </si>
  <si>
    <t>空單進場  =  (9:00以後) Cloud</t>
    <phoneticPr fontId="2" type="noConversion"/>
  </si>
  <si>
    <t xml:space="preserve">分批出場 </t>
    <phoneticPr fontId="2" type="noConversion"/>
  </si>
  <si>
    <t>濾網</t>
    <phoneticPr fontId="2" type="noConversion"/>
  </si>
  <si>
    <t>備註: 調整ADX標準</t>
    <phoneticPr fontId="2" type="noConversion"/>
  </si>
  <si>
    <t>多單進場  = (9:00以後) +DI&gt;-DI 且 轉換線 跌破基準線</t>
    <phoneticPr fontId="2" type="noConversion"/>
  </si>
  <si>
    <t>空單進場  = (9:00以後) +DI跌破-DI 且 轉換線&lt;基準線</t>
    <phoneticPr fontId="2" type="noConversion"/>
  </si>
  <si>
    <t>分批出場  = 高價</t>
    <phoneticPr fontId="2" type="noConversion"/>
  </si>
  <si>
    <t>濾網 = 前半小時變動率介於20到150之間</t>
    <phoneticPr fontId="2" type="noConversion"/>
  </si>
  <si>
    <r>
      <rPr>
        <b/>
        <sz val="12"/>
        <color theme="1"/>
        <rFont val="細明體"/>
        <family val="2"/>
        <charset val="136"/>
      </rPr>
      <t>綜合</t>
    </r>
    <phoneticPr fontId="2" type="noConversion"/>
  </si>
  <si>
    <t>當日高低級距</t>
  </si>
  <si>
    <t>當日開收比例</t>
  </si>
  <si>
    <t>象限</t>
  </si>
  <si>
    <t>單日最大獲利</t>
  </si>
  <si>
    <t>單日最大虧損</t>
  </si>
  <si>
    <t>Total</t>
  </si>
  <si>
    <t>策略:</t>
  </si>
  <si>
    <t>頻率</t>
  </si>
  <si>
    <t>損益</t>
  </si>
  <si>
    <t>勝率</t>
  </si>
  <si>
    <t>賺賠比</t>
  </si>
  <si>
    <t>期望值</t>
  </si>
  <si>
    <t>交易時間比例</t>
  </si>
  <si>
    <t>平均虧損</t>
  </si>
  <si>
    <t>平均獲利</t>
  </si>
  <si>
    <t>觸及停損次數</t>
  </si>
  <si>
    <t xml:space="preserve">      </t>
  </si>
  <si>
    <t>TX 臺股期貨近期</t>
    <phoneticPr fontId="2" type="noConversion"/>
  </si>
  <si>
    <t>開盤價</t>
    <phoneticPr fontId="2" type="noConversion"/>
  </si>
  <si>
    <t>最高價</t>
    <phoneticPr fontId="2" type="noConversion"/>
  </si>
  <si>
    <t>最低價</t>
    <phoneticPr fontId="2" type="noConversion"/>
  </si>
  <si>
    <t>收盤價</t>
    <phoneticPr fontId="2" type="noConversion"/>
  </si>
  <si>
    <t>格式：一般總覽/TX/指定/20180502-/遞減/期貨交易行情表/日期/日////每一期</t>
    <phoneticPr fontId="2" type="noConversion"/>
  </si>
  <si>
    <t>基準日:最近一日</t>
    <phoneticPr fontId="2" type="noConversion"/>
  </si>
  <si>
    <t>更新標題:是</t>
    <phoneticPr fontId="2" type="noConversion"/>
  </si>
  <si>
    <t>表格欄位/代號種類^=^Z^;^週期編號^=^D^;^AllCMenuIDs^=^M092,M092,M092,M092^;^是否轉置^=^False^;^檢視方式^=^1^;^AllFields^=^開盤價,最高價,最低價,收盤價^;^MainTable^=^M092^;^ListType^=^日期^;^SelectDate^=^20180502-^;^SelectCMenuID^=^M092^;^SelectDate種類^=^3^;^AllFieldsNO^=^,,,^;^自訂欄位公式^=^|||^;^自訂欄位Where條件^=^|||^;^多期數值處理方式^=^1^;^多欄指定個股方式^=^1|1|1|1^;^多欄指定個股^=^BRF|BRF|BRF|BRF^;^多欄指定群組名稱^=^|||^;^欄位顯示狀態^=^1|1|1|1^;^欄位轉換日期方式^=^日^;^欄位排序方式^=^|||^;^欄位採用各期最新^=^|||^;^樣本表系統定義全部代號^=^^;^單項目比較欄位^=^^;^單項目比較欄位編號^=^^;^表格類型^=^</t>
    <phoneticPr fontId="2" type="noConversion"/>
  </si>
  <si>
    <t>資料日期/</t>
    <phoneticPr fontId="2" type="noConversion"/>
  </si>
  <si>
    <t>參考標題</t>
    <phoneticPr fontId="2" type="noConversion"/>
  </si>
  <si>
    <t>日期</t>
    <phoneticPr fontId="2" type="noConversion"/>
  </si>
  <si>
    <t>期貨交易行情表.開盤價/</t>
    <phoneticPr fontId="2" type="noConversion"/>
  </si>
  <si>
    <t>期貨交易行情表.最高價/</t>
    <phoneticPr fontId="2" type="noConversion"/>
  </si>
  <si>
    <t>期貨交易行情表.最低價/</t>
    <phoneticPr fontId="2" type="noConversion"/>
  </si>
  <si>
    <t>期貨交易行情表.收盤價/</t>
    <phoneticPr fontId="2" type="noConversion"/>
  </si>
  <si>
    <t>MDD</t>
  </si>
  <si>
    <t>202209</t>
  </si>
  <si>
    <t>202208</t>
  </si>
  <si>
    <t>202207</t>
  </si>
  <si>
    <t>202206</t>
  </si>
  <si>
    <t>202205</t>
  </si>
  <si>
    <t>202204</t>
  </si>
  <si>
    <t>202203</t>
  </si>
  <si>
    <t>202202</t>
  </si>
  <si>
    <t>202311</t>
    <phoneticPr fontId="2" type="noConversion"/>
  </si>
  <si>
    <t>202310</t>
    <phoneticPr fontId="2" type="noConversion"/>
  </si>
  <si>
    <t>202309</t>
    <phoneticPr fontId="2" type="noConversion"/>
  </si>
  <si>
    <t>202308</t>
    <phoneticPr fontId="2" type="noConversion"/>
  </si>
  <si>
    <t>202307</t>
    <phoneticPr fontId="2" type="noConversion"/>
  </si>
  <si>
    <t>202306</t>
    <phoneticPr fontId="2" type="noConversion"/>
  </si>
  <si>
    <t>202305</t>
    <phoneticPr fontId="2" type="noConversion"/>
  </si>
  <si>
    <t>202304</t>
    <phoneticPr fontId="2" type="noConversion"/>
  </si>
  <si>
    <t>202303</t>
    <phoneticPr fontId="2" type="noConversion"/>
  </si>
  <si>
    <t>202302</t>
    <phoneticPr fontId="2" type="noConversion"/>
  </si>
  <si>
    <t>202301</t>
    <phoneticPr fontId="2" type="noConversion"/>
  </si>
  <si>
    <t>202212</t>
    <phoneticPr fontId="2" type="noConversion"/>
  </si>
  <si>
    <t>202211</t>
    <phoneticPr fontId="2" type="noConversion"/>
  </si>
  <si>
    <t>202210</t>
    <phoneticPr fontId="2" type="noConversion"/>
  </si>
  <si>
    <t>202201</t>
    <phoneticPr fontId="2" type="noConversion"/>
  </si>
  <si>
    <r>
      <rPr>
        <b/>
        <sz val="12"/>
        <color theme="1"/>
        <rFont val="微軟正黑體"/>
        <family val="2"/>
        <charset val="136"/>
      </rPr>
      <t>期間</t>
    </r>
  </si>
  <si>
    <r>
      <rPr>
        <b/>
        <sz val="12"/>
        <color theme="1"/>
        <rFont val="微軟正黑體"/>
        <family val="2"/>
        <charset val="136"/>
      </rPr>
      <t>綜合損益</t>
    </r>
  </si>
  <si>
    <r>
      <rPr>
        <b/>
        <sz val="12"/>
        <color theme="1"/>
        <rFont val="微軟正黑體"/>
        <family val="2"/>
        <charset val="136"/>
      </rPr>
      <t>累計損益</t>
    </r>
  </si>
  <si>
    <r>
      <rPr>
        <b/>
        <sz val="12"/>
        <color theme="1"/>
        <rFont val="微軟正黑體"/>
        <family val="2"/>
        <charset val="136"/>
      </rPr>
      <t>月份</t>
    </r>
  </si>
  <si>
    <r>
      <rPr>
        <b/>
        <sz val="12"/>
        <color theme="1"/>
        <rFont val="微軟正黑體"/>
        <family val="2"/>
        <charset val="136"/>
      </rPr>
      <t>月損益</t>
    </r>
  </si>
  <si>
    <r>
      <rPr>
        <b/>
        <sz val="12"/>
        <color theme="1"/>
        <rFont val="微軟正黑體"/>
        <family val="2"/>
        <charset val="136"/>
      </rPr>
      <t>年分</t>
    </r>
  </si>
  <si>
    <r>
      <rPr>
        <b/>
        <sz val="12"/>
        <color theme="1"/>
        <rFont val="微軟正黑體"/>
        <family val="2"/>
        <charset val="136"/>
      </rPr>
      <t>年損益</t>
    </r>
  </si>
  <si>
    <t>2020/12/01</t>
  </si>
  <si>
    <t>2020/12/02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</si>
  <si>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</si>
  <si>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</si>
  <si>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</si>
  <si>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</si>
  <si>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</si>
  <si>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</si>
  <si>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</si>
  <si>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</si>
  <si>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</si>
  <si>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</si>
  <si>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</si>
  <si>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</si>
  <si>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</si>
  <si>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2020/12/28</t>
  </si>
  <si>
    <t>2020/12/29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</si>
  <si>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</si>
  <si>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</si>
  <si>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</si>
  <si>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</si>
  <si>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</si>
  <si>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</si>
  <si>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</si>
  <si>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</si>
  <si>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2021/01/15</t>
  </si>
  <si>
    <t>2021/01/18</t>
  </si>
  <si>
    <t>2021/01/22</t>
  </si>
  <si>
    <t>2021/01/25</t>
  </si>
  <si>
    <t>2021/02/19</t>
  </si>
  <si>
    <t>2021/02/22</t>
  </si>
  <si>
    <t>2021/02/23</t>
  </si>
  <si>
    <t>2021/02/24</t>
  </si>
  <si>
    <t>2021/03/04</t>
  </si>
  <si>
    <t>2021/03/24</t>
  </si>
  <si>
    <t>2021/04/22</t>
  </si>
  <si>
    <t>2021/04/23</t>
  </si>
  <si>
    <t>2021/04/26</t>
  </si>
  <si>
    <t>2021/05/20</t>
  </si>
  <si>
    <t>2021/05/21</t>
  </si>
  <si>
    <t>2021/06/18</t>
  </si>
  <si>
    <t>2021/06/21</t>
  </si>
  <si>
    <t>2021/06/22</t>
  </si>
  <si>
    <t>2021/06/23</t>
  </si>
  <si>
    <t>2021/07/21</t>
  </si>
  <si>
    <t>2021/07/22</t>
  </si>
  <si>
    <t>2021/07/23</t>
  </si>
  <si>
    <t>2021/08/20</t>
  </si>
  <si>
    <t>2021/08/23</t>
  </si>
  <si>
    <t>2021/08/24</t>
  </si>
  <si>
    <t>2021/10/20</t>
  </si>
  <si>
    <t>2021/10/21</t>
  </si>
  <si>
    <t>2021/11/18</t>
  </si>
  <si>
    <t>2021/11/19</t>
  </si>
  <si>
    <t>2021/11/22</t>
  </si>
  <si>
    <t>2021/12/17</t>
  </si>
  <si>
    <t>2021/12/20</t>
  </si>
  <si>
    <t>2022/01/14</t>
  </si>
  <si>
    <t>2022/01/17</t>
  </si>
  <si>
    <t>2022/01/18</t>
  </si>
  <si>
    <t>2022/01/19</t>
  </si>
  <si>
    <t>2022/01/20</t>
  </si>
  <si>
    <t>2022/02/17</t>
  </si>
  <si>
    <t>2022/02/23</t>
  </si>
  <si>
    <t>2022/03/18</t>
  </si>
  <si>
    <t>2022/04/13</t>
  </si>
  <si>
    <t>2022/04/14</t>
  </si>
  <si>
    <t>2022/05/18</t>
  </si>
  <si>
    <t>2022/05/19</t>
  </si>
  <si>
    <t>2022/05/25</t>
  </si>
  <si>
    <t>2022/06/17</t>
  </si>
  <si>
    <t>2022/07/15</t>
  </si>
  <si>
    <t>2022/08/16</t>
  </si>
  <si>
    <t>2022/09/15</t>
  </si>
  <si>
    <t>2022/10/14</t>
  </si>
  <si>
    <t>2022/10/17</t>
  </si>
  <si>
    <t>2022/11/14</t>
  </si>
  <si>
    <t>2022/12/13</t>
  </si>
  <si>
    <t>2022/12/14</t>
  </si>
  <si>
    <t>2023/01/13</t>
  </si>
  <si>
    <t>2023/01/16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</si>
  <si>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</si>
  <si>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</si>
  <si>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</si>
  <si>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</si>
  <si>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</si>
  <si>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</si>
  <si>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</si>
  <si>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</si>
  <si>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</si>
  <si>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</si>
  <si>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</si>
  <si>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</si>
  <si>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</si>
  <si>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</si>
  <si>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</si>
  <si>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</si>
  <si>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</si>
  <si>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</si>
  <si>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</si>
  <si>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</si>
  <si>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</si>
  <si>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</si>
  <si>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</si>
  <si>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</si>
  <si>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</si>
  <si>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</si>
  <si>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</si>
  <si>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</si>
  <si>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</si>
  <si>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</si>
  <si>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</si>
  <si>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</si>
  <si>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</si>
  <si>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</si>
  <si>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</si>
  <si>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</si>
  <si>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</si>
  <si>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</si>
  <si>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</si>
  <si>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</si>
  <si>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</si>
  <si>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</si>
  <si>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</si>
  <si>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</si>
  <si>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</si>
  <si>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2023/04/06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</si>
  <si>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</si>
  <si>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</si>
  <si>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</si>
  <si>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</si>
  <si>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</si>
  <si>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</si>
  <si>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</si>
  <si>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</si>
  <si>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</si>
  <si>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</si>
  <si>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</si>
  <si>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</si>
  <si>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</si>
  <si>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</si>
  <si>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</si>
  <si>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</si>
  <si>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</si>
  <si>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</si>
  <si>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</si>
  <si>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</si>
  <si>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</si>
  <si>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</si>
  <si>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</si>
  <si>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</si>
  <si>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</si>
  <si>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</si>
  <si>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</si>
  <si>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</si>
  <si>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</si>
  <si>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</si>
  <si>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</si>
  <si>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</si>
  <si>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</si>
  <si>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</si>
  <si>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</si>
  <si>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</si>
  <si>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</si>
  <si>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</si>
  <si>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</si>
  <si>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</si>
  <si>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</si>
  <si>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</si>
  <si>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</si>
  <si>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</si>
  <si>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</si>
  <si>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</si>
  <si>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</si>
  <si>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</si>
  <si>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</si>
  <si>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</si>
  <si>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</si>
  <si>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</si>
  <si>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</si>
  <si>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</si>
  <si>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</si>
  <si>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</si>
  <si>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</si>
  <si>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</si>
  <si>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</si>
  <si>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</si>
  <si>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</si>
  <si>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</si>
  <si>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</si>
  <si>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</si>
  <si>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</si>
  <si>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</si>
  <si>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</si>
  <si>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</si>
  <si>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</si>
  <si>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</si>
  <si>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</si>
  <si>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</si>
  <si>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</si>
  <si>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</si>
  <si>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</si>
  <si>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</si>
  <si>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</si>
  <si>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</si>
  <si>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</si>
  <si>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</si>
  <si>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</si>
  <si>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</si>
  <si>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</si>
  <si>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</si>
  <si>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</si>
  <si>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</si>
  <si>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</si>
  <si>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</si>
  <si>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</si>
  <si>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</si>
  <si>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</si>
  <si>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</si>
  <si>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</si>
  <si>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</si>
  <si>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</si>
  <si>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</si>
  <si>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</si>
  <si>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</si>
  <si>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</si>
  <si>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2023/09/04</t>
  </si>
  <si>
    <t>2023/09/05</t>
  </si>
  <si>
    <t>2023/09/06</t>
  </si>
  <si>
    <t>2023/09/07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</si>
  <si>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</si>
  <si>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</si>
  <si>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</si>
  <si>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</si>
  <si>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</si>
  <si>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</si>
  <si>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</si>
  <si>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</si>
  <si>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</si>
  <si>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</si>
  <si>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</si>
  <si>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</si>
  <si>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</si>
  <si>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</si>
  <si>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</si>
  <si>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</si>
  <si>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</si>
  <si>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</si>
  <si>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</si>
  <si>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</si>
  <si>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</si>
  <si>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</si>
  <si>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</si>
  <si>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</si>
  <si>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</si>
  <si>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</si>
  <si>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</si>
  <si>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</si>
  <si>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</si>
  <si>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</si>
  <si>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</si>
  <si>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</si>
  <si>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</si>
  <si>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</si>
  <si>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</si>
  <si>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</si>
  <si>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</si>
  <si>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</si>
  <si>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</si>
  <si>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</si>
  <si>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</si>
  <si>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</si>
  <si>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</si>
  <si>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</si>
  <si>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</si>
  <si>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</si>
  <si>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</si>
  <si>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</si>
  <si>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</si>
  <si>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</si>
  <si>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</si>
  <si>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</si>
  <si>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</si>
  <si>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</si>
  <si>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</si>
  <si>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</si>
  <si>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</si>
  <si>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</si>
  <si>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</si>
  <si>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</si>
  <si>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</si>
  <si>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</si>
  <si>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</si>
  <si>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</si>
  <si>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</si>
  <si>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</si>
  <si>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</si>
  <si>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</si>
  <si>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</si>
  <si>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</si>
  <si>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</si>
  <si>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</si>
  <si>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</si>
  <si>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</si>
  <si>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</si>
  <si>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</si>
  <si>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</si>
  <si>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</si>
  <si>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</si>
  <si>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</si>
  <si>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</si>
  <si>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</si>
  <si>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</si>
  <si>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</si>
  <si>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</si>
  <si>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</si>
  <si>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</si>
  <si>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</si>
  <si>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</si>
  <si>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</si>
  <si>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</si>
  <si>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</si>
  <si>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</si>
  <si>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</si>
  <si>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</si>
  <si>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</si>
  <si>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</si>
  <si>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</si>
  <si>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</si>
  <si>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</si>
  <si>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</si>
  <si>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</si>
  <si>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</si>
  <si>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</si>
  <si>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</si>
  <si>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</si>
  <si>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</si>
  <si>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</si>
  <si>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</si>
  <si>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</si>
  <si>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</si>
  <si>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</si>
  <si>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</si>
  <si>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</si>
  <si>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</si>
  <si>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</si>
  <si>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</si>
  <si>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</si>
  <si>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</si>
  <si>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</si>
  <si>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</si>
  <si>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</si>
  <si>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</si>
  <si>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</si>
  <si>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</si>
  <si>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</si>
  <si>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</si>
  <si>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</si>
  <si>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</si>
  <si>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</si>
  <si>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</si>
  <si>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</si>
  <si>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</si>
  <si>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</si>
  <si>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</si>
  <si>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</si>
  <si>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</si>
  <si>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</si>
  <si>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</si>
  <si>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</si>
  <si>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</si>
  <si>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</si>
  <si>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</si>
  <si>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</si>
  <si>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</si>
  <si>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</si>
  <si>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</si>
  <si>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</si>
  <si>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</si>
  <si>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</si>
  <si>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</si>
  <si>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</si>
  <si>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</si>
  <si>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</si>
  <si>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</si>
  <si>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</si>
  <si>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</si>
  <si>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</si>
  <si>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</si>
  <si>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</si>
  <si>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</si>
  <si>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</si>
  <si>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</si>
  <si>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</si>
  <si>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</si>
  <si>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</si>
  <si>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</si>
  <si>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</si>
  <si>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</si>
  <si>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</si>
  <si>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</si>
  <si>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</si>
  <si>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</si>
  <si>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</si>
  <si>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</si>
  <si>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</si>
  <si>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</si>
  <si>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</si>
  <si>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</si>
  <si>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</si>
  <si>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</si>
  <si>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</si>
  <si>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</si>
  <si>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</si>
  <si>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</si>
  <si>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</si>
  <si>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</si>
  <si>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</si>
  <si>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</si>
  <si>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</si>
  <si>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</si>
  <si>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</si>
  <si>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</si>
  <si>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</si>
  <si>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</si>
  <si>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</si>
  <si>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</si>
  <si>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</si>
  <si>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</si>
  <si>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</si>
  <si>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</si>
  <si>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</si>
  <si>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</si>
  <si>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</si>
  <si>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</si>
  <si>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</si>
  <si>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</si>
  <si>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</si>
  <si>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</si>
  <si>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</si>
  <si>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</si>
  <si>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</si>
  <si>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</si>
  <si>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</si>
  <si>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</si>
  <si>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</si>
  <si>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</si>
  <si>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</si>
  <si>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</si>
  <si>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</si>
  <si>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</si>
  <si>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</si>
  <si>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</si>
  <si>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</si>
  <si>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</si>
  <si>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</si>
  <si>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</si>
  <si>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</si>
  <si>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</si>
  <si>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</si>
  <si>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</si>
  <si>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</si>
  <si>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</si>
  <si>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</si>
  <si>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</si>
  <si>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</si>
  <si>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</si>
  <si>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</si>
  <si>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</si>
  <si>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</si>
  <si>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</si>
  <si>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</si>
  <si>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</si>
  <si>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</si>
  <si>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</si>
  <si>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</si>
  <si>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</si>
  <si>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</si>
  <si>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</si>
  <si>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</si>
  <si>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</si>
  <si>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</si>
  <si>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</si>
  <si>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</si>
  <si>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</si>
  <si>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</si>
  <si>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</si>
  <si>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</si>
  <si>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</si>
  <si>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</si>
  <si>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</si>
  <si>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</si>
  <si>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</si>
  <si>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</si>
  <si>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</si>
  <si>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</si>
  <si>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</si>
  <si>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</si>
  <si>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</si>
  <si>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</si>
  <si>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</si>
  <si>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</si>
  <si>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</si>
  <si>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</si>
  <si>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</si>
  <si>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</si>
  <si>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</si>
  <si>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</si>
  <si>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</si>
  <si>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</si>
  <si>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</si>
  <si>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</si>
  <si>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</si>
  <si>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</si>
  <si>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</si>
  <si>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</si>
  <si>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</si>
  <si>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</si>
  <si>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</si>
  <si>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</si>
  <si>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</si>
  <si>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</si>
  <si>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</si>
  <si>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</si>
  <si>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</si>
  <si>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</si>
  <si>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</si>
  <si>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</si>
  <si>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</si>
  <si>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</si>
  <si>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</si>
  <si>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</si>
  <si>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</si>
  <si>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</si>
  <si>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</si>
  <si>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</si>
  <si>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</si>
  <si>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</si>
  <si>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</si>
  <si>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</si>
  <si>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</si>
  <si>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</si>
  <si>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</si>
  <si>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</si>
  <si>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</si>
  <si>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</si>
  <si>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</si>
  <si>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</si>
  <si>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</si>
  <si>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</si>
  <si>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</si>
  <si>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</si>
  <si>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</si>
  <si>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</si>
  <si>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</si>
  <si>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</si>
  <si>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</si>
  <si>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</si>
  <si>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</si>
  <si>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</si>
  <si>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</si>
  <si>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</si>
  <si>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</si>
  <si>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</si>
  <si>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</si>
  <si>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</si>
  <si>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</si>
  <si>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2025/02/03</t>
  </si>
  <si>
    <t>2025/02/04</t>
  </si>
  <si>
    <t>2025/02/05</t>
  </si>
  <si>
    <t>2025/02/06</t>
  </si>
  <si>
    <t>HTI0001 Strategy</t>
    <phoneticPr fontId="2" type="noConversion"/>
  </si>
  <si>
    <t>2025/02/14</t>
  </si>
  <si>
    <t>2025/02/13</t>
  </si>
  <si>
    <t>2025/02/12</t>
  </si>
  <si>
    <t>2025/02/11</t>
  </si>
  <si>
    <t>2025/02/10</t>
  </si>
  <si>
    <t>2025/02/07</t>
  </si>
  <si>
    <t>HTI0002 Strategy</t>
    <phoneticPr fontId="2" type="noConversion"/>
  </si>
  <si>
    <t>HTI00S1 Strategy</t>
    <phoneticPr fontId="2" type="noConversion"/>
  </si>
  <si>
    <t>備註: 需較增加一個可以過濾掉空單幅度小的濾網 +改進出場條件</t>
  </si>
  <si>
    <t>多單進場  = (9:00以後) 收盤價&gt;前今日最高值</t>
  </si>
  <si>
    <t>空單進場  =  (9:00以後) 收盤價&lt;前今日最低值</t>
  </si>
  <si>
    <t>分批出場 = 多空單收益達原始資金特定%</t>
  </si>
  <si>
    <t>濾網 = 日ATR&gt;30根K棒的平均ATR+Bolling及RSI綜合指標避免市場過熱</t>
  </si>
  <si>
    <t>加碼條件: 符合進場條件，多單*1.5，空單*3</t>
  </si>
  <si>
    <t>將波動小的日子的進場倉位增加(6-&gt;9)</t>
  </si>
  <si>
    <t>2023/01/17</t>
  </si>
  <si>
    <t>2022/12/15</t>
  </si>
  <si>
    <t>2022/10/25</t>
  </si>
  <si>
    <t>2022/07/25</t>
  </si>
  <si>
    <t>2022/04/29</t>
  </si>
  <si>
    <t>2022/04/26</t>
  </si>
  <si>
    <t>2022/04/19</t>
  </si>
  <si>
    <t>2022/03/21</t>
  </si>
  <si>
    <t>2022/02/24</t>
  </si>
  <si>
    <t>2022/01/21</t>
  </si>
  <si>
    <t>2022/01/06</t>
  </si>
  <si>
    <t>2022/01/05</t>
  </si>
  <si>
    <t>2021/07/27</t>
  </si>
  <si>
    <t>2021/07/08</t>
  </si>
  <si>
    <t>2021/07/06</t>
  </si>
  <si>
    <t>2021/06/02</t>
  </si>
  <si>
    <t>2021/05/24</t>
  </si>
  <si>
    <t>2021/05/05</t>
  </si>
  <si>
    <t>2021/02/25</t>
  </si>
  <si>
    <t>2021/01/26</t>
  </si>
  <si>
    <t>2021/01/19</t>
  </si>
  <si>
    <t>2022/11/15</t>
  </si>
  <si>
    <t>2022/08/26</t>
  </si>
  <si>
    <t>2022/06/20</t>
  </si>
  <si>
    <t>HTI0003 Strategy</t>
    <phoneticPr fontId="2" type="noConversion"/>
  </si>
  <si>
    <t>HTI0004 Strategy</t>
    <phoneticPr fontId="2" type="noConversion"/>
  </si>
  <si>
    <t>2025/02/20</t>
  </si>
  <si>
    <t>2025/02/19</t>
  </si>
  <si>
    <t>2025/02/17</t>
  </si>
  <si>
    <t>2025/02/18</t>
  </si>
  <si>
    <t>2025/02/21</t>
  </si>
  <si>
    <t>2025/02/24</t>
  </si>
  <si>
    <t>202502</t>
    <phoneticPr fontId="2" type="noConversion"/>
  </si>
  <si>
    <t>2025/01/28</t>
  </si>
  <si>
    <t>2025/02/25</t>
  </si>
  <si>
    <t>2025/02/26</t>
  </si>
  <si>
    <t>2025/02/27</t>
  </si>
  <si>
    <t>2025/02/28</t>
  </si>
  <si>
    <t>2025/03/03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</si>
  <si>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</si>
  <si>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</si>
  <si>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</si>
  <si>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</si>
  <si>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</si>
  <si>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</si>
  <si>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</si>
  <si>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</si>
  <si>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</si>
  <si>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</si>
  <si>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</si>
  <si>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</si>
  <si>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</si>
  <si>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</si>
  <si>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</si>
  <si>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</si>
  <si>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</si>
  <si>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</si>
  <si>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</si>
  <si>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</si>
  <si>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</si>
  <si>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</si>
  <si>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</si>
  <si>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</si>
  <si>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</si>
  <si>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</si>
  <si>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</si>
  <si>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</si>
  <si>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</si>
  <si>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</si>
  <si>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</si>
  <si>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</si>
  <si>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2025/04/22</t>
  </si>
  <si>
    <t>2025/04/23</t>
  </si>
  <si>
    <t>2025/04/24</t>
  </si>
  <si>
    <t>2025/04/25</t>
  </si>
  <si>
    <t>2025/04/28</t>
  </si>
  <si>
    <t>2025/04/29</t>
  </si>
  <si>
    <t>2025/04/30</t>
  </si>
  <si>
    <t>2025/05/02</t>
  </si>
  <si>
    <t>2025/05/06</t>
  </si>
  <si>
    <t>2025/05/07</t>
  </si>
  <si>
    <t>2025/05/08</t>
  </si>
  <si>
    <t>2025/05/09</t>
  </si>
  <si>
    <t>2025/05/12</t>
  </si>
  <si>
    <t>2025/05/13</t>
  </si>
  <si>
    <t>2025/05/14</t>
  </si>
  <si>
    <t>2025/05/15</t>
  </si>
  <si>
    <t>2025/05/16</t>
  </si>
  <si>
    <t>2025/05/19</t>
  </si>
  <si>
    <t>2025/05/20</t>
  </si>
  <si>
    <t>2025/05/21</t>
  </si>
  <si>
    <t>2025/05/22</t>
  </si>
  <si>
    <t>2025/05/23</t>
  </si>
  <si>
    <t>2025/05/26</t>
  </si>
  <si>
    <t>2025/05/27</t>
  </si>
  <si>
    <t>2025/05/28</t>
  </si>
  <si>
    <t>2025/05/29</t>
  </si>
  <si>
    <t>2025/05/30</t>
  </si>
  <si>
    <t>2025/06/02</t>
  </si>
  <si>
    <t>2025/06/03</t>
  </si>
  <si>
    <t>2025/06/04</t>
  </si>
  <si>
    <t>2025/06/05</t>
  </si>
  <si>
    <t>2025/06/06</t>
  </si>
  <si>
    <t>2025/06/09</t>
  </si>
  <si>
    <t>2025/06/10</t>
  </si>
  <si>
    <t>2025/06/11</t>
  </si>
  <si>
    <t>2025/06/12</t>
  </si>
  <si>
    <t>2025/06/13</t>
  </si>
  <si>
    <t>2025/06/16</t>
  </si>
  <si>
    <t>2025/06/17</t>
  </si>
  <si>
    <t>2025/06/18</t>
  </si>
  <si>
    <t>2025/06/19</t>
  </si>
  <si>
    <t>2025/06/20</t>
  </si>
  <si>
    <t>2025/06/23</t>
  </si>
  <si>
    <t>2025/06/24</t>
  </si>
  <si>
    <t>2020/12/24</t>
  </si>
  <si>
    <t>2020/12/30</t>
  </si>
  <si>
    <t>2021/03/25</t>
  </si>
  <si>
    <t>2021/06/24</t>
  </si>
  <si>
    <t>2021/12/21</t>
  </si>
  <si>
    <t>2022/02/18</t>
  </si>
  <si>
    <t>2022/05/20</t>
  </si>
  <si>
    <t>2022/07/18</t>
  </si>
  <si>
    <t>2022/07/22</t>
  </si>
  <si>
    <t>2022/09/16</t>
  </si>
  <si>
    <t>2022/10/18</t>
  </si>
  <si>
    <t>2023/01/20</t>
  </si>
  <si>
    <t>HTI0005 Strategy</t>
    <phoneticPr fontId="2" type="noConversion"/>
  </si>
  <si>
    <t>2025/06/25</t>
  </si>
  <si>
    <t>2025/06/26</t>
  </si>
  <si>
    <t>2020/11/26</t>
  </si>
  <si>
    <t>2020/11/27</t>
  </si>
  <si>
    <t>2020/11/30</t>
  </si>
  <si>
    <t>2020/12/03</t>
  </si>
  <si>
    <t>2020/12/04</t>
  </si>
  <si>
    <t>2021/04/27</t>
  </si>
  <si>
    <t>2021/11/25</t>
  </si>
  <si>
    <t>2022/05/26</t>
  </si>
  <si>
    <t>2022/08/17</t>
  </si>
  <si>
    <t>2024/02/09</t>
  </si>
  <si>
    <t>2024/12/24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</si>
</sst>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6" formatCode="#,##0_);[Red]\(#,##0\)"/>
    <numFmt numFmtId="177" formatCode="0.0%"/>
    <numFmt numFmtId="178" formatCode="#,##0.00_);[Red]\(#,##0.00\)"/>
    <numFmt numFmtId="179" formatCode="0.00_);[Red]\(0.00\)"/>
    <numFmt numFmtId="180" formatCode="0.0000"/>
    <numFmt numFmtId="181" formatCode="#,##0.00_ ;[Red]\-#,##0.00\ "/>
  </numFmts>
  <fonts count="1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Calibri"/>
      <family val="2"/>
    </font>
    <font>
      <sz val="12"/>
      <color theme="8"/>
      <name val="新細明體"/>
      <family val="1"/>
      <charset val="136"/>
      <scheme val="minor"/>
    </font>
    <font>
      <sz val="14.4"/>
      <color theme="1"/>
      <name val="Calibri"/>
      <family val="2"/>
    </font>
    <font>
      <sz val="12"/>
      <color theme="1"/>
      <name val="細明體"/>
      <family val="2"/>
      <charset val="136"/>
    </font>
    <font>
      <sz val="12"/>
      <color theme="5"/>
      <name val="新細明體"/>
      <family val="1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細明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176" fontId="3" fillId="2" borderId="0" xfId="0" applyNumberFormat="1" applyFont="1" applyFill="1" applyAlignment="1">
      <alignment horizontal="left" vertical="center"/>
    </xf>
    <xf numFmtId="178" fontId="3" fillId="2" borderId="0" xfId="1" applyNumberFormat="1" applyFont="1" applyFill="1" applyAlignment="1">
      <alignment horizontal="left" vertical="center"/>
    </xf>
    <xf numFmtId="0" fontId="0" fillId="0" borderId="0" xfId="0">
      <alignment vertical="center"/>
    </xf>
    <xf numFmtId="176" fontId="3" fillId="2" borderId="0" xfId="0" applyNumberFormat="1" applyFont="1" applyFill="1">
      <alignment vertical="center"/>
    </xf>
    <xf numFmtId="179" fontId="3" fillId="0" borderId="0" xfId="0" applyNumberFormat="1" applyFont="1">
      <alignment vertical="center"/>
    </xf>
    <xf numFmtId="0" fontId="9" fillId="0" borderId="0" xfId="0" applyFont="1">
      <alignment vertical="center"/>
    </xf>
    <xf numFmtId="17" fontId="3" fillId="0" borderId="0" xfId="0" applyNumberFormat="1" applyFon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0" fontId="0" fillId="0" borderId="0" xfId="1" applyNumberFormat="1" applyFont="1" applyBorder="1">
      <alignment vertical="center"/>
    </xf>
    <xf numFmtId="10" fontId="0" fillId="0" borderId="5" xfId="1" applyNumberFormat="1" applyFont="1" applyBorder="1">
      <alignment vertical="center"/>
    </xf>
    <xf numFmtId="0" fontId="0" fillId="0" borderId="6" xfId="0" applyBorder="1">
      <alignment vertical="center"/>
    </xf>
    <xf numFmtId="10" fontId="0" fillId="0" borderId="7" xfId="1" applyNumberFormat="1" applyFont="1" applyBorder="1">
      <alignment vertical="center"/>
    </xf>
    <xf numFmtId="10" fontId="0" fillId="0" borderId="8" xfId="1" applyNumberFormat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10" fontId="3" fillId="2" borderId="0" xfId="1" applyNumberFormat="1" applyFont="1" applyFill="1" applyBorder="1">
      <alignment vertical="center"/>
    </xf>
    <xf numFmtId="10" fontId="3" fillId="2" borderId="5" xfId="1" applyNumberFormat="1" applyFont="1" applyFill="1" applyBorder="1">
      <alignment vertical="center"/>
    </xf>
    <xf numFmtId="0" fontId="3" fillId="2" borderId="6" xfId="0" applyFont="1" applyFill="1" applyBorder="1">
      <alignment vertical="center"/>
    </xf>
    <xf numFmtId="10" fontId="3" fillId="2" borderId="7" xfId="1" applyNumberFormat="1" applyFont="1" applyFill="1" applyBorder="1">
      <alignment vertical="center"/>
    </xf>
    <xf numFmtId="10" fontId="3" fillId="2" borderId="8" xfId="1" applyNumberFormat="1" applyFont="1" applyFill="1" applyBorder="1">
      <alignment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10" fontId="3" fillId="2" borderId="0" xfId="1" applyNumberFormat="1" applyFont="1" applyFill="1">
      <alignment vertical="center"/>
    </xf>
    <xf numFmtId="0" fontId="3" fillId="2" borderId="0" xfId="0" applyFont="1" applyFill="1" applyAlignment="1">
      <alignment horizontal="left" vertical="center"/>
    </xf>
    <xf numFmtId="10" fontId="3" fillId="2" borderId="0" xfId="1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77" fontId="3" fillId="2" borderId="0" xfId="1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177" fontId="3" fillId="2" borderId="0" xfId="1" applyNumberFormat="1" applyFont="1" applyFill="1">
      <alignment vertical="center"/>
    </xf>
    <xf numFmtId="2" fontId="3" fillId="2" borderId="0" xfId="0" applyNumberFormat="1" applyFont="1" applyFill="1">
      <alignment vertical="center"/>
    </xf>
    <xf numFmtId="179" fontId="3" fillId="2" borderId="0" xfId="0" applyNumberFormat="1" applyFont="1" applyFill="1">
      <alignment vertical="center"/>
    </xf>
    <xf numFmtId="179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9" fillId="0" borderId="0" xfId="0" applyFont="1">
      <alignment vertical="center"/>
    </xf>
    <xf numFmtId="17" fontId="3" fillId="0" borderId="0" xfId="0" applyNumberFormat="1" applyFont="1">
      <alignment vertical="center"/>
    </xf>
    <xf numFmtId="180" fontId="3" fillId="2" borderId="0" xfId="0" applyNumberFormat="1" applyFont="1" applyFill="1" applyAlignment="1">
      <alignment horizontal="left" vertical="center"/>
    </xf>
    <xf numFmtId="0" fontId="10" fillId="2" borderId="0" xfId="0" applyFont="1" applyFill="1">
      <alignment vertical="center"/>
    </xf>
    <xf numFmtId="179" fontId="3" fillId="2" borderId="0" xfId="1" applyNumberFormat="1" applyFont="1" applyFill="1">
      <alignment vertical="center"/>
    </xf>
    <xf numFmtId="10" fontId="7" fillId="2" borderId="0" xfId="0" applyNumberFormat="1" applyFont="1" applyFill="1" applyAlignment="1">
      <alignment horizontal="right" vertical="center"/>
    </xf>
    <xf numFmtId="43" fontId="3" fillId="2" borderId="0" xfId="2" applyFont="1" applyFill="1">
      <alignment vertical="center"/>
    </xf>
    <xf numFmtId="179" fontId="3" fillId="0" borderId="10" xfId="0" applyNumberFormat="1" applyFont="1" applyBorder="1">
      <alignment vertical="center"/>
    </xf>
    <xf numFmtId="179" fontId="12" fillId="0" borderId="9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179" fontId="3" fillId="0" borderId="0" xfId="0" applyNumberFormat="1" applyFont="1" applyBorder="1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5" fillId="0" borderId="0" xfId="0" applyNumberFormat="1" applyFont="1">
      <alignment vertical="center"/>
    </xf>
    <xf numFmtId="0" fontId="16" fillId="0" borderId="0" xfId="0" applyNumberFormat="1" applyFont="1">
      <alignment vertical="center"/>
    </xf>
    <xf numFmtId="14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14" fontId="17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181" fontId="12" fillId="0" borderId="0" xfId="2" applyNumberFormat="1" applyFont="1">
      <alignment vertical="center"/>
    </xf>
    <xf numFmtId="49" fontId="12" fillId="0" borderId="0" xfId="0" applyNumberFormat="1" applyFont="1">
      <alignment vertical="center"/>
    </xf>
    <xf numFmtId="181" fontId="3" fillId="0" borderId="0" xfId="2" applyNumberFormat="1" applyFont="1">
      <alignment vertical="center"/>
    </xf>
    <xf numFmtId="0" fontId="3" fillId="2" borderId="0" xfId="0" applyFont="1" applyFill="1" applyBorder="1">
      <alignment vertical="center"/>
    </xf>
    <xf numFmtId="49" fontId="3" fillId="0" borderId="0" xfId="0" applyNumberFormat="1" applyFont="1" applyBorder="1">
      <alignment vertical="center"/>
    </xf>
    <xf numFmtId="181" fontId="3" fillId="0" borderId="0" xfId="2" applyNumberFormat="1" applyFont="1" applyBorder="1">
      <alignment vertical="center"/>
    </xf>
    <xf numFmtId="180" fontId="3" fillId="2" borderId="0" xfId="0" applyNumberFormat="1" applyFont="1" applyFill="1">
      <alignment vertical="center"/>
    </xf>
    <xf numFmtId="181" fontId="3" fillId="0" borderId="11" xfId="2" applyNumberFormat="1" applyFont="1" applyBorder="1">
      <alignment vertical="center"/>
    </xf>
    <xf numFmtId="181" fontId="3" fillId="0" borderId="12" xfId="2" applyNumberFormat="1" applyFont="1" applyBorder="1">
      <alignment vertical="center"/>
    </xf>
    <xf numFmtId="181" fontId="3" fillId="0" borderId="13" xfId="2" applyNumberFormat="1" applyFont="1" applyBorder="1">
      <alignment vertical="center"/>
    </xf>
    <xf numFmtId="181" fontId="3" fillId="3" borderId="0" xfId="2" applyNumberFormat="1" applyFont="1" applyFill="1">
      <alignment vertical="center"/>
    </xf>
    <xf numFmtId="49" fontId="0" fillId="0" borderId="0" xfId="0" applyNumberFormat="1">
      <alignment vertical="center"/>
    </xf>
  </cellXfs>
  <cellStyles count="3">
    <cellStyle name="一般" xfId="0" builtinId="0"/>
    <cellStyle name="千分位" xfId="2" builtinId="3"/>
    <cellStyle name="百分比" xfId="1" builtinId="5"/>
  </cellStyles>
  <dxfs count="40"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週期分析!$D$1</c:f>
              <c:strCache>
                <c:ptCount val="1"/>
                <c:pt idx="0">
                  <c:v>MDD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週期分析!$A$2:$A$580</c:f>
              <c:strCache>
                <c:ptCount val="579"/>
                <c:pt idx="0">
                  <c:v>2025/06/24</c:v>
                </c:pt>
                <c:pt idx="1">
                  <c:v>2025/06/23</c:v>
                </c:pt>
                <c:pt idx="2">
                  <c:v>2025/06/20</c:v>
                </c:pt>
                <c:pt idx="3">
                  <c:v>2025/06/19</c:v>
                </c:pt>
                <c:pt idx="4">
                  <c:v>2025/06/18</c:v>
                </c:pt>
                <c:pt idx="5">
                  <c:v>2025/06/17</c:v>
                </c:pt>
                <c:pt idx="6">
                  <c:v>2025/06/16</c:v>
                </c:pt>
                <c:pt idx="7">
                  <c:v>2025/06/13</c:v>
                </c:pt>
                <c:pt idx="8">
                  <c:v>2025/06/12</c:v>
                </c:pt>
                <c:pt idx="9">
                  <c:v>2025/06/11</c:v>
                </c:pt>
                <c:pt idx="10">
                  <c:v>2025/06/10</c:v>
                </c:pt>
                <c:pt idx="11">
                  <c:v>2025/06/09</c:v>
                </c:pt>
                <c:pt idx="12">
                  <c:v>2025/06/06</c:v>
                </c:pt>
                <c:pt idx="13">
                  <c:v>2025/06/05</c:v>
                </c:pt>
                <c:pt idx="14">
                  <c:v>2025/06/04</c:v>
                </c:pt>
                <c:pt idx="15">
                  <c:v>2025/06/03</c:v>
                </c:pt>
                <c:pt idx="16">
                  <c:v>2025/06/02</c:v>
                </c:pt>
                <c:pt idx="17">
                  <c:v>2025/05/30</c:v>
                </c:pt>
                <c:pt idx="18">
                  <c:v>2025/05/29</c:v>
                </c:pt>
                <c:pt idx="19">
                  <c:v>2025/05/28</c:v>
                </c:pt>
                <c:pt idx="20">
                  <c:v>2025/05/27</c:v>
                </c:pt>
                <c:pt idx="21">
                  <c:v>2025/05/26</c:v>
                </c:pt>
                <c:pt idx="22">
                  <c:v>2025/05/23</c:v>
                </c:pt>
                <c:pt idx="23">
                  <c:v>2025/05/22</c:v>
                </c:pt>
                <c:pt idx="24">
                  <c:v>2025/05/21</c:v>
                </c:pt>
                <c:pt idx="25">
                  <c:v>2025/05/20</c:v>
                </c:pt>
                <c:pt idx="26">
                  <c:v>2025/05/19</c:v>
                </c:pt>
                <c:pt idx="27">
                  <c:v>2025/05/16</c:v>
                </c:pt>
                <c:pt idx="28">
                  <c:v>2025/05/15</c:v>
                </c:pt>
                <c:pt idx="29">
                  <c:v>2025/05/14</c:v>
                </c:pt>
                <c:pt idx="30">
                  <c:v>2025/05/13</c:v>
                </c:pt>
                <c:pt idx="31">
                  <c:v>2025/05/12</c:v>
                </c:pt>
                <c:pt idx="32">
                  <c:v>2025/05/09</c:v>
                </c:pt>
                <c:pt idx="33">
                  <c:v>2025/05/08</c:v>
                </c:pt>
                <c:pt idx="34">
                  <c:v>2025/05/07</c:v>
                </c:pt>
                <c:pt idx="35">
                  <c:v>2025/05/06</c:v>
                </c:pt>
                <c:pt idx="36">
                  <c:v>2025/05/02</c:v>
                </c:pt>
                <c:pt idx="37">
                  <c:v>2025/04/30</c:v>
                </c:pt>
                <c:pt idx="38">
                  <c:v>2025/04/29</c:v>
                </c:pt>
                <c:pt idx="39">
                  <c:v>2025/04/28</c:v>
                </c:pt>
                <c:pt idx="40">
                  <c:v>2025/04/25</c:v>
                </c:pt>
                <c:pt idx="41">
                  <c:v>2025/04/24</c:v>
                </c:pt>
                <c:pt idx="42">
                  <c:v>2025/04/23</c:v>
                </c:pt>
                <c:pt idx="43">
                  <c:v>2025/04/22</c:v>
                </c:pt>
                <c:pt idx="44">
                  <c:v>2025/04/17</c:v>
                </c:pt>
                <c:pt idx="45">
                  <c:v>2025/04/16</c:v>
                </c:pt>
                <c:pt idx="46">
                  <c:v>2025/04/15</c:v>
                </c:pt>
                <c:pt idx="47">
                  <c:v>2025/04/14</c:v>
                </c:pt>
                <c:pt idx="48">
                  <c:v>2025/04/11</c:v>
                </c:pt>
                <c:pt idx="49">
                  <c:v>2025/04/10</c:v>
                </c:pt>
                <c:pt idx="50">
                  <c:v>2025/04/09</c:v>
                </c:pt>
                <c:pt idx="51">
                  <c:v>2025/04/08</c:v>
                </c:pt>
                <c:pt idx="52">
                  <c:v>2025/04/07</c:v>
                </c:pt>
                <c:pt idx="53">
                  <c:v>2025/04/03</c:v>
                </c:pt>
                <c:pt idx="54">
                  <c:v>2025/04/02</c:v>
                </c:pt>
                <c:pt idx="55">
                  <c:v>2025/04/01</c:v>
                </c:pt>
                <c:pt idx="56">
                  <c:v>2025/03/31</c:v>
                </c:pt>
                <c:pt idx="57">
                  <c:v>2025/03/28</c:v>
                </c:pt>
                <c:pt idx="58">
                  <c:v>2025/03/27</c:v>
                </c:pt>
                <c:pt idx="59">
                  <c:v>2025/03/26</c:v>
                </c:pt>
                <c:pt idx="60">
                  <c:v>2025/03/25</c:v>
                </c:pt>
                <c:pt idx="61">
                  <c:v>2025/03/24</c:v>
                </c:pt>
                <c:pt idx="62">
                  <c:v>2025/03/21</c:v>
                </c:pt>
                <c:pt idx="63">
                  <c:v>2025/03/20</c:v>
                </c:pt>
                <c:pt idx="64">
                  <c:v>2025/03/19</c:v>
                </c:pt>
                <c:pt idx="65">
                  <c:v>2025/03/18</c:v>
                </c:pt>
                <c:pt idx="66">
                  <c:v>2025/03/17</c:v>
                </c:pt>
                <c:pt idx="67">
                  <c:v>2025/03/14</c:v>
                </c:pt>
                <c:pt idx="68">
                  <c:v>2025/03/13</c:v>
                </c:pt>
                <c:pt idx="69">
                  <c:v>2025/03/12</c:v>
                </c:pt>
                <c:pt idx="70">
                  <c:v>2025/03/11</c:v>
                </c:pt>
                <c:pt idx="71">
                  <c:v>2025/03/10</c:v>
                </c:pt>
                <c:pt idx="72">
                  <c:v>2025/03/07</c:v>
                </c:pt>
                <c:pt idx="73">
                  <c:v>2025/03/06</c:v>
                </c:pt>
                <c:pt idx="74">
                  <c:v>2025/03/05</c:v>
                </c:pt>
                <c:pt idx="75">
                  <c:v>2025/03/04</c:v>
                </c:pt>
                <c:pt idx="76">
                  <c:v>2025/03/03</c:v>
                </c:pt>
                <c:pt idx="77">
                  <c:v>2025/02/28</c:v>
                </c:pt>
                <c:pt idx="78">
                  <c:v>2025/02/27</c:v>
                </c:pt>
                <c:pt idx="79">
                  <c:v>2025/02/26</c:v>
                </c:pt>
                <c:pt idx="80">
                  <c:v>2025/02/25</c:v>
                </c:pt>
                <c:pt idx="81">
                  <c:v>2025/02/24</c:v>
                </c:pt>
                <c:pt idx="82">
                  <c:v>2025/02/21</c:v>
                </c:pt>
                <c:pt idx="83">
                  <c:v>2025/02/20</c:v>
                </c:pt>
                <c:pt idx="84">
                  <c:v>2025/02/19</c:v>
                </c:pt>
                <c:pt idx="85">
                  <c:v>2025/02/18</c:v>
                </c:pt>
                <c:pt idx="86">
                  <c:v>2025/02/17</c:v>
                </c:pt>
                <c:pt idx="87">
                  <c:v>2025/02/14</c:v>
                </c:pt>
                <c:pt idx="88">
                  <c:v>2025/02/13</c:v>
                </c:pt>
                <c:pt idx="89">
                  <c:v>2025/02/12</c:v>
                </c:pt>
                <c:pt idx="90">
                  <c:v>2025/02/11</c:v>
                </c:pt>
                <c:pt idx="91">
                  <c:v>2025/02/10</c:v>
                </c:pt>
                <c:pt idx="92">
                  <c:v>2025/02/07</c:v>
                </c:pt>
                <c:pt idx="93">
                  <c:v>2025/02/06</c:v>
                </c:pt>
                <c:pt idx="94">
                  <c:v>2025/02/05</c:v>
                </c:pt>
                <c:pt idx="95">
                  <c:v>2025/02/04</c:v>
                </c:pt>
                <c:pt idx="96">
                  <c:v>2025/02/03</c:v>
                </c:pt>
                <c:pt idx="97">
                  <c:v>2025/01/28</c:v>
                </c:pt>
                <c:pt idx="98">
                  <c:v>2025/01/27</c:v>
                </c:pt>
                <c:pt idx="99">
                  <c:v>2025/01/24</c:v>
                </c:pt>
                <c:pt idx="100">
                  <c:v>2025/01/23</c:v>
                </c:pt>
                <c:pt idx="101">
                  <c:v>2025/01/22</c:v>
                </c:pt>
                <c:pt idx="102">
                  <c:v>2025/01/21</c:v>
                </c:pt>
                <c:pt idx="103">
                  <c:v>2025/01/20</c:v>
                </c:pt>
                <c:pt idx="104">
                  <c:v>2025/01/17</c:v>
                </c:pt>
                <c:pt idx="105">
                  <c:v>2025/01/16</c:v>
                </c:pt>
                <c:pt idx="106">
                  <c:v>2025/01/15</c:v>
                </c:pt>
                <c:pt idx="107">
                  <c:v>2025/01/14</c:v>
                </c:pt>
                <c:pt idx="108">
                  <c:v>2025/01/13</c:v>
                </c:pt>
                <c:pt idx="109">
                  <c:v>2025/01/10</c:v>
                </c:pt>
                <c:pt idx="110">
                  <c:v>2025/01/09</c:v>
                </c:pt>
                <c:pt idx="111">
                  <c:v>2025/01/08</c:v>
                </c:pt>
                <c:pt idx="112">
                  <c:v>2025/01/07</c:v>
                </c:pt>
                <c:pt idx="113">
                  <c:v>2025/01/06</c:v>
                </c:pt>
                <c:pt idx="114">
                  <c:v>2025/01/03</c:v>
                </c:pt>
                <c:pt idx="115">
                  <c:v>2025/01/02</c:v>
                </c:pt>
                <c:pt idx="116">
                  <c:v>2024/12/30</c:v>
                </c:pt>
                <c:pt idx="117">
                  <c:v>2024/12/27</c:v>
                </c:pt>
                <c:pt idx="118">
                  <c:v>2024/12/23</c:v>
                </c:pt>
                <c:pt idx="119">
                  <c:v>2024/12/20</c:v>
                </c:pt>
                <c:pt idx="120">
                  <c:v>2024/12/19</c:v>
                </c:pt>
                <c:pt idx="121">
                  <c:v>2024/12/18</c:v>
                </c:pt>
                <c:pt idx="122">
                  <c:v>2024/12/17</c:v>
                </c:pt>
                <c:pt idx="123">
                  <c:v>2024/12/16</c:v>
                </c:pt>
                <c:pt idx="124">
                  <c:v>2024/12/13</c:v>
                </c:pt>
                <c:pt idx="125">
                  <c:v>2024/12/12</c:v>
                </c:pt>
                <c:pt idx="126">
                  <c:v>2024/12/11</c:v>
                </c:pt>
                <c:pt idx="127">
                  <c:v>2024/12/10</c:v>
                </c:pt>
                <c:pt idx="128">
                  <c:v>2024/12/09</c:v>
                </c:pt>
                <c:pt idx="129">
                  <c:v>2024/12/06</c:v>
                </c:pt>
                <c:pt idx="130">
                  <c:v>2024/12/05</c:v>
                </c:pt>
                <c:pt idx="131">
                  <c:v>2024/12/04</c:v>
                </c:pt>
                <c:pt idx="132">
                  <c:v>2024/12/03</c:v>
                </c:pt>
                <c:pt idx="133">
                  <c:v>2024/12/02</c:v>
                </c:pt>
                <c:pt idx="134">
                  <c:v>2024/11/29</c:v>
                </c:pt>
                <c:pt idx="135">
                  <c:v>2024/11/28</c:v>
                </c:pt>
                <c:pt idx="136">
                  <c:v>2024/11/27</c:v>
                </c:pt>
                <c:pt idx="137">
                  <c:v>2024/11/26</c:v>
                </c:pt>
                <c:pt idx="138">
                  <c:v>2024/11/25</c:v>
                </c:pt>
                <c:pt idx="139">
                  <c:v>2024/11/22</c:v>
                </c:pt>
                <c:pt idx="140">
                  <c:v>2024/11/21</c:v>
                </c:pt>
                <c:pt idx="141">
                  <c:v>2024/11/20</c:v>
                </c:pt>
                <c:pt idx="142">
                  <c:v>2024/11/19</c:v>
                </c:pt>
                <c:pt idx="143">
                  <c:v>2024/11/18</c:v>
                </c:pt>
                <c:pt idx="144">
                  <c:v>2024/11/15</c:v>
                </c:pt>
                <c:pt idx="145">
                  <c:v>2024/11/14</c:v>
                </c:pt>
                <c:pt idx="146">
                  <c:v>2024/11/13</c:v>
                </c:pt>
                <c:pt idx="147">
                  <c:v>2024/11/12</c:v>
                </c:pt>
                <c:pt idx="148">
                  <c:v>2024/11/11</c:v>
                </c:pt>
                <c:pt idx="149">
                  <c:v>2024/11/08</c:v>
                </c:pt>
                <c:pt idx="150">
                  <c:v>2024/11/07</c:v>
                </c:pt>
                <c:pt idx="151">
                  <c:v>2024/11/06</c:v>
                </c:pt>
                <c:pt idx="152">
                  <c:v>2024/11/05</c:v>
                </c:pt>
                <c:pt idx="153">
                  <c:v>2024/11/04</c:v>
                </c:pt>
                <c:pt idx="154">
                  <c:v>2024/11/01</c:v>
                </c:pt>
                <c:pt idx="155">
                  <c:v>2024/10/31</c:v>
                </c:pt>
                <c:pt idx="156">
                  <c:v>2024/10/30</c:v>
                </c:pt>
                <c:pt idx="157">
                  <c:v>2024/10/29</c:v>
                </c:pt>
                <c:pt idx="158">
                  <c:v>2024/10/28</c:v>
                </c:pt>
                <c:pt idx="159">
                  <c:v>2024/10/25</c:v>
                </c:pt>
                <c:pt idx="160">
                  <c:v>2024/10/24</c:v>
                </c:pt>
                <c:pt idx="161">
                  <c:v>2024/10/23</c:v>
                </c:pt>
                <c:pt idx="162">
                  <c:v>2024/10/22</c:v>
                </c:pt>
                <c:pt idx="163">
                  <c:v>2024/10/21</c:v>
                </c:pt>
                <c:pt idx="164">
                  <c:v>2024/10/18</c:v>
                </c:pt>
                <c:pt idx="165">
                  <c:v>2024/10/17</c:v>
                </c:pt>
                <c:pt idx="166">
                  <c:v>2024/10/16</c:v>
                </c:pt>
                <c:pt idx="167">
                  <c:v>2024/10/15</c:v>
                </c:pt>
                <c:pt idx="168">
                  <c:v>2024/10/14</c:v>
                </c:pt>
                <c:pt idx="169">
                  <c:v>2024/10/10</c:v>
                </c:pt>
                <c:pt idx="170">
                  <c:v>2024/10/09</c:v>
                </c:pt>
                <c:pt idx="171">
                  <c:v>2024/10/08</c:v>
                </c:pt>
                <c:pt idx="172">
                  <c:v>2024/10/07</c:v>
                </c:pt>
                <c:pt idx="173">
                  <c:v>2024/10/04</c:v>
                </c:pt>
                <c:pt idx="174">
                  <c:v>2024/10/03</c:v>
                </c:pt>
                <c:pt idx="175">
                  <c:v>2024/10/02</c:v>
                </c:pt>
                <c:pt idx="176">
                  <c:v>2024/09/30</c:v>
                </c:pt>
                <c:pt idx="177">
                  <c:v>2024/09/27</c:v>
                </c:pt>
                <c:pt idx="178">
                  <c:v>2024/09/26</c:v>
                </c:pt>
                <c:pt idx="179">
                  <c:v>2024/09/25</c:v>
                </c:pt>
                <c:pt idx="180">
                  <c:v>2024/09/24</c:v>
                </c:pt>
                <c:pt idx="181">
                  <c:v>2024/09/23</c:v>
                </c:pt>
                <c:pt idx="182">
                  <c:v>2024/09/20</c:v>
                </c:pt>
                <c:pt idx="183">
                  <c:v>2024/09/19</c:v>
                </c:pt>
                <c:pt idx="184">
                  <c:v>2024/09/17</c:v>
                </c:pt>
                <c:pt idx="185">
                  <c:v>2024/09/16</c:v>
                </c:pt>
                <c:pt idx="186">
                  <c:v>2024/09/13</c:v>
                </c:pt>
                <c:pt idx="187">
                  <c:v>2024/09/12</c:v>
                </c:pt>
                <c:pt idx="188">
                  <c:v>2024/09/11</c:v>
                </c:pt>
                <c:pt idx="189">
                  <c:v>2024/09/10</c:v>
                </c:pt>
                <c:pt idx="190">
                  <c:v>2024/09/09</c:v>
                </c:pt>
                <c:pt idx="191">
                  <c:v>2024/09/05</c:v>
                </c:pt>
                <c:pt idx="192">
                  <c:v>2024/09/04</c:v>
                </c:pt>
                <c:pt idx="193">
                  <c:v>2024/09/03</c:v>
                </c:pt>
                <c:pt idx="194">
                  <c:v>2024/09/02</c:v>
                </c:pt>
                <c:pt idx="195">
                  <c:v>2024/08/30</c:v>
                </c:pt>
                <c:pt idx="196">
                  <c:v>2024/08/29</c:v>
                </c:pt>
                <c:pt idx="197">
                  <c:v>2024/08/28</c:v>
                </c:pt>
                <c:pt idx="198">
                  <c:v>2024/08/27</c:v>
                </c:pt>
                <c:pt idx="199">
                  <c:v>2024/08/26</c:v>
                </c:pt>
                <c:pt idx="200">
                  <c:v>2024/08/23</c:v>
                </c:pt>
                <c:pt idx="201">
                  <c:v>2024/08/22</c:v>
                </c:pt>
                <c:pt idx="202">
                  <c:v>2024/08/21</c:v>
                </c:pt>
                <c:pt idx="203">
                  <c:v>2024/08/20</c:v>
                </c:pt>
                <c:pt idx="204">
                  <c:v>2024/08/19</c:v>
                </c:pt>
                <c:pt idx="205">
                  <c:v>2024/08/16</c:v>
                </c:pt>
                <c:pt idx="206">
                  <c:v>2024/08/15</c:v>
                </c:pt>
                <c:pt idx="207">
                  <c:v>2024/08/14</c:v>
                </c:pt>
                <c:pt idx="208">
                  <c:v>2024/08/13</c:v>
                </c:pt>
                <c:pt idx="209">
                  <c:v>2024/08/12</c:v>
                </c:pt>
                <c:pt idx="210">
                  <c:v>2024/08/09</c:v>
                </c:pt>
                <c:pt idx="211">
                  <c:v>2024/08/08</c:v>
                </c:pt>
                <c:pt idx="212">
                  <c:v>2024/08/07</c:v>
                </c:pt>
                <c:pt idx="213">
                  <c:v>2024/08/06</c:v>
                </c:pt>
                <c:pt idx="214">
                  <c:v>2024/08/05</c:v>
                </c:pt>
                <c:pt idx="215">
                  <c:v>2024/08/02</c:v>
                </c:pt>
                <c:pt idx="216">
                  <c:v>2024/08/01</c:v>
                </c:pt>
                <c:pt idx="217">
                  <c:v>2024/07/31</c:v>
                </c:pt>
                <c:pt idx="218">
                  <c:v>2024/07/30</c:v>
                </c:pt>
                <c:pt idx="219">
                  <c:v>2024/07/29</c:v>
                </c:pt>
                <c:pt idx="220">
                  <c:v>2024/07/26</c:v>
                </c:pt>
                <c:pt idx="221">
                  <c:v>2024/07/25</c:v>
                </c:pt>
                <c:pt idx="222">
                  <c:v>2024/07/24</c:v>
                </c:pt>
                <c:pt idx="223">
                  <c:v>2024/07/23</c:v>
                </c:pt>
                <c:pt idx="224">
                  <c:v>2024/07/22</c:v>
                </c:pt>
                <c:pt idx="225">
                  <c:v>2024/07/19</c:v>
                </c:pt>
                <c:pt idx="226">
                  <c:v>2024/07/18</c:v>
                </c:pt>
                <c:pt idx="227">
                  <c:v>2024/07/17</c:v>
                </c:pt>
                <c:pt idx="228">
                  <c:v>2024/07/16</c:v>
                </c:pt>
                <c:pt idx="229">
                  <c:v>2024/07/15</c:v>
                </c:pt>
                <c:pt idx="230">
                  <c:v>2024/07/12</c:v>
                </c:pt>
                <c:pt idx="231">
                  <c:v>2024/07/11</c:v>
                </c:pt>
                <c:pt idx="232">
                  <c:v>2024/07/10</c:v>
                </c:pt>
                <c:pt idx="233">
                  <c:v>2024/07/09</c:v>
                </c:pt>
                <c:pt idx="234">
                  <c:v>2024/07/08</c:v>
                </c:pt>
                <c:pt idx="235">
                  <c:v>2024/07/05</c:v>
                </c:pt>
                <c:pt idx="236">
                  <c:v>2024/07/04</c:v>
                </c:pt>
                <c:pt idx="237">
                  <c:v>2024/07/03</c:v>
                </c:pt>
                <c:pt idx="238">
                  <c:v>2024/07/02</c:v>
                </c:pt>
                <c:pt idx="239">
                  <c:v>2024/06/28</c:v>
                </c:pt>
                <c:pt idx="240">
                  <c:v>2024/06/27</c:v>
                </c:pt>
                <c:pt idx="241">
                  <c:v>2024/06/26</c:v>
                </c:pt>
                <c:pt idx="242">
                  <c:v>2024/06/25</c:v>
                </c:pt>
                <c:pt idx="243">
                  <c:v>2024/06/24</c:v>
                </c:pt>
                <c:pt idx="244">
                  <c:v>2024/06/21</c:v>
                </c:pt>
                <c:pt idx="245">
                  <c:v>2024/06/20</c:v>
                </c:pt>
                <c:pt idx="246">
                  <c:v>2024/06/19</c:v>
                </c:pt>
                <c:pt idx="247">
                  <c:v>2024/06/18</c:v>
                </c:pt>
                <c:pt idx="248">
                  <c:v>2024/06/17</c:v>
                </c:pt>
                <c:pt idx="249">
                  <c:v>2024/06/14</c:v>
                </c:pt>
                <c:pt idx="250">
                  <c:v>2024/06/13</c:v>
                </c:pt>
                <c:pt idx="251">
                  <c:v>2024/06/12</c:v>
                </c:pt>
                <c:pt idx="252">
                  <c:v>2024/06/11</c:v>
                </c:pt>
                <c:pt idx="253">
                  <c:v>2024/06/07</c:v>
                </c:pt>
                <c:pt idx="254">
                  <c:v>2024/06/06</c:v>
                </c:pt>
                <c:pt idx="255">
                  <c:v>2024/06/05</c:v>
                </c:pt>
                <c:pt idx="256">
                  <c:v>2024/06/04</c:v>
                </c:pt>
                <c:pt idx="257">
                  <c:v>2024/06/03</c:v>
                </c:pt>
                <c:pt idx="258">
                  <c:v>2024/05/31</c:v>
                </c:pt>
                <c:pt idx="259">
                  <c:v>2024/05/30</c:v>
                </c:pt>
                <c:pt idx="260">
                  <c:v>2024/05/29</c:v>
                </c:pt>
                <c:pt idx="261">
                  <c:v>2024/05/28</c:v>
                </c:pt>
                <c:pt idx="262">
                  <c:v>2024/05/27</c:v>
                </c:pt>
                <c:pt idx="263">
                  <c:v>2024/05/24</c:v>
                </c:pt>
                <c:pt idx="264">
                  <c:v>2024/05/23</c:v>
                </c:pt>
                <c:pt idx="265">
                  <c:v>2024/05/22</c:v>
                </c:pt>
                <c:pt idx="266">
                  <c:v>2024/05/21</c:v>
                </c:pt>
                <c:pt idx="267">
                  <c:v>2024/05/20</c:v>
                </c:pt>
                <c:pt idx="268">
                  <c:v>2024/05/17</c:v>
                </c:pt>
                <c:pt idx="269">
                  <c:v>2024/05/16</c:v>
                </c:pt>
                <c:pt idx="270">
                  <c:v>2024/05/14</c:v>
                </c:pt>
                <c:pt idx="271">
                  <c:v>2024/05/13</c:v>
                </c:pt>
                <c:pt idx="272">
                  <c:v>2024/05/10</c:v>
                </c:pt>
                <c:pt idx="273">
                  <c:v>2024/05/09</c:v>
                </c:pt>
                <c:pt idx="274">
                  <c:v>2024/05/08</c:v>
                </c:pt>
                <c:pt idx="275">
                  <c:v>2024/05/07</c:v>
                </c:pt>
                <c:pt idx="276">
                  <c:v>2024/05/06</c:v>
                </c:pt>
                <c:pt idx="277">
                  <c:v>2024/05/03</c:v>
                </c:pt>
                <c:pt idx="278">
                  <c:v>2024/05/02</c:v>
                </c:pt>
                <c:pt idx="279">
                  <c:v>2024/04/30</c:v>
                </c:pt>
                <c:pt idx="280">
                  <c:v>2024/04/29</c:v>
                </c:pt>
                <c:pt idx="281">
                  <c:v>2024/04/26</c:v>
                </c:pt>
                <c:pt idx="282">
                  <c:v>2024/04/25</c:v>
                </c:pt>
                <c:pt idx="283">
                  <c:v>2024/04/24</c:v>
                </c:pt>
                <c:pt idx="284">
                  <c:v>2024/04/23</c:v>
                </c:pt>
                <c:pt idx="285">
                  <c:v>2024/04/22</c:v>
                </c:pt>
                <c:pt idx="286">
                  <c:v>2024/04/19</c:v>
                </c:pt>
                <c:pt idx="287">
                  <c:v>2024/04/18</c:v>
                </c:pt>
                <c:pt idx="288">
                  <c:v>2024/04/17</c:v>
                </c:pt>
                <c:pt idx="289">
                  <c:v>2024/04/16</c:v>
                </c:pt>
                <c:pt idx="290">
                  <c:v>2024/04/15</c:v>
                </c:pt>
                <c:pt idx="291">
                  <c:v>2024/04/12</c:v>
                </c:pt>
                <c:pt idx="292">
                  <c:v>2024/04/11</c:v>
                </c:pt>
                <c:pt idx="293">
                  <c:v>2024/04/10</c:v>
                </c:pt>
                <c:pt idx="294">
                  <c:v>2024/04/09</c:v>
                </c:pt>
                <c:pt idx="295">
                  <c:v>2024/04/08</c:v>
                </c:pt>
                <c:pt idx="296">
                  <c:v>2024/04/05</c:v>
                </c:pt>
                <c:pt idx="297">
                  <c:v>2024/04/03</c:v>
                </c:pt>
                <c:pt idx="298">
                  <c:v>2024/04/02</c:v>
                </c:pt>
                <c:pt idx="299">
                  <c:v>2024/03/28</c:v>
                </c:pt>
                <c:pt idx="300">
                  <c:v>2024/03/27</c:v>
                </c:pt>
                <c:pt idx="301">
                  <c:v>2024/03/26</c:v>
                </c:pt>
                <c:pt idx="302">
                  <c:v>2024/03/25</c:v>
                </c:pt>
                <c:pt idx="303">
                  <c:v>2024/03/22</c:v>
                </c:pt>
                <c:pt idx="304">
                  <c:v>2024/03/21</c:v>
                </c:pt>
                <c:pt idx="305">
                  <c:v>2024/03/20</c:v>
                </c:pt>
                <c:pt idx="306">
                  <c:v>2024/03/19</c:v>
                </c:pt>
                <c:pt idx="307">
                  <c:v>2024/03/18</c:v>
                </c:pt>
                <c:pt idx="308">
                  <c:v>2024/03/15</c:v>
                </c:pt>
                <c:pt idx="309">
                  <c:v>2024/03/14</c:v>
                </c:pt>
                <c:pt idx="310">
                  <c:v>2024/03/13</c:v>
                </c:pt>
                <c:pt idx="311">
                  <c:v>2024/03/12</c:v>
                </c:pt>
                <c:pt idx="312">
                  <c:v>2024/03/11</c:v>
                </c:pt>
                <c:pt idx="313">
                  <c:v>2024/03/08</c:v>
                </c:pt>
                <c:pt idx="314">
                  <c:v>2024/03/07</c:v>
                </c:pt>
                <c:pt idx="315">
                  <c:v>2024/03/06</c:v>
                </c:pt>
                <c:pt idx="316">
                  <c:v>2024/03/05</c:v>
                </c:pt>
                <c:pt idx="317">
                  <c:v>2024/03/04</c:v>
                </c:pt>
                <c:pt idx="318">
                  <c:v>2024/03/01</c:v>
                </c:pt>
                <c:pt idx="319">
                  <c:v>2024/02/29</c:v>
                </c:pt>
                <c:pt idx="320">
                  <c:v>2024/02/28</c:v>
                </c:pt>
                <c:pt idx="321">
                  <c:v>2024/02/27</c:v>
                </c:pt>
                <c:pt idx="322">
                  <c:v>2024/02/26</c:v>
                </c:pt>
                <c:pt idx="323">
                  <c:v>2024/02/23</c:v>
                </c:pt>
                <c:pt idx="324">
                  <c:v>2024/02/22</c:v>
                </c:pt>
                <c:pt idx="325">
                  <c:v>2024/02/21</c:v>
                </c:pt>
                <c:pt idx="326">
                  <c:v>2024/02/20</c:v>
                </c:pt>
                <c:pt idx="327">
                  <c:v>2024/02/19</c:v>
                </c:pt>
                <c:pt idx="328">
                  <c:v>2024/02/16</c:v>
                </c:pt>
                <c:pt idx="329">
                  <c:v>2024/02/15</c:v>
                </c:pt>
                <c:pt idx="330">
                  <c:v>2024/02/14</c:v>
                </c:pt>
                <c:pt idx="331">
                  <c:v>2024/02/08</c:v>
                </c:pt>
                <c:pt idx="332">
                  <c:v>2024/02/07</c:v>
                </c:pt>
                <c:pt idx="333">
                  <c:v>2024/02/06</c:v>
                </c:pt>
                <c:pt idx="334">
                  <c:v>2024/02/05</c:v>
                </c:pt>
                <c:pt idx="335">
                  <c:v>2024/02/02</c:v>
                </c:pt>
                <c:pt idx="336">
                  <c:v>2024/02/01</c:v>
                </c:pt>
                <c:pt idx="337">
                  <c:v>2024/01/31</c:v>
                </c:pt>
                <c:pt idx="338">
                  <c:v>2024/01/30</c:v>
                </c:pt>
                <c:pt idx="339">
                  <c:v>2024/01/29</c:v>
                </c:pt>
                <c:pt idx="340">
                  <c:v>2024/01/26</c:v>
                </c:pt>
                <c:pt idx="341">
                  <c:v>2024/01/25</c:v>
                </c:pt>
                <c:pt idx="342">
                  <c:v>2024/01/24</c:v>
                </c:pt>
                <c:pt idx="343">
                  <c:v>2024/01/23</c:v>
                </c:pt>
                <c:pt idx="344">
                  <c:v>2024/01/22</c:v>
                </c:pt>
                <c:pt idx="345">
                  <c:v>2024/01/19</c:v>
                </c:pt>
                <c:pt idx="346">
                  <c:v>2024/01/18</c:v>
                </c:pt>
                <c:pt idx="347">
                  <c:v>2024/01/17</c:v>
                </c:pt>
                <c:pt idx="348">
                  <c:v>2024/01/16</c:v>
                </c:pt>
                <c:pt idx="349">
                  <c:v>2024/01/15</c:v>
                </c:pt>
                <c:pt idx="350">
                  <c:v>2024/01/12</c:v>
                </c:pt>
                <c:pt idx="351">
                  <c:v>2024/01/11</c:v>
                </c:pt>
                <c:pt idx="352">
                  <c:v>2024/01/10</c:v>
                </c:pt>
                <c:pt idx="353">
                  <c:v>2024/01/09</c:v>
                </c:pt>
                <c:pt idx="354">
                  <c:v>2024/01/08</c:v>
                </c:pt>
                <c:pt idx="355">
                  <c:v>2024/01/05</c:v>
                </c:pt>
                <c:pt idx="356">
                  <c:v>2024/01/04</c:v>
                </c:pt>
                <c:pt idx="357">
                  <c:v>2024/01/03</c:v>
                </c:pt>
                <c:pt idx="358">
                  <c:v>2024/01/02</c:v>
                </c:pt>
                <c:pt idx="359">
                  <c:v>2023/12/29</c:v>
                </c:pt>
                <c:pt idx="360">
                  <c:v>2023/12/28</c:v>
                </c:pt>
                <c:pt idx="361">
                  <c:v>2023/12/27</c:v>
                </c:pt>
                <c:pt idx="362">
                  <c:v>2023/12/22</c:v>
                </c:pt>
                <c:pt idx="363">
                  <c:v>2023/12/21</c:v>
                </c:pt>
                <c:pt idx="364">
                  <c:v>2023/12/20</c:v>
                </c:pt>
                <c:pt idx="365">
                  <c:v>2023/12/19</c:v>
                </c:pt>
                <c:pt idx="366">
                  <c:v>2023/12/18</c:v>
                </c:pt>
                <c:pt idx="367">
                  <c:v>2023/12/15</c:v>
                </c:pt>
                <c:pt idx="368">
                  <c:v>2023/12/14</c:v>
                </c:pt>
                <c:pt idx="369">
                  <c:v>2023/12/13</c:v>
                </c:pt>
                <c:pt idx="370">
                  <c:v>2023/12/12</c:v>
                </c:pt>
                <c:pt idx="371">
                  <c:v>2023/12/11</c:v>
                </c:pt>
                <c:pt idx="372">
                  <c:v>2023/12/08</c:v>
                </c:pt>
                <c:pt idx="373">
                  <c:v>2023/12/07</c:v>
                </c:pt>
                <c:pt idx="374">
                  <c:v>2023/12/06</c:v>
                </c:pt>
                <c:pt idx="375">
                  <c:v>2023/12/05</c:v>
                </c:pt>
                <c:pt idx="376">
                  <c:v>2023/12/04</c:v>
                </c:pt>
                <c:pt idx="377">
                  <c:v>2023/12/01</c:v>
                </c:pt>
                <c:pt idx="378">
                  <c:v>2023/11/30</c:v>
                </c:pt>
                <c:pt idx="379">
                  <c:v>2023/11/29</c:v>
                </c:pt>
                <c:pt idx="380">
                  <c:v>2023/11/28</c:v>
                </c:pt>
                <c:pt idx="381">
                  <c:v>2023/11/27</c:v>
                </c:pt>
                <c:pt idx="382">
                  <c:v>2023/11/24</c:v>
                </c:pt>
                <c:pt idx="383">
                  <c:v>2023/11/23</c:v>
                </c:pt>
                <c:pt idx="384">
                  <c:v>2023/11/22</c:v>
                </c:pt>
                <c:pt idx="385">
                  <c:v>2023/11/21</c:v>
                </c:pt>
                <c:pt idx="386">
                  <c:v>2023/11/20</c:v>
                </c:pt>
                <c:pt idx="387">
                  <c:v>2023/11/17</c:v>
                </c:pt>
                <c:pt idx="388">
                  <c:v>2023/11/16</c:v>
                </c:pt>
                <c:pt idx="389">
                  <c:v>2023/11/15</c:v>
                </c:pt>
                <c:pt idx="390">
                  <c:v>2023/11/14</c:v>
                </c:pt>
                <c:pt idx="391">
                  <c:v>2023/11/13</c:v>
                </c:pt>
                <c:pt idx="392">
                  <c:v>2023/11/10</c:v>
                </c:pt>
                <c:pt idx="393">
                  <c:v>2023/11/09</c:v>
                </c:pt>
                <c:pt idx="394">
                  <c:v>2023/11/08</c:v>
                </c:pt>
                <c:pt idx="395">
                  <c:v>2023/11/07</c:v>
                </c:pt>
                <c:pt idx="396">
                  <c:v>2023/11/06</c:v>
                </c:pt>
                <c:pt idx="397">
                  <c:v>2023/11/03</c:v>
                </c:pt>
                <c:pt idx="398">
                  <c:v>2023/11/02</c:v>
                </c:pt>
                <c:pt idx="399">
                  <c:v>2023/11/01</c:v>
                </c:pt>
                <c:pt idx="400">
                  <c:v>2023/10/31</c:v>
                </c:pt>
                <c:pt idx="401">
                  <c:v>2023/10/30</c:v>
                </c:pt>
                <c:pt idx="402">
                  <c:v>2023/10/27</c:v>
                </c:pt>
                <c:pt idx="403">
                  <c:v>2023/10/26</c:v>
                </c:pt>
                <c:pt idx="404">
                  <c:v>2023/10/25</c:v>
                </c:pt>
                <c:pt idx="405">
                  <c:v>2023/10/24</c:v>
                </c:pt>
                <c:pt idx="406">
                  <c:v>2023/10/20</c:v>
                </c:pt>
                <c:pt idx="407">
                  <c:v>2023/10/19</c:v>
                </c:pt>
                <c:pt idx="408">
                  <c:v>2023/10/18</c:v>
                </c:pt>
                <c:pt idx="409">
                  <c:v>2023/10/17</c:v>
                </c:pt>
                <c:pt idx="410">
                  <c:v>2023/10/16</c:v>
                </c:pt>
                <c:pt idx="411">
                  <c:v>2023/10/13</c:v>
                </c:pt>
                <c:pt idx="412">
                  <c:v>2023/10/12</c:v>
                </c:pt>
                <c:pt idx="413">
                  <c:v>2023/10/11</c:v>
                </c:pt>
                <c:pt idx="414">
                  <c:v>2023/10/10</c:v>
                </c:pt>
                <c:pt idx="415">
                  <c:v>2023/10/09</c:v>
                </c:pt>
                <c:pt idx="416">
                  <c:v>2023/10/06</c:v>
                </c:pt>
                <c:pt idx="417">
                  <c:v>2023/10/05</c:v>
                </c:pt>
                <c:pt idx="418">
                  <c:v>2023/10/04</c:v>
                </c:pt>
                <c:pt idx="419">
                  <c:v>2023/10/03</c:v>
                </c:pt>
                <c:pt idx="420">
                  <c:v>2023/09/29</c:v>
                </c:pt>
                <c:pt idx="421">
                  <c:v>2023/09/28</c:v>
                </c:pt>
                <c:pt idx="422">
                  <c:v>2023/09/27</c:v>
                </c:pt>
                <c:pt idx="423">
                  <c:v>2023/09/26</c:v>
                </c:pt>
                <c:pt idx="424">
                  <c:v>2023/09/25</c:v>
                </c:pt>
                <c:pt idx="425">
                  <c:v>2023/09/22</c:v>
                </c:pt>
                <c:pt idx="426">
                  <c:v>2023/09/21</c:v>
                </c:pt>
                <c:pt idx="427">
                  <c:v>2023/09/20</c:v>
                </c:pt>
                <c:pt idx="428">
                  <c:v>2023/09/19</c:v>
                </c:pt>
                <c:pt idx="429">
                  <c:v>2023/09/18</c:v>
                </c:pt>
                <c:pt idx="430">
                  <c:v>2023/09/15</c:v>
                </c:pt>
                <c:pt idx="431">
                  <c:v>2023/09/14</c:v>
                </c:pt>
                <c:pt idx="432">
                  <c:v>2023/09/13</c:v>
                </c:pt>
                <c:pt idx="433">
                  <c:v>2023/09/12</c:v>
                </c:pt>
                <c:pt idx="434">
                  <c:v>2023/09/11</c:v>
                </c:pt>
                <c:pt idx="435">
                  <c:v>2023/09/07</c:v>
                </c:pt>
                <c:pt idx="436">
                  <c:v>2023/09/06</c:v>
                </c:pt>
                <c:pt idx="437">
                  <c:v>2023/09/05</c:v>
                </c:pt>
                <c:pt idx="438">
                  <c:v>2023/09/04</c:v>
                </c:pt>
                <c:pt idx="439">
                  <c:v>2023/08/31</c:v>
                </c:pt>
                <c:pt idx="440">
                  <c:v>2023/08/30</c:v>
                </c:pt>
                <c:pt idx="441">
                  <c:v>2023/08/29</c:v>
                </c:pt>
                <c:pt idx="442">
                  <c:v>2023/08/28</c:v>
                </c:pt>
                <c:pt idx="443">
                  <c:v>2023/08/25</c:v>
                </c:pt>
                <c:pt idx="444">
                  <c:v>2023/08/24</c:v>
                </c:pt>
                <c:pt idx="445">
                  <c:v>2023/08/23</c:v>
                </c:pt>
                <c:pt idx="446">
                  <c:v>2023/08/22</c:v>
                </c:pt>
                <c:pt idx="447">
                  <c:v>2023/08/21</c:v>
                </c:pt>
                <c:pt idx="448">
                  <c:v>2023/08/18</c:v>
                </c:pt>
                <c:pt idx="449">
                  <c:v>2023/08/17</c:v>
                </c:pt>
                <c:pt idx="450">
                  <c:v>2023/08/16</c:v>
                </c:pt>
                <c:pt idx="451">
                  <c:v>2023/08/15</c:v>
                </c:pt>
                <c:pt idx="452">
                  <c:v>2023/08/14</c:v>
                </c:pt>
                <c:pt idx="453">
                  <c:v>2023/08/11</c:v>
                </c:pt>
                <c:pt idx="454">
                  <c:v>2023/08/10</c:v>
                </c:pt>
                <c:pt idx="455">
                  <c:v>2023/08/09</c:v>
                </c:pt>
                <c:pt idx="456">
                  <c:v>2023/08/08</c:v>
                </c:pt>
                <c:pt idx="457">
                  <c:v>2023/08/07</c:v>
                </c:pt>
                <c:pt idx="458">
                  <c:v>2023/08/04</c:v>
                </c:pt>
                <c:pt idx="459">
                  <c:v>2023/08/03</c:v>
                </c:pt>
                <c:pt idx="460">
                  <c:v>2023/08/02</c:v>
                </c:pt>
                <c:pt idx="461">
                  <c:v>2023/08/01</c:v>
                </c:pt>
                <c:pt idx="462">
                  <c:v>2023/07/31</c:v>
                </c:pt>
                <c:pt idx="463">
                  <c:v>2023/07/28</c:v>
                </c:pt>
                <c:pt idx="464">
                  <c:v>2023/07/27</c:v>
                </c:pt>
                <c:pt idx="465">
                  <c:v>2023/07/26</c:v>
                </c:pt>
                <c:pt idx="466">
                  <c:v>2023/07/25</c:v>
                </c:pt>
                <c:pt idx="467">
                  <c:v>2023/07/24</c:v>
                </c:pt>
                <c:pt idx="468">
                  <c:v>2023/07/21</c:v>
                </c:pt>
                <c:pt idx="469">
                  <c:v>2023/07/20</c:v>
                </c:pt>
                <c:pt idx="470">
                  <c:v>2023/07/19</c:v>
                </c:pt>
                <c:pt idx="471">
                  <c:v>2023/07/18</c:v>
                </c:pt>
                <c:pt idx="472">
                  <c:v>2023/07/14</c:v>
                </c:pt>
                <c:pt idx="473">
                  <c:v>2023/07/13</c:v>
                </c:pt>
                <c:pt idx="474">
                  <c:v>2023/07/12</c:v>
                </c:pt>
                <c:pt idx="475">
                  <c:v>2023/07/11</c:v>
                </c:pt>
                <c:pt idx="476">
                  <c:v>2023/07/10</c:v>
                </c:pt>
                <c:pt idx="477">
                  <c:v>2023/07/07</c:v>
                </c:pt>
                <c:pt idx="478">
                  <c:v>2023/07/06</c:v>
                </c:pt>
                <c:pt idx="479">
                  <c:v>2023/07/05</c:v>
                </c:pt>
                <c:pt idx="480">
                  <c:v>2023/07/04</c:v>
                </c:pt>
                <c:pt idx="481">
                  <c:v>2023/07/03</c:v>
                </c:pt>
                <c:pt idx="482">
                  <c:v>2023/06/30</c:v>
                </c:pt>
                <c:pt idx="483">
                  <c:v>2023/06/29</c:v>
                </c:pt>
                <c:pt idx="484">
                  <c:v>2023/06/28</c:v>
                </c:pt>
                <c:pt idx="485">
                  <c:v>2023/06/27</c:v>
                </c:pt>
                <c:pt idx="486">
                  <c:v>2023/06/26</c:v>
                </c:pt>
                <c:pt idx="487">
                  <c:v>2023/06/23</c:v>
                </c:pt>
                <c:pt idx="488">
                  <c:v>2023/06/21</c:v>
                </c:pt>
                <c:pt idx="489">
                  <c:v>2023/06/20</c:v>
                </c:pt>
                <c:pt idx="490">
                  <c:v>2023/06/19</c:v>
                </c:pt>
                <c:pt idx="491">
                  <c:v>2023/06/16</c:v>
                </c:pt>
                <c:pt idx="492">
                  <c:v>2023/06/15</c:v>
                </c:pt>
                <c:pt idx="493">
                  <c:v>2023/06/14</c:v>
                </c:pt>
                <c:pt idx="494">
                  <c:v>2023/06/13</c:v>
                </c:pt>
                <c:pt idx="495">
                  <c:v>2023/06/12</c:v>
                </c:pt>
                <c:pt idx="496">
                  <c:v>2023/06/09</c:v>
                </c:pt>
                <c:pt idx="497">
                  <c:v>2023/06/08</c:v>
                </c:pt>
                <c:pt idx="498">
                  <c:v>2023/06/07</c:v>
                </c:pt>
                <c:pt idx="499">
                  <c:v>2023/06/06</c:v>
                </c:pt>
                <c:pt idx="500">
                  <c:v>2023/06/05</c:v>
                </c:pt>
                <c:pt idx="501">
                  <c:v>2023/06/02</c:v>
                </c:pt>
                <c:pt idx="502">
                  <c:v>2023/06/01</c:v>
                </c:pt>
                <c:pt idx="503">
                  <c:v>2023/05/31</c:v>
                </c:pt>
                <c:pt idx="504">
                  <c:v>2023/05/30</c:v>
                </c:pt>
                <c:pt idx="505">
                  <c:v>2023/05/29</c:v>
                </c:pt>
                <c:pt idx="506">
                  <c:v>2023/05/25</c:v>
                </c:pt>
                <c:pt idx="507">
                  <c:v>2023/05/24</c:v>
                </c:pt>
                <c:pt idx="508">
                  <c:v>2023/05/23</c:v>
                </c:pt>
                <c:pt idx="509">
                  <c:v>2023/05/22</c:v>
                </c:pt>
                <c:pt idx="510">
                  <c:v>2023/05/19</c:v>
                </c:pt>
                <c:pt idx="511">
                  <c:v>2023/05/18</c:v>
                </c:pt>
                <c:pt idx="512">
                  <c:v>2023/05/17</c:v>
                </c:pt>
                <c:pt idx="513">
                  <c:v>2023/05/16</c:v>
                </c:pt>
                <c:pt idx="514">
                  <c:v>2023/05/15</c:v>
                </c:pt>
                <c:pt idx="515">
                  <c:v>2023/05/12</c:v>
                </c:pt>
                <c:pt idx="516">
                  <c:v>2023/05/11</c:v>
                </c:pt>
                <c:pt idx="517">
                  <c:v>2023/05/10</c:v>
                </c:pt>
                <c:pt idx="518">
                  <c:v>2023/05/09</c:v>
                </c:pt>
                <c:pt idx="519">
                  <c:v>2023/05/08</c:v>
                </c:pt>
                <c:pt idx="520">
                  <c:v>2023/05/05</c:v>
                </c:pt>
                <c:pt idx="521">
                  <c:v>2023/05/04</c:v>
                </c:pt>
                <c:pt idx="522">
                  <c:v>2023/05/03</c:v>
                </c:pt>
                <c:pt idx="523">
                  <c:v>2023/05/02</c:v>
                </c:pt>
                <c:pt idx="524">
                  <c:v>2023/04/28</c:v>
                </c:pt>
                <c:pt idx="525">
                  <c:v>2023/04/27</c:v>
                </c:pt>
                <c:pt idx="526">
                  <c:v>2023/04/26</c:v>
                </c:pt>
                <c:pt idx="527">
                  <c:v>2023/04/25</c:v>
                </c:pt>
                <c:pt idx="528">
                  <c:v>2023/04/24</c:v>
                </c:pt>
                <c:pt idx="529">
                  <c:v>2023/04/21</c:v>
                </c:pt>
                <c:pt idx="530">
                  <c:v>2023/04/20</c:v>
                </c:pt>
                <c:pt idx="531">
                  <c:v>2023/04/19</c:v>
                </c:pt>
                <c:pt idx="532">
                  <c:v>2023/04/18</c:v>
                </c:pt>
                <c:pt idx="533">
                  <c:v>2023/04/17</c:v>
                </c:pt>
                <c:pt idx="534">
                  <c:v>2023/04/14</c:v>
                </c:pt>
                <c:pt idx="535">
                  <c:v>2023/04/13</c:v>
                </c:pt>
                <c:pt idx="536">
                  <c:v>2023/04/12</c:v>
                </c:pt>
                <c:pt idx="537">
                  <c:v>2023/04/11</c:v>
                </c:pt>
                <c:pt idx="538">
                  <c:v>2023/04/06</c:v>
                </c:pt>
                <c:pt idx="539">
                  <c:v>2023/04/04</c:v>
                </c:pt>
                <c:pt idx="540">
                  <c:v>2023/04/03</c:v>
                </c:pt>
                <c:pt idx="541">
                  <c:v>2023/03/31</c:v>
                </c:pt>
                <c:pt idx="542">
                  <c:v>2023/03/30</c:v>
                </c:pt>
                <c:pt idx="543">
                  <c:v>2023/03/29</c:v>
                </c:pt>
                <c:pt idx="544">
                  <c:v>2023/03/28</c:v>
                </c:pt>
                <c:pt idx="545">
                  <c:v>2023/03/27</c:v>
                </c:pt>
                <c:pt idx="546">
                  <c:v>2023/03/24</c:v>
                </c:pt>
                <c:pt idx="547">
                  <c:v>2023/03/23</c:v>
                </c:pt>
                <c:pt idx="548">
                  <c:v>2023/03/22</c:v>
                </c:pt>
                <c:pt idx="549">
                  <c:v>2023/03/21</c:v>
                </c:pt>
                <c:pt idx="550">
                  <c:v>2023/03/20</c:v>
                </c:pt>
                <c:pt idx="551">
                  <c:v>2023/03/17</c:v>
                </c:pt>
                <c:pt idx="552">
                  <c:v>2023/03/16</c:v>
                </c:pt>
                <c:pt idx="553">
                  <c:v>2023/03/15</c:v>
                </c:pt>
                <c:pt idx="554">
                  <c:v>2023/03/14</c:v>
                </c:pt>
                <c:pt idx="555">
                  <c:v>2023/03/13</c:v>
                </c:pt>
                <c:pt idx="556">
                  <c:v>2023/03/10</c:v>
                </c:pt>
                <c:pt idx="557">
                  <c:v>2023/03/09</c:v>
                </c:pt>
                <c:pt idx="558">
                  <c:v>2023/03/08</c:v>
                </c:pt>
                <c:pt idx="559">
                  <c:v>2023/03/07</c:v>
                </c:pt>
                <c:pt idx="560">
                  <c:v>2023/03/06</c:v>
                </c:pt>
                <c:pt idx="561">
                  <c:v>2023/03/03</c:v>
                </c:pt>
                <c:pt idx="562">
                  <c:v>2023/03/02</c:v>
                </c:pt>
                <c:pt idx="563">
                  <c:v>2023/03/01</c:v>
                </c:pt>
                <c:pt idx="564">
                  <c:v>2023/02/28</c:v>
                </c:pt>
                <c:pt idx="565">
                  <c:v>2023/02/27</c:v>
                </c:pt>
                <c:pt idx="566">
                  <c:v>2023/02/24</c:v>
                </c:pt>
                <c:pt idx="567">
                  <c:v>2023/02/23</c:v>
                </c:pt>
                <c:pt idx="568">
                  <c:v>2023/02/22</c:v>
                </c:pt>
                <c:pt idx="569">
                  <c:v>2023/02/21</c:v>
                </c:pt>
                <c:pt idx="570">
                  <c:v>2023/02/20</c:v>
                </c:pt>
                <c:pt idx="571">
                  <c:v>2023/02/17</c:v>
                </c:pt>
                <c:pt idx="572">
                  <c:v>2023/02/16</c:v>
                </c:pt>
                <c:pt idx="573">
                  <c:v>2023/02/15</c:v>
                </c:pt>
                <c:pt idx="574">
                  <c:v>2023/02/14</c:v>
                </c:pt>
                <c:pt idx="575">
                  <c:v>2023/02/13</c:v>
                </c:pt>
                <c:pt idx="576">
                  <c:v>2023/02/10</c:v>
                </c:pt>
                <c:pt idx="577">
                  <c:v>2023/02/09</c:v>
                </c:pt>
                <c:pt idx="578">
                  <c:v>2023/02/08</c:v>
                </c:pt>
              </c:strCache>
            </c:strRef>
          </c:cat>
          <c:val>
            <c:numRef>
              <c:f>週期分析!$D$2:$D$580</c:f>
              <c:numCache>
                <c:formatCode>#,##0.00_ ;[Red]\-#,##0.00\ </c:formatCode>
                <c:ptCount val="5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-7400</c:v>
                </c:pt>
                <c:pt idx="33">
                  <c:v>-7400</c:v>
                </c:pt>
                <c:pt idx="34">
                  <c:v>-7400</c:v>
                </c:pt>
                <c:pt idx="35">
                  <c:v>-7400</c:v>
                </c:pt>
                <c:pt idx="36">
                  <c:v>-7400</c:v>
                </c:pt>
                <c:pt idx="37">
                  <c:v>-7400</c:v>
                </c:pt>
                <c:pt idx="38">
                  <c:v>-7400</c:v>
                </c:pt>
                <c:pt idx="39">
                  <c:v>-7400</c:v>
                </c:pt>
                <c:pt idx="40">
                  <c:v>-7400</c:v>
                </c:pt>
                <c:pt idx="41">
                  <c:v>-7400</c:v>
                </c:pt>
                <c:pt idx="42">
                  <c:v>-7400</c:v>
                </c:pt>
                <c:pt idx="43">
                  <c:v>-7400</c:v>
                </c:pt>
                <c:pt idx="44">
                  <c:v>-7400</c:v>
                </c:pt>
                <c:pt idx="45">
                  <c:v>-7400</c:v>
                </c:pt>
                <c:pt idx="46">
                  <c:v>-7400</c:v>
                </c:pt>
                <c:pt idx="47">
                  <c:v>-7400</c:v>
                </c:pt>
                <c:pt idx="48">
                  <c:v>-7400</c:v>
                </c:pt>
                <c:pt idx="49">
                  <c:v>-7400</c:v>
                </c:pt>
                <c:pt idx="50">
                  <c:v>-7400</c:v>
                </c:pt>
                <c:pt idx="51">
                  <c:v>-7400</c:v>
                </c:pt>
                <c:pt idx="52">
                  <c:v>-7400</c:v>
                </c:pt>
                <c:pt idx="53">
                  <c:v>-7400</c:v>
                </c:pt>
                <c:pt idx="54">
                  <c:v>-7400</c:v>
                </c:pt>
                <c:pt idx="55">
                  <c:v>-7400</c:v>
                </c:pt>
                <c:pt idx="56">
                  <c:v>-7400</c:v>
                </c:pt>
                <c:pt idx="57">
                  <c:v>-15950</c:v>
                </c:pt>
                <c:pt idx="58">
                  <c:v>-15950</c:v>
                </c:pt>
                <c:pt idx="59">
                  <c:v>-15950</c:v>
                </c:pt>
                <c:pt idx="60">
                  <c:v>-15950</c:v>
                </c:pt>
                <c:pt idx="61">
                  <c:v>-15950</c:v>
                </c:pt>
                <c:pt idx="62">
                  <c:v>-15950</c:v>
                </c:pt>
                <c:pt idx="63">
                  <c:v>-15950</c:v>
                </c:pt>
                <c:pt idx="64">
                  <c:v>-15950</c:v>
                </c:pt>
                <c:pt idx="65">
                  <c:v>-15950</c:v>
                </c:pt>
                <c:pt idx="66">
                  <c:v>-15950</c:v>
                </c:pt>
                <c:pt idx="67">
                  <c:v>-15950</c:v>
                </c:pt>
                <c:pt idx="68">
                  <c:v>-15950</c:v>
                </c:pt>
                <c:pt idx="69">
                  <c:v>-15950</c:v>
                </c:pt>
                <c:pt idx="70">
                  <c:v>-15950</c:v>
                </c:pt>
                <c:pt idx="71">
                  <c:v>-15950</c:v>
                </c:pt>
                <c:pt idx="72">
                  <c:v>-15950</c:v>
                </c:pt>
                <c:pt idx="73">
                  <c:v>-15950</c:v>
                </c:pt>
                <c:pt idx="74">
                  <c:v>-15950</c:v>
                </c:pt>
                <c:pt idx="75">
                  <c:v>-15950</c:v>
                </c:pt>
                <c:pt idx="76">
                  <c:v>-15950</c:v>
                </c:pt>
                <c:pt idx="77">
                  <c:v>-15950</c:v>
                </c:pt>
                <c:pt idx="78">
                  <c:v>-15950</c:v>
                </c:pt>
                <c:pt idx="79">
                  <c:v>-15950</c:v>
                </c:pt>
                <c:pt idx="80">
                  <c:v>-15950</c:v>
                </c:pt>
                <c:pt idx="81">
                  <c:v>-15950</c:v>
                </c:pt>
                <c:pt idx="82">
                  <c:v>-15950</c:v>
                </c:pt>
                <c:pt idx="83">
                  <c:v>-15950</c:v>
                </c:pt>
                <c:pt idx="84">
                  <c:v>-15950</c:v>
                </c:pt>
                <c:pt idx="85">
                  <c:v>-15950</c:v>
                </c:pt>
                <c:pt idx="86">
                  <c:v>-15950</c:v>
                </c:pt>
                <c:pt idx="87">
                  <c:v>-15950</c:v>
                </c:pt>
                <c:pt idx="88">
                  <c:v>-15950</c:v>
                </c:pt>
                <c:pt idx="89">
                  <c:v>-21750</c:v>
                </c:pt>
                <c:pt idx="90">
                  <c:v>-8550</c:v>
                </c:pt>
                <c:pt idx="91">
                  <c:v>-15950</c:v>
                </c:pt>
                <c:pt idx="92">
                  <c:v>-15950</c:v>
                </c:pt>
                <c:pt idx="93">
                  <c:v>-21850</c:v>
                </c:pt>
                <c:pt idx="94">
                  <c:v>-21350</c:v>
                </c:pt>
                <c:pt idx="95">
                  <c:v>-15950</c:v>
                </c:pt>
                <c:pt idx="96">
                  <c:v>-21750</c:v>
                </c:pt>
                <c:pt idx="97">
                  <c:v>-15950</c:v>
                </c:pt>
                <c:pt idx="98">
                  <c:v>-14450</c:v>
                </c:pt>
                <c:pt idx="99">
                  <c:v>-15950</c:v>
                </c:pt>
                <c:pt idx="100">
                  <c:v>-14850</c:v>
                </c:pt>
                <c:pt idx="101">
                  <c:v>-10600</c:v>
                </c:pt>
                <c:pt idx="102">
                  <c:v>-15950</c:v>
                </c:pt>
                <c:pt idx="103">
                  <c:v>-21350</c:v>
                </c:pt>
                <c:pt idx="104">
                  <c:v>-15950</c:v>
                </c:pt>
                <c:pt idx="105">
                  <c:v>-15950</c:v>
                </c:pt>
                <c:pt idx="106">
                  <c:v>-15950</c:v>
                </c:pt>
                <c:pt idx="107">
                  <c:v>-15950</c:v>
                </c:pt>
                <c:pt idx="108">
                  <c:v>-15450</c:v>
                </c:pt>
                <c:pt idx="109">
                  <c:v>-13850</c:v>
                </c:pt>
                <c:pt idx="110">
                  <c:v>-15950</c:v>
                </c:pt>
                <c:pt idx="111">
                  <c:v>-21350</c:v>
                </c:pt>
                <c:pt idx="112">
                  <c:v>-19450</c:v>
                </c:pt>
                <c:pt idx="113">
                  <c:v>-15950</c:v>
                </c:pt>
                <c:pt idx="114">
                  <c:v>-21750</c:v>
                </c:pt>
                <c:pt idx="115">
                  <c:v>0</c:v>
                </c:pt>
                <c:pt idx="116">
                  <c:v>-14400</c:v>
                </c:pt>
                <c:pt idx="117">
                  <c:v>-14100</c:v>
                </c:pt>
                <c:pt idx="118">
                  <c:v>-14100</c:v>
                </c:pt>
                <c:pt idx="119">
                  <c:v>-14100</c:v>
                </c:pt>
                <c:pt idx="120">
                  <c:v>-14100</c:v>
                </c:pt>
                <c:pt idx="121">
                  <c:v>-14100</c:v>
                </c:pt>
                <c:pt idx="122">
                  <c:v>-24500</c:v>
                </c:pt>
                <c:pt idx="123">
                  <c:v>-10800</c:v>
                </c:pt>
                <c:pt idx="124">
                  <c:v>-7250</c:v>
                </c:pt>
                <c:pt idx="125">
                  <c:v>-14100</c:v>
                </c:pt>
                <c:pt idx="126">
                  <c:v>-9600</c:v>
                </c:pt>
                <c:pt idx="127">
                  <c:v>-10000</c:v>
                </c:pt>
                <c:pt idx="128">
                  <c:v>-14100</c:v>
                </c:pt>
                <c:pt idx="129">
                  <c:v>-14100</c:v>
                </c:pt>
                <c:pt idx="130">
                  <c:v>-19900</c:v>
                </c:pt>
                <c:pt idx="131">
                  <c:v>-14200</c:v>
                </c:pt>
                <c:pt idx="132">
                  <c:v>-19500</c:v>
                </c:pt>
                <c:pt idx="133">
                  <c:v>-14100</c:v>
                </c:pt>
                <c:pt idx="134">
                  <c:v>-20000</c:v>
                </c:pt>
                <c:pt idx="135">
                  <c:v>-14100</c:v>
                </c:pt>
                <c:pt idx="136">
                  <c:v>-14100</c:v>
                </c:pt>
                <c:pt idx="137">
                  <c:v>-700</c:v>
                </c:pt>
                <c:pt idx="138">
                  <c:v>-17200</c:v>
                </c:pt>
                <c:pt idx="139">
                  <c:v>-8050</c:v>
                </c:pt>
                <c:pt idx="140">
                  <c:v>-12800</c:v>
                </c:pt>
                <c:pt idx="141">
                  <c:v>-14100</c:v>
                </c:pt>
                <c:pt idx="142">
                  <c:v>-13800</c:v>
                </c:pt>
                <c:pt idx="143">
                  <c:v>-3600</c:v>
                </c:pt>
                <c:pt idx="144">
                  <c:v>0</c:v>
                </c:pt>
                <c:pt idx="145">
                  <c:v>-12900</c:v>
                </c:pt>
                <c:pt idx="146">
                  <c:v>-19200</c:v>
                </c:pt>
                <c:pt idx="147">
                  <c:v>-3300</c:v>
                </c:pt>
                <c:pt idx="148">
                  <c:v>-12900</c:v>
                </c:pt>
                <c:pt idx="149">
                  <c:v>-18300</c:v>
                </c:pt>
                <c:pt idx="150">
                  <c:v>-12900</c:v>
                </c:pt>
                <c:pt idx="151">
                  <c:v>-10750</c:v>
                </c:pt>
                <c:pt idx="152">
                  <c:v>-12900</c:v>
                </c:pt>
                <c:pt idx="153">
                  <c:v>-12900</c:v>
                </c:pt>
                <c:pt idx="154">
                  <c:v>-19300</c:v>
                </c:pt>
                <c:pt idx="155">
                  <c:v>-12900</c:v>
                </c:pt>
                <c:pt idx="156">
                  <c:v>-6000</c:v>
                </c:pt>
                <c:pt idx="157">
                  <c:v>-18700</c:v>
                </c:pt>
                <c:pt idx="158">
                  <c:v>-12900</c:v>
                </c:pt>
                <c:pt idx="159">
                  <c:v>-12900</c:v>
                </c:pt>
                <c:pt idx="160">
                  <c:v>-400</c:v>
                </c:pt>
                <c:pt idx="161">
                  <c:v>-12900</c:v>
                </c:pt>
                <c:pt idx="162">
                  <c:v>-13000</c:v>
                </c:pt>
                <c:pt idx="163">
                  <c:v>-12500</c:v>
                </c:pt>
                <c:pt idx="164">
                  <c:v>-18300</c:v>
                </c:pt>
                <c:pt idx="165">
                  <c:v>-6750</c:v>
                </c:pt>
                <c:pt idx="166">
                  <c:v>-18300</c:v>
                </c:pt>
                <c:pt idx="167">
                  <c:v>0</c:v>
                </c:pt>
                <c:pt idx="168">
                  <c:v>-15100</c:v>
                </c:pt>
                <c:pt idx="169">
                  <c:v>-9200</c:v>
                </c:pt>
                <c:pt idx="170">
                  <c:v>-14600</c:v>
                </c:pt>
                <c:pt idx="171">
                  <c:v>-1500</c:v>
                </c:pt>
                <c:pt idx="172">
                  <c:v>-9200</c:v>
                </c:pt>
                <c:pt idx="173">
                  <c:v>-9200</c:v>
                </c:pt>
                <c:pt idx="174">
                  <c:v>-9200</c:v>
                </c:pt>
                <c:pt idx="175">
                  <c:v>-9200</c:v>
                </c:pt>
                <c:pt idx="176">
                  <c:v>-9200</c:v>
                </c:pt>
                <c:pt idx="177">
                  <c:v>-9200</c:v>
                </c:pt>
                <c:pt idx="178">
                  <c:v>-9200</c:v>
                </c:pt>
                <c:pt idx="179">
                  <c:v>-9900</c:v>
                </c:pt>
                <c:pt idx="180">
                  <c:v>-12100</c:v>
                </c:pt>
                <c:pt idx="181">
                  <c:v>-12100</c:v>
                </c:pt>
                <c:pt idx="182">
                  <c:v>-12100</c:v>
                </c:pt>
                <c:pt idx="183">
                  <c:v>-12100</c:v>
                </c:pt>
                <c:pt idx="184">
                  <c:v>-12100</c:v>
                </c:pt>
                <c:pt idx="185">
                  <c:v>-17500</c:v>
                </c:pt>
                <c:pt idx="186">
                  <c:v>-12100</c:v>
                </c:pt>
                <c:pt idx="187">
                  <c:v>-12100</c:v>
                </c:pt>
                <c:pt idx="188">
                  <c:v>-12100</c:v>
                </c:pt>
                <c:pt idx="189">
                  <c:v>-12100</c:v>
                </c:pt>
                <c:pt idx="190">
                  <c:v>-12700</c:v>
                </c:pt>
                <c:pt idx="191">
                  <c:v>-12100</c:v>
                </c:pt>
                <c:pt idx="192">
                  <c:v>-18000</c:v>
                </c:pt>
                <c:pt idx="193">
                  <c:v>-7800</c:v>
                </c:pt>
                <c:pt idx="194">
                  <c:v>-9300</c:v>
                </c:pt>
                <c:pt idx="195">
                  <c:v>-12100</c:v>
                </c:pt>
                <c:pt idx="196">
                  <c:v>-17900</c:v>
                </c:pt>
                <c:pt idx="197">
                  <c:v>-13800</c:v>
                </c:pt>
                <c:pt idx="198">
                  <c:v>-20800</c:v>
                </c:pt>
                <c:pt idx="199">
                  <c:v>-15400</c:v>
                </c:pt>
                <c:pt idx="200">
                  <c:v>-31400</c:v>
                </c:pt>
                <c:pt idx="201">
                  <c:v>-31400</c:v>
                </c:pt>
                <c:pt idx="202">
                  <c:v>-37300</c:v>
                </c:pt>
                <c:pt idx="203">
                  <c:v>-31400</c:v>
                </c:pt>
                <c:pt idx="204">
                  <c:v>-31400</c:v>
                </c:pt>
                <c:pt idx="205">
                  <c:v>-31400</c:v>
                </c:pt>
                <c:pt idx="206">
                  <c:v>-37300</c:v>
                </c:pt>
                <c:pt idx="207">
                  <c:v>-31400</c:v>
                </c:pt>
                <c:pt idx="208">
                  <c:v>-31400</c:v>
                </c:pt>
                <c:pt idx="209">
                  <c:v>-34700</c:v>
                </c:pt>
                <c:pt idx="210">
                  <c:v>-31400</c:v>
                </c:pt>
                <c:pt idx="211">
                  <c:v>-36800</c:v>
                </c:pt>
                <c:pt idx="212">
                  <c:v>-31400</c:v>
                </c:pt>
                <c:pt idx="213">
                  <c:v>-31400</c:v>
                </c:pt>
                <c:pt idx="214">
                  <c:v>-25450</c:v>
                </c:pt>
                <c:pt idx="215">
                  <c:v>-26500</c:v>
                </c:pt>
                <c:pt idx="216">
                  <c:v>-29000</c:v>
                </c:pt>
                <c:pt idx="217">
                  <c:v>-31400</c:v>
                </c:pt>
                <c:pt idx="218">
                  <c:v>-29000</c:v>
                </c:pt>
                <c:pt idx="219">
                  <c:v>-31400</c:v>
                </c:pt>
                <c:pt idx="220">
                  <c:v>-31400</c:v>
                </c:pt>
                <c:pt idx="221">
                  <c:v>-30100</c:v>
                </c:pt>
                <c:pt idx="222">
                  <c:v>-22200</c:v>
                </c:pt>
                <c:pt idx="223">
                  <c:v>-30000</c:v>
                </c:pt>
                <c:pt idx="224">
                  <c:v>-31400</c:v>
                </c:pt>
                <c:pt idx="225">
                  <c:v>-29600</c:v>
                </c:pt>
                <c:pt idx="226">
                  <c:v>-37300</c:v>
                </c:pt>
                <c:pt idx="227">
                  <c:v>-31400</c:v>
                </c:pt>
                <c:pt idx="228">
                  <c:v>-31500</c:v>
                </c:pt>
                <c:pt idx="229">
                  <c:v>-26800</c:v>
                </c:pt>
                <c:pt idx="230">
                  <c:v>-31400</c:v>
                </c:pt>
                <c:pt idx="231">
                  <c:v>-31400</c:v>
                </c:pt>
                <c:pt idx="232">
                  <c:v>-31400</c:v>
                </c:pt>
                <c:pt idx="233">
                  <c:v>-31400</c:v>
                </c:pt>
                <c:pt idx="234">
                  <c:v>-32000</c:v>
                </c:pt>
                <c:pt idx="235">
                  <c:v>-30600</c:v>
                </c:pt>
                <c:pt idx="236">
                  <c:v>-31400</c:v>
                </c:pt>
                <c:pt idx="237">
                  <c:v>-31400</c:v>
                </c:pt>
                <c:pt idx="238">
                  <c:v>-19300</c:v>
                </c:pt>
                <c:pt idx="239">
                  <c:v>-31400</c:v>
                </c:pt>
                <c:pt idx="240">
                  <c:v>-25850</c:v>
                </c:pt>
                <c:pt idx="241">
                  <c:v>-31400</c:v>
                </c:pt>
                <c:pt idx="242">
                  <c:v>-32600</c:v>
                </c:pt>
                <c:pt idx="243">
                  <c:v>-33600</c:v>
                </c:pt>
                <c:pt idx="244">
                  <c:v>-31800</c:v>
                </c:pt>
                <c:pt idx="245">
                  <c:v>-31400</c:v>
                </c:pt>
                <c:pt idx="246">
                  <c:v>-31400</c:v>
                </c:pt>
                <c:pt idx="247">
                  <c:v>-32600</c:v>
                </c:pt>
                <c:pt idx="248">
                  <c:v>-31400</c:v>
                </c:pt>
                <c:pt idx="249">
                  <c:v>-31400</c:v>
                </c:pt>
                <c:pt idx="250">
                  <c:v>-31400</c:v>
                </c:pt>
                <c:pt idx="251">
                  <c:v>-30900</c:v>
                </c:pt>
                <c:pt idx="252">
                  <c:v>-37800</c:v>
                </c:pt>
                <c:pt idx="253">
                  <c:v>-29600</c:v>
                </c:pt>
                <c:pt idx="254">
                  <c:v>-31400</c:v>
                </c:pt>
                <c:pt idx="255">
                  <c:v>-16000</c:v>
                </c:pt>
                <c:pt idx="256">
                  <c:v>-31400</c:v>
                </c:pt>
                <c:pt idx="257">
                  <c:v>-31400</c:v>
                </c:pt>
                <c:pt idx="258">
                  <c:v>0</c:v>
                </c:pt>
                <c:pt idx="259">
                  <c:v>-5700</c:v>
                </c:pt>
                <c:pt idx="260">
                  <c:v>-9800</c:v>
                </c:pt>
                <c:pt idx="261">
                  <c:v>-11600</c:v>
                </c:pt>
                <c:pt idx="262">
                  <c:v>-11600</c:v>
                </c:pt>
                <c:pt idx="263">
                  <c:v>-4850</c:v>
                </c:pt>
                <c:pt idx="264">
                  <c:v>0</c:v>
                </c:pt>
                <c:pt idx="265">
                  <c:v>-4250</c:v>
                </c:pt>
                <c:pt idx="266">
                  <c:v>-450</c:v>
                </c:pt>
                <c:pt idx="267">
                  <c:v>-6450</c:v>
                </c:pt>
                <c:pt idx="268">
                  <c:v>-6450</c:v>
                </c:pt>
                <c:pt idx="269">
                  <c:v>-6450</c:v>
                </c:pt>
                <c:pt idx="270">
                  <c:v>-6450</c:v>
                </c:pt>
                <c:pt idx="271">
                  <c:v>-6450</c:v>
                </c:pt>
                <c:pt idx="272">
                  <c:v>-6450</c:v>
                </c:pt>
                <c:pt idx="273">
                  <c:v>-12650</c:v>
                </c:pt>
                <c:pt idx="274">
                  <c:v>-6450</c:v>
                </c:pt>
                <c:pt idx="275">
                  <c:v>-4150</c:v>
                </c:pt>
                <c:pt idx="276">
                  <c:v>-8950</c:v>
                </c:pt>
                <c:pt idx="277">
                  <c:v>-17000</c:v>
                </c:pt>
                <c:pt idx="278">
                  <c:v>-22800</c:v>
                </c:pt>
                <c:pt idx="279">
                  <c:v>-17000</c:v>
                </c:pt>
                <c:pt idx="280">
                  <c:v>-17000</c:v>
                </c:pt>
                <c:pt idx="281">
                  <c:v>-17000</c:v>
                </c:pt>
                <c:pt idx="282">
                  <c:v>-22400</c:v>
                </c:pt>
                <c:pt idx="283">
                  <c:v>-17000</c:v>
                </c:pt>
                <c:pt idx="284">
                  <c:v>-17000</c:v>
                </c:pt>
                <c:pt idx="285">
                  <c:v>-17000</c:v>
                </c:pt>
                <c:pt idx="286">
                  <c:v>-18400</c:v>
                </c:pt>
                <c:pt idx="287">
                  <c:v>-17000</c:v>
                </c:pt>
                <c:pt idx="288">
                  <c:v>-17000</c:v>
                </c:pt>
                <c:pt idx="289">
                  <c:v>-12150</c:v>
                </c:pt>
                <c:pt idx="290">
                  <c:v>-22900</c:v>
                </c:pt>
                <c:pt idx="291">
                  <c:v>-13300</c:v>
                </c:pt>
                <c:pt idx="292">
                  <c:v>-22800</c:v>
                </c:pt>
                <c:pt idx="293">
                  <c:v>-17000</c:v>
                </c:pt>
                <c:pt idx="294">
                  <c:v>-17000</c:v>
                </c:pt>
                <c:pt idx="295">
                  <c:v>-13700</c:v>
                </c:pt>
                <c:pt idx="296">
                  <c:v>-23200</c:v>
                </c:pt>
                <c:pt idx="297">
                  <c:v>-13800</c:v>
                </c:pt>
                <c:pt idx="298">
                  <c:v>-14700</c:v>
                </c:pt>
                <c:pt idx="299">
                  <c:v>-17000</c:v>
                </c:pt>
                <c:pt idx="300">
                  <c:v>-16100</c:v>
                </c:pt>
                <c:pt idx="301">
                  <c:v>-17000</c:v>
                </c:pt>
                <c:pt idx="302">
                  <c:v>-17900</c:v>
                </c:pt>
                <c:pt idx="303">
                  <c:v>-10550</c:v>
                </c:pt>
                <c:pt idx="304">
                  <c:v>-17000</c:v>
                </c:pt>
                <c:pt idx="305">
                  <c:v>-16300</c:v>
                </c:pt>
                <c:pt idx="306">
                  <c:v>-17100</c:v>
                </c:pt>
                <c:pt idx="307">
                  <c:v>-17000</c:v>
                </c:pt>
                <c:pt idx="308">
                  <c:v>-19700</c:v>
                </c:pt>
                <c:pt idx="309">
                  <c:v>-12500</c:v>
                </c:pt>
                <c:pt idx="310">
                  <c:v>-17000</c:v>
                </c:pt>
                <c:pt idx="311">
                  <c:v>-17000</c:v>
                </c:pt>
                <c:pt idx="312">
                  <c:v>-17000</c:v>
                </c:pt>
                <c:pt idx="313">
                  <c:v>-17000</c:v>
                </c:pt>
                <c:pt idx="314">
                  <c:v>-14600</c:v>
                </c:pt>
                <c:pt idx="315">
                  <c:v>-22800</c:v>
                </c:pt>
                <c:pt idx="316">
                  <c:v>-11450</c:v>
                </c:pt>
                <c:pt idx="317">
                  <c:v>-22400</c:v>
                </c:pt>
                <c:pt idx="318">
                  <c:v>-17000</c:v>
                </c:pt>
                <c:pt idx="319">
                  <c:v>-17000</c:v>
                </c:pt>
                <c:pt idx="320">
                  <c:v>-17000</c:v>
                </c:pt>
                <c:pt idx="321">
                  <c:v>-17000</c:v>
                </c:pt>
                <c:pt idx="322">
                  <c:v>-17000</c:v>
                </c:pt>
                <c:pt idx="323">
                  <c:v>-17000</c:v>
                </c:pt>
                <c:pt idx="324">
                  <c:v>-22400</c:v>
                </c:pt>
                <c:pt idx="325">
                  <c:v>-22400</c:v>
                </c:pt>
                <c:pt idx="326">
                  <c:v>-23400</c:v>
                </c:pt>
                <c:pt idx="327">
                  <c:v>-24000</c:v>
                </c:pt>
                <c:pt idx="328">
                  <c:v>-25500</c:v>
                </c:pt>
                <c:pt idx="329">
                  <c:v>-30900</c:v>
                </c:pt>
                <c:pt idx="330">
                  <c:v>-25500</c:v>
                </c:pt>
                <c:pt idx="331">
                  <c:v>-25500</c:v>
                </c:pt>
                <c:pt idx="332">
                  <c:v>-25500</c:v>
                </c:pt>
                <c:pt idx="333">
                  <c:v>-25500</c:v>
                </c:pt>
                <c:pt idx="334">
                  <c:v>-25500</c:v>
                </c:pt>
                <c:pt idx="335">
                  <c:v>-8500</c:v>
                </c:pt>
                <c:pt idx="336">
                  <c:v>-25500</c:v>
                </c:pt>
                <c:pt idx="337">
                  <c:v>-20200</c:v>
                </c:pt>
                <c:pt idx="338">
                  <c:v>-15500</c:v>
                </c:pt>
                <c:pt idx="339">
                  <c:v>-25500</c:v>
                </c:pt>
                <c:pt idx="340">
                  <c:v>-19750</c:v>
                </c:pt>
                <c:pt idx="341">
                  <c:v>-25500</c:v>
                </c:pt>
                <c:pt idx="342">
                  <c:v>-32300</c:v>
                </c:pt>
                <c:pt idx="343">
                  <c:v>-25500</c:v>
                </c:pt>
                <c:pt idx="344">
                  <c:v>-19300</c:v>
                </c:pt>
                <c:pt idx="345">
                  <c:v>-19250</c:v>
                </c:pt>
                <c:pt idx="346">
                  <c:v>-25500</c:v>
                </c:pt>
                <c:pt idx="347">
                  <c:v>-21150</c:v>
                </c:pt>
                <c:pt idx="348">
                  <c:v>-21200</c:v>
                </c:pt>
                <c:pt idx="349">
                  <c:v>-30900</c:v>
                </c:pt>
                <c:pt idx="350">
                  <c:v>-25500</c:v>
                </c:pt>
                <c:pt idx="351">
                  <c:v>-30900</c:v>
                </c:pt>
                <c:pt idx="352">
                  <c:v>-25500</c:v>
                </c:pt>
                <c:pt idx="353">
                  <c:v>-25500</c:v>
                </c:pt>
                <c:pt idx="354">
                  <c:v>-19350</c:v>
                </c:pt>
                <c:pt idx="355">
                  <c:v>-25500</c:v>
                </c:pt>
                <c:pt idx="356">
                  <c:v>-29600</c:v>
                </c:pt>
                <c:pt idx="357">
                  <c:v>-26600</c:v>
                </c:pt>
                <c:pt idx="358">
                  <c:v>-25500</c:v>
                </c:pt>
                <c:pt idx="359">
                  <c:v>-27100</c:v>
                </c:pt>
                <c:pt idx="360">
                  <c:v>-25500</c:v>
                </c:pt>
                <c:pt idx="361">
                  <c:v>-31700</c:v>
                </c:pt>
                <c:pt idx="362">
                  <c:v>-20500</c:v>
                </c:pt>
                <c:pt idx="363">
                  <c:v>-31400</c:v>
                </c:pt>
                <c:pt idx="364">
                  <c:v>-25900</c:v>
                </c:pt>
                <c:pt idx="365">
                  <c:v>-31300</c:v>
                </c:pt>
                <c:pt idx="366">
                  <c:v>-20800</c:v>
                </c:pt>
                <c:pt idx="367">
                  <c:v>-25500</c:v>
                </c:pt>
                <c:pt idx="368">
                  <c:v>-25500</c:v>
                </c:pt>
                <c:pt idx="369">
                  <c:v>-28100</c:v>
                </c:pt>
                <c:pt idx="370">
                  <c:v>-25500</c:v>
                </c:pt>
                <c:pt idx="371">
                  <c:v>-26700</c:v>
                </c:pt>
                <c:pt idx="372">
                  <c:v>-25500</c:v>
                </c:pt>
                <c:pt idx="373">
                  <c:v>-29100</c:v>
                </c:pt>
                <c:pt idx="374">
                  <c:v>-25500</c:v>
                </c:pt>
                <c:pt idx="375">
                  <c:v>-21700</c:v>
                </c:pt>
                <c:pt idx="376">
                  <c:v>-18800</c:v>
                </c:pt>
                <c:pt idx="377">
                  <c:v>-20500</c:v>
                </c:pt>
                <c:pt idx="378">
                  <c:v>-25500</c:v>
                </c:pt>
                <c:pt idx="379">
                  <c:v>-21600</c:v>
                </c:pt>
                <c:pt idx="380">
                  <c:v>-25100</c:v>
                </c:pt>
                <c:pt idx="381">
                  <c:v>-30900</c:v>
                </c:pt>
                <c:pt idx="382">
                  <c:v>-26800</c:v>
                </c:pt>
                <c:pt idx="383">
                  <c:v>-28100</c:v>
                </c:pt>
                <c:pt idx="384">
                  <c:v>-30400</c:v>
                </c:pt>
                <c:pt idx="385">
                  <c:v>-2600</c:v>
                </c:pt>
                <c:pt idx="386">
                  <c:v>-28100</c:v>
                </c:pt>
                <c:pt idx="387">
                  <c:v>-27100</c:v>
                </c:pt>
                <c:pt idx="388">
                  <c:v>-28100</c:v>
                </c:pt>
                <c:pt idx="389">
                  <c:v>-34500</c:v>
                </c:pt>
                <c:pt idx="390">
                  <c:v>-28100</c:v>
                </c:pt>
                <c:pt idx="391">
                  <c:v>-28100</c:v>
                </c:pt>
                <c:pt idx="392">
                  <c:v>-23350</c:v>
                </c:pt>
                <c:pt idx="393">
                  <c:v>-28100</c:v>
                </c:pt>
                <c:pt idx="394">
                  <c:v>-26800</c:v>
                </c:pt>
                <c:pt idx="395">
                  <c:v>-28100</c:v>
                </c:pt>
                <c:pt idx="396">
                  <c:v>-28100</c:v>
                </c:pt>
                <c:pt idx="397">
                  <c:v>-28100</c:v>
                </c:pt>
                <c:pt idx="398">
                  <c:v>-28100</c:v>
                </c:pt>
                <c:pt idx="399">
                  <c:v>-33900</c:v>
                </c:pt>
                <c:pt idx="400">
                  <c:v>-21200</c:v>
                </c:pt>
                <c:pt idx="401">
                  <c:v>-34500</c:v>
                </c:pt>
                <c:pt idx="402">
                  <c:v>-28100</c:v>
                </c:pt>
                <c:pt idx="403">
                  <c:v>-28100</c:v>
                </c:pt>
                <c:pt idx="404">
                  <c:v>-28100</c:v>
                </c:pt>
                <c:pt idx="405">
                  <c:v>-34000</c:v>
                </c:pt>
                <c:pt idx="406">
                  <c:v>-28100</c:v>
                </c:pt>
                <c:pt idx="407">
                  <c:v>-33900</c:v>
                </c:pt>
                <c:pt idx="408">
                  <c:v>-27600</c:v>
                </c:pt>
                <c:pt idx="409">
                  <c:v>-28100</c:v>
                </c:pt>
                <c:pt idx="410">
                  <c:v>-23300</c:v>
                </c:pt>
                <c:pt idx="411">
                  <c:v>-18300</c:v>
                </c:pt>
                <c:pt idx="412">
                  <c:v>-27000</c:v>
                </c:pt>
                <c:pt idx="413">
                  <c:v>-28100</c:v>
                </c:pt>
                <c:pt idx="414">
                  <c:v>-28100</c:v>
                </c:pt>
                <c:pt idx="415">
                  <c:v>-28100</c:v>
                </c:pt>
                <c:pt idx="416">
                  <c:v>-28100</c:v>
                </c:pt>
                <c:pt idx="417">
                  <c:v>-28100</c:v>
                </c:pt>
                <c:pt idx="418">
                  <c:v>-27800</c:v>
                </c:pt>
                <c:pt idx="419">
                  <c:v>-24000</c:v>
                </c:pt>
                <c:pt idx="420">
                  <c:v>-28100</c:v>
                </c:pt>
                <c:pt idx="421">
                  <c:v>-26600</c:v>
                </c:pt>
                <c:pt idx="422">
                  <c:v>-28100</c:v>
                </c:pt>
                <c:pt idx="423">
                  <c:v>-27800</c:v>
                </c:pt>
                <c:pt idx="424">
                  <c:v>-27700</c:v>
                </c:pt>
                <c:pt idx="425">
                  <c:v>-33500</c:v>
                </c:pt>
                <c:pt idx="426">
                  <c:v>-23500</c:v>
                </c:pt>
                <c:pt idx="427">
                  <c:v>-28100</c:v>
                </c:pt>
                <c:pt idx="428">
                  <c:v>-31900</c:v>
                </c:pt>
                <c:pt idx="429">
                  <c:v>-15600</c:v>
                </c:pt>
                <c:pt idx="430">
                  <c:v>-28100</c:v>
                </c:pt>
                <c:pt idx="431">
                  <c:v>-28100</c:v>
                </c:pt>
                <c:pt idx="432">
                  <c:v>-26300</c:v>
                </c:pt>
                <c:pt idx="433">
                  <c:v>-28100</c:v>
                </c:pt>
                <c:pt idx="434">
                  <c:v>-34000</c:v>
                </c:pt>
                <c:pt idx="435">
                  <c:v>-25000</c:v>
                </c:pt>
                <c:pt idx="436">
                  <c:v>-34000</c:v>
                </c:pt>
                <c:pt idx="437">
                  <c:v>-22050</c:v>
                </c:pt>
                <c:pt idx="438">
                  <c:v>-30600</c:v>
                </c:pt>
                <c:pt idx="439">
                  <c:v>-28100</c:v>
                </c:pt>
                <c:pt idx="440">
                  <c:v>0</c:v>
                </c:pt>
                <c:pt idx="441">
                  <c:v>-14200</c:v>
                </c:pt>
                <c:pt idx="442">
                  <c:v>-7350</c:v>
                </c:pt>
                <c:pt idx="443">
                  <c:v>-11200</c:v>
                </c:pt>
                <c:pt idx="444">
                  <c:v>-14200</c:v>
                </c:pt>
                <c:pt idx="445">
                  <c:v>-14200</c:v>
                </c:pt>
                <c:pt idx="446">
                  <c:v>-24600</c:v>
                </c:pt>
                <c:pt idx="447">
                  <c:v>-14900</c:v>
                </c:pt>
                <c:pt idx="448">
                  <c:v>-13300</c:v>
                </c:pt>
                <c:pt idx="449">
                  <c:v>-14200</c:v>
                </c:pt>
                <c:pt idx="450">
                  <c:v>-14200</c:v>
                </c:pt>
                <c:pt idx="451">
                  <c:v>-14200</c:v>
                </c:pt>
                <c:pt idx="452">
                  <c:v>-20000</c:v>
                </c:pt>
                <c:pt idx="453">
                  <c:v>-7200</c:v>
                </c:pt>
                <c:pt idx="454">
                  <c:v>-19600</c:v>
                </c:pt>
                <c:pt idx="455">
                  <c:v>-20000</c:v>
                </c:pt>
                <c:pt idx="456">
                  <c:v>0</c:v>
                </c:pt>
                <c:pt idx="457">
                  <c:v>-6800</c:v>
                </c:pt>
                <c:pt idx="458">
                  <c:v>-13200</c:v>
                </c:pt>
                <c:pt idx="459">
                  <c:v>-6800</c:v>
                </c:pt>
                <c:pt idx="460">
                  <c:v>0</c:v>
                </c:pt>
                <c:pt idx="461">
                  <c:v>-6400</c:v>
                </c:pt>
                <c:pt idx="462">
                  <c:v>-6400</c:v>
                </c:pt>
                <c:pt idx="463">
                  <c:v>-6400</c:v>
                </c:pt>
                <c:pt idx="464">
                  <c:v>-6400</c:v>
                </c:pt>
                <c:pt idx="465">
                  <c:v>-9300</c:v>
                </c:pt>
                <c:pt idx="466">
                  <c:v>-9300</c:v>
                </c:pt>
                <c:pt idx="467">
                  <c:v>-12000</c:v>
                </c:pt>
                <c:pt idx="468">
                  <c:v>-8200</c:v>
                </c:pt>
                <c:pt idx="469">
                  <c:v>-8800</c:v>
                </c:pt>
                <c:pt idx="470">
                  <c:v>-15100</c:v>
                </c:pt>
                <c:pt idx="471">
                  <c:v>-15700</c:v>
                </c:pt>
                <c:pt idx="472">
                  <c:v>-15700</c:v>
                </c:pt>
                <c:pt idx="473">
                  <c:v>-15700</c:v>
                </c:pt>
                <c:pt idx="474">
                  <c:v>-15700</c:v>
                </c:pt>
                <c:pt idx="475">
                  <c:v>-15700</c:v>
                </c:pt>
                <c:pt idx="476">
                  <c:v>-15700</c:v>
                </c:pt>
                <c:pt idx="477">
                  <c:v>-21600</c:v>
                </c:pt>
                <c:pt idx="478">
                  <c:v>-11750</c:v>
                </c:pt>
                <c:pt idx="479">
                  <c:v>-12500</c:v>
                </c:pt>
                <c:pt idx="480">
                  <c:v>-15700</c:v>
                </c:pt>
                <c:pt idx="481">
                  <c:v>-15700</c:v>
                </c:pt>
                <c:pt idx="482">
                  <c:v>-15500</c:v>
                </c:pt>
                <c:pt idx="483">
                  <c:v>-14500</c:v>
                </c:pt>
                <c:pt idx="484">
                  <c:v>-21600</c:v>
                </c:pt>
                <c:pt idx="485">
                  <c:v>-15700</c:v>
                </c:pt>
                <c:pt idx="486">
                  <c:v>-21100</c:v>
                </c:pt>
                <c:pt idx="487">
                  <c:v>-14500</c:v>
                </c:pt>
                <c:pt idx="488">
                  <c:v>-12900</c:v>
                </c:pt>
                <c:pt idx="489">
                  <c:v>-11000</c:v>
                </c:pt>
                <c:pt idx="490">
                  <c:v>-13200</c:v>
                </c:pt>
                <c:pt idx="491">
                  <c:v>-15700</c:v>
                </c:pt>
                <c:pt idx="492">
                  <c:v>-15700</c:v>
                </c:pt>
                <c:pt idx="493">
                  <c:v>-15700</c:v>
                </c:pt>
                <c:pt idx="494">
                  <c:v>-15700</c:v>
                </c:pt>
                <c:pt idx="495">
                  <c:v>-21900</c:v>
                </c:pt>
                <c:pt idx="496">
                  <c:v>-15700</c:v>
                </c:pt>
                <c:pt idx="497">
                  <c:v>-22100</c:v>
                </c:pt>
                <c:pt idx="498">
                  <c:v>-15700</c:v>
                </c:pt>
                <c:pt idx="499">
                  <c:v>-16600</c:v>
                </c:pt>
                <c:pt idx="500">
                  <c:v>-21100</c:v>
                </c:pt>
                <c:pt idx="501">
                  <c:v>-15700</c:v>
                </c:pt>
                <c:pt idx="502">
                  <c:v>-15900</c:v>
                </c:pt>
                <c:pt idx="503">
                  <c:v>-9300</c:v>
                </c:pt>
                <c:pt idx="504">
                  <c:v>-15700</c:v>
                </c:pt>
                <c:pt idx="505">
                  <c:v>-15700</c:v>
                </c:pt>
                <c:pt idx="506">
                  <c:v>-14500</c:v>
                </c:pt>
                <c:pt idx="507">
                  <c:v>-15700</c:v>
                </c:pt>
                <c:pt idx="508">
                  <c:v>-14500</c:v>
                </c:pt>
                <c:pt idx="509">
                  <c:v>-15700</c:v>
                </c:pt>
                <c:pt idx="510">
                  <c:v>-10300</c:v>
                </c:pt>
                <c:pt idx="511">
                  <c:v>-20600</c:v>
                </c:pt>
                <c:pt idx="512">
                  <c:v>-14850</c:v>
                </c:pt>
                <c:pt idx="513">
                  <c:v>-22100</c:v>
                </c:pt>
                <c:pt idx="514">
                  <c:v>-20600</c:v>
                </c:pt>
                <c:pt idx="515">
                  <c:v>-21900</c:v>
                </c:pt>
                <c:pt idx="516">
                  <c:v>-26000</c:v>
                </c:pt>
                <c:pt idx="517">
                  <c:v>-20600</c:v>
                </c:pt>
                <c:pt idx="518">
                  <c:v>-18500</c:v>
                </c:pt>
                <c:pt idx="519">
                  <c:v>-20600</c:v>
                </c:pt>
                <c:pt idx="520">
                  <c:v>-20600</c:v>
                </c:pt>
                <c:pt idx="521">
                  <c:v>-22700</c:v>
                </c:pt>
                <c:pt idx="522">
                  <c:v>-20000</c:v>
                </c:pt>
                <c:pt idx="523">
                  <c:v>-11300</c:v>
                </c:pt>
                <c:pt idx="524">
                  <c:v>-20600</c:v>
                </c:pt>
                <c:pt idx="525">
                  <c:v>-20600</c:v>
                </c:pt>
                <c:pt idx="526">
                  <c:v>-20600</c:v>
                </c:pt>
                <c:pt idx="527">
                  <c:v>-14250</c:v>
                </c:pt>
                <c:pt idx="528">
                  <c:v>-22100</c:v>
                </c:pt>
                <c:pt idx="529">
                  <c:v>-4900</c:v>
                </c:pt>
                <c:pt idx="530">
                  <c:v>-20600</c:v>
                </c:pt>
                <c:pt idx="531">
                  <c:v>-24400</c:v>
                </c:pt>
                <c:pt idx="532">
                  <c:v>-23300</c:v>
                </c:pt>
                <c:pt idx="533">
                  <c:v>-20600</c:v>
                </c:pt>
                <c:pt idx="534">
                  <c:v>-20600</c:v>
                </c:pt>
                <c:pt idx="535">
                  <c:v>-26000</c:v>
                </c:pt>
                <c:pt idx="536">
                  <c:v>-21600</c:v>
                </c:pt>
                <c:pt idx="537">
                  <c:v>-26000</c:v>
                </c:pt>
                <c:pt idx="538">
                  <c:v>-20600</c:v>
                </c:pt>
                <c:pt idx="539">
                  <c:v>-19600</c:v>
                </c:pt>
                <c:pt idx="540">
                  <c:v>-26500</c:v>
                </c:pt>
                <c:pt idx="541">
                  <c:v>-20600</c:v>
                </c:pt>
                <c:pt idx="542">
                  <c:v>-20600</c:v>
                </c:pt>
                <c:pt idx="543">
                  <c:v>-20800</c:v>
                </c:pt>
                <c:pt idx="544">
                  <c:v>-20600</c:v>
                </c:pt>
                <c:pt idx="545">
                  <c:v>-26500</c:v>
                </c:pt>
                <c:pt idx="546">
                  <c:v>-26900</c:v>
                </c:pt>
                <c:pt idx="547">
                  <c:v>-26400</c:v>
                </c:pt>
                <c:pt idx="548">
                  <c:v>-20600</c:v>
                </c:pt>
                <c:pt idx="549">
                  <c:v>-20600</c:v>
                </c:pt>
                <c:pt idx="550">
                  <c:v>-13650</c:v>
                </c:pt>
                <c:pt idx="551">
                  <c:v>-20600</c:v>
                </c:pt>
                <c:pt idx="552">
                  <c:v>-20600</c:v>
                </c:pt>
                <c:pt idx="553">
                  <c:v>-21300</c:v>
                </c:pt>
                <c:pt idx="554">
                  <c:v>-14950</c:v>
                </c:pt>
                <c:pt idx="555">
                  <c:v>-20600</c:v>
                </c:pt>
                <c:pt idx="556">
                  <c:v>-13400</c:v>
                </c:pt>
                <c:pt idx="557">
                  <c:v>-17100</c:v>
                </c:pt>
                <c:pt idx="558">
                  <c:v>-18400</c:v>
                </c:pt>
                <c:pt idx="559">
                  <c:v>-15700</c:v>
                </c:pt>
                <c:pt idx="560">
                  <c:v>-26500</c:v>
                </c:pt>
                <c:pt idx="561">
                  <c:v>-20600</c:v>
                </c:pt>
                <c:pt idx="562">
                  <c:v>-21800</c:v>
                </c:pt>
                <c:pt idx="563">
                  <c:v>-20600</c:v>
                </c:pt>
                <c:pt idx="564">
                  <c:v>-17600</c:v>
                </c:pt>
                <c:pt idx="565">
                  <c:v>-23700</c:v>
                </c:pt>
                <c:pt idx="566">
                  <c:v>-13350</c:v>
                </c:pt>
                <c:pt idx="567">
                  <c:v>-26500</c:v>
                </c:pt>
                <c:pt idx="568">
                  <c:v>-8500</c:v>
                </c:pt>
                <c:pt idx="569">
                  <c:v>0</c:v>
                </c:pt>
                <c:pt idx="570">
                  <c:v>-11000</c:v>
                </c:pt>
                <c:pt idx="571">
                  <c:v>-5400</c:v>
                </c:pt>
                <c:pt idx="572">
                  <c:v>-11700</c:v>
                </c:pt>
                <c:pt idx="573">
                  <c:v>-7100</c:v>
                </c:pt>
                <c:pt idx="574">
                  <c:v>-11000</c:v>
                </c:pt>
                <c:pt idx="575">
                  <c:v>-16400</c:v>
                </c:pt>
                <c:pt idx="57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4-4B66-A8A7-6C81D795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883912"/>
        <c:axId val="802885880"/>
      </c:areaChart>
      <c:dateAx>
        <c:axId val="802883912"/>
        <c:scaling>
          <c:orientation val="maxMin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2885880"/>
        <c:crosses val="autoZero"/>
        <c:auto val="0"/>
        <c:lblOffset val="100"/>
        <c:baseTimeUnit val="days"/>
      </c:dateAx>
      <c:valAx>
        <c:axId val="8028858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;[Red]\-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2883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1.4614103457182193E-2"/>
          <c:y val="8.9345072701282807E-2"/>
          <c:w val="0.90849018736703335"/>
          <c:h val="0.88313918962354387"/>
        </c:manualLayout>
      </c:layout>
      <c:lineChart>
        <c:grouping val="standard"/>
        <c:varyColors val="0"/>
        <c:ser>
          <c:idx val="0"/>
          <c:order val="0"/>
          <c:tx>
            <c:strRef>
              <c:f>週期分析!$C$1</c:f>
              <c:strCache>
                <c:ptCount val="1"/>
                <c:pt idx="0">
                  <c:v>累計損益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週期分析!$A$2:$A$580</c:f>
              <c:strCache>
                <c:ptCount val="579"/>
                <c:pt idx="0">
                  <c:v>2025/06/24</c:v>
                </c:pt>
                <c:pt idx="1">
                  <c:v>2025/06/23</c:v>
                </c:pt>
                <c:pt idx="2">
                  <c:v>2025/06/20</c:v>
                </c:pt>
                <c:pt idx="3">
                  <c:v>2025/06/19</c:v>
                </c:pt>
                <c:pt idx="4">
                  <c:v>2025/06/18</c:v>
                </c:pt>
                <c:pt idx="5">
                  <c:v>2025/06/17</c:v>
                </c:pt>
                <c:pt idx="6">
                  <c:v>2025/06/16</c:v>
                </c:pt>
                <c:pt idx="7">
                  <c:v>2025/06/13</c:v>
                </c:pt>
                <c:pt idx="8">
                  <c:v>2025/06/12</c:v>
                </c:pt>
                <c:pt idx="9">
                  <c:v>2025/06/11</c:v>
                </c:pt>
                <c:pt idx="10">
                  <c:v>2025/06/10</c:v>
                </c:pt>
                <c:pt idx="11">
                  <c:v>2025/06/09</c:v>
                </c:pt>
                <c:pt idx="12">
                  <c:v>2025/06/06</c:v>
                </c:pt>
                <c:pt idx="13">
                  <c:v>2025/06/05</c:v>
                </c:pt>
                <c:pt idx="14">
                  <c:v>2025/06/04</c:v>
                </c:pt>
                <c:pt idx="15">
                  <c:v>2025/06/03</c:v>
                </c:pt>
                <c:pt idx="16">
                  <c:v>2025/06/02</c:v>
                </c:pt>
                <c:pt idx="17">
                  <c:v>2025/05/30</c:v>
                </c:pt>
                <c:pt idx="18">
                  <c:v>2025/05/29</c:v>
                </c:pt>
                <c:pt idx="19">
                  <c:v>2025/05/28</c:v>
                </c:pt>
                <c:pt idx="20">
                  <c:v>2025/05/27</c:v>
                </c:pt>
                <c:pt idx="21">
                  <c:v>2025/05/26</c:v>
                </c:pt>
                <c:pt idx="22">
                  <c:v>2025/05/23</c:v>
                </c:pt>
                <c:pt idx="23">
                  <c:v>2025/05/22</c:v>
                </c:pt>
                <c:pt idx="24">
                  <c:v>2025/05/21</c:v>
                </c:pt>
                <c:pt idx="25">
                  <c:v>2025/05/20</c:v>
                </c:pt>
                <c:pt idx="26">
                  <c:v>2025/05/19</c:v>
                </c:pt>
                <c:pt idx="27">
                  <c:v>2025/05/16</c:v>
                </c:pt>
                <c:pt idx="28">
                  <c:v>2025/05/15</c:v>
                </c:pt>
                <c:pt idx="29">
                  <c:v>2025/05/14</c:v>
                </c:pt>
                <c:pt idx="30">
                  <c:v>2025/05/13</c:v>
                </c:pt>
                <c:pt idx="31">
                  <c:v>2025/05/12</c:v>
                </c:pt>
                <c:pt idx="32">
                  <c:v>2025/05/09</c:v>
                </c:pt>
                <c:pt idx="33">
                  <c:v>2025/05/08</c:v>
                </c:pt>
                <c:pt idx="34">
                  <c:v>2025/05/07</c:v>
                </c:pt>
                <c:pt idx="35">
                  <c:v>2025/05/06</c:v>
                </c:pt>
                <c:pt idx="36">
                  <c:v>2025/05/02</c:v>
                </c:pt>
                <c:pt idx="37">
                  <c:v>2025/04/30</c:v>
                </c:pt>
                <c:pt idx="38">
                  <c:v>2025/04/29</c:v>
                </c:pt>
                <c:pt idx="39">
                  <c:v>2025/04/28</c:v>
                </c:pt>
                <c:pt idx="40">
                  <c:v>2025/04/25</c:v>
                </c:pt>
                <c:pt idx="41">
                  <c:v>2025/04/24</c:v>
                </c:pt>
                <c:pt idx="42">
                  <c:v>2025/04/23</c:v>
                </c:pt>
                <c:pt idx="43">
                  <c:v>2025/04/22</c:v>
                </c:pt>
                <c:pt idx="44">
                  <c:v>2025/04/17</c:v>
                </c:pt>
                <c:pt idx="45">
                  <c:v>2025/04/16</c:v>
                </c:pt>
                <c:pt idx="46">
                  <c:v>2025/04/15</c:v>
                </c:pt>
                <c:pt idx="47">
                  <c:v>2025/04/14</c:v>
                </c:pt>
                <c:pt idx="48">
                  <c:v>2025/04/11</c:v>
                </c:pt>
                <c:pt idx="49">
                  <c:v>2025/04/10</c:v>
                </c:pt>
                <c:pt idx="50">
                  <c:v>2025/04/09</c:v>
                </c:pt>
                <c:pt idx="51">
                  <c:v>2025/04/08</c:v>
                </c:pt>
                <c:pt idx="52">
                  <c:v>2025/04/07</c:v>
                </c:pt>
                <c:pt idx="53">
                  <c:v>2025/04/03</c:v>
                </c:pt>
                <c:pt idx="54">
                  <c:v>2025/04/02</c:v>
                </c:pt>
                <c:pt idx="55">
                  <c:v>2025/04/01</c:v>
                </c:pt>
                <c:pt idx="56">
                  <c:v>2025/03/31</c:v>
                </c:pt>
                <c:pt idx="57">
                  <c:v>2025/03/28</c:v>
                </c:pt>
                <c:pt idx="58">
                  <c:v>2025/03/27</c:v>
                </c:pt>
                <c:pt idx="59">
                  <c:v>2025/03/26</c:v>
                </c:pt>
                <c:pt idx="60">
                  <c:v>2025/03/25</c:v>
                </c:pt>
                <c:pt idx="61">
                  <c:v>2025/03/24</c:v>
                </c:pt>
                <c:pt idx="62">
                  <c:v>2025/03/21</c:v>
                </c:pt>
                <c:pt idx="63">
                  <c:v>2025/03/20</c:v>
                </c:pt>
                <c:pt idx="64">
                  <c:v>2025/03/19</c:v>
                </c:pt>
                <c:pt idx="65">
                  <c:v>2025/03/18</c:v>
                </c:pt>
                <c:pt idx="66">
                  <c:v>2025/03/17</c:v>
                </c:pt>
                <c:pt idx="67">
                  <c:v>2025/03/14</c:v>
                </c:pt>
                <c:pt idx="68">
                  <c:v>2025/03/13</c:v>
                </c:pt>
                <c:pt idx="69">
                  <c:v>2025/03/12</c:v>
                </c:pt>
                <c:pt idx="70">
                  <c:v>2025/03/11</c:v>
                </c:pt>
                <c:pt idx="71">
                  <c:v>2025/03/10</c:v>
                </c:pt>
                <c:pt idx="72">
                  <c:v>2025/03/07</c:v>
                </c:pt>
                <c:pt idx="73">
                  <c:v>2025/03/06</c:v>
                </c:pt>
                <c:pt idx="74">
                  <c:v>2025/03/05</c:v>
                </c:pt>
                <c:pt idx="75">
                  <c:v>2025/03/04</c:v>
                </c:pt>
                <c:pt idx="76">
                  <c:v>2025/03/03</c:v>
                </c:pt>
                <c:pt idx="77">
                  <c:v>2025/02/28</c:v>
                </c:pt>
                <c:pt idx="78">
                  <c:v>2025/02/27</c:v>
                </c:pt>
                <c:pt idx="79">
                  <c:v>2025/02/26</c:v>
                </c:pt>
                <c:pt idx="80">
                  <c:v>2025/02/25</c:v>
                </c:pt>
                <c:pt idx="81">
                  <c:v>2025/02/24</c:v>
                </c:pt>
                <c:pt idx="82">
                  <c:v>2025/02/21</c:v>
                </c:pt>
                <c:pt idx="83">
                  <c:v>2025/02/20</c:v>
                </c:pt>
                <c:pt idx="84">
                  <c:v>2025/02/19</c:v>
                </c:pt>
                <c:pt idx="85">
                  <c:v>2025/02/18</c:v>
                </c:pt>
                <c:pt idx="86">
                  <c:v>2025/02/17</c:v>
                </c:pt>
                <c:pt idx="87">
                  <c:v>2025/02/14</c:v>
                </c:pt>
                <c:pt idx="88">
                  <c:v>2025/02/13</c:v>
                </c:pt>
                <c:pt idx="89">
                  <c:v>2025/02/12</c:v>
                </c:pt>
                <c:pt idx="90">
                  <c:v>2025/02/11</c:v>
                </c:pt>
                <c:pt idx="91">
                  <c:v>2025/02/10</c:v>
                </c:pt>
                <c:pt idx="92">
                  <c:v>2025/02/07</c:v>
                </c:pt>
                <c:pt idx="93">
                  <c:v>2025/02/06</c:v>
                </c:pt>
                <c:pt idx="94">
                  <c:v>2025/02/05</c:v>
                </c:pt>
                <c:pt idx="95">
                  <c:v>2025/02/04</c:v>
                </c:pt>
                <c:pt idx="96">
                  <c:v>2025/02/03</c:v>
                </c:pt>
                <c:pt idx="97">
                  <c:v>2025/01/28</c:v>
                </c:pt>
                <c:pt idx="98">
                  <c:v>2025/01/27</c:v>
                </c:pt>
                <c:pt idx="99">
                  <c:v>2025/01/24</c:v>
                </c:pt>
                <c:pt idx="100">
                  <c:v>2025/01/23</c:v>
                </c:pt>
                <c:pt idx="101">
                  <c:v>2025/01/22</c:v>
                </c:pt>
                <c:pt idx="102">
                  <c:v>2025/01/21</c:v>
                </c:pt>
                <c:pt idx="103">
                  <c:v>2025/01/20</c:v>
                </c:pt>
                <c:pt idx="104">
                  <c:v>2025/01/17</c:v>
                </c:pt>
                <c:pt idx="105">
                  <c:v>2025/01/16</c:v>
                </c:pt>
                <c:pt idx="106">
                  <c:v>2025/01/15</c:v>
                </c:pt>
                <c:pt idx="107">
                  <c:v>2025/01/14</c:v>
                </c:pt>
                <c:pt idx="108">
                  <c:v>2025/01/13</c:v>
                </c:pt>
                <c:pt idx="109">
                  <c:v>2025/01/10</c:v>
                </c:pt>
                <c:pt idx="110">
                  <c:v>2025/01/09</c:v>
                </c:pt>
                <c:pt idx="111">
                  <c:v>2025/01/08</c:v>
                </c:pt>
                <c:pt idx="112">
                  <c:v>2025/01/07</c:v>
                </c:pt>
                <c:pt idx="113">
                  <c:v>2025/01/06</c:v>
                </c:pt>
                <c:pt idx="114">
                  <c:v>2025/01/03</c:v>
                </c:pt>
                <c:pt idx="115">
                  <c:v>2025/01/02</c:v>
                </c:pt>
                <c:pt idx="116">
                  <c:v>2024/12/30</c:v>
                </c:pt>
                <c:pt idx="117">
                  <c:v>2024/12/27</c:v>
                </c:pt>
                <c:pt idx="118">
                  <c:v>2024/12/23</c:v>
                </c:pt>
                <c:pt idx="119">
                  <c:v>2024/12/20</c:v>
                </c:pt>
                <c:pt idx="120">
                  <c:v>2024/12/19</c:v>
                </c:pt>
                <c:pt idx="121">
                  <c:v>2024/12/18</c:v>
                </c:pt>
                <c:pt idx="122">
                  <c:v>2024/12/17</c:v>
                </c:pt>
                <c:pt idx="123">
                  <c:v>2024/12/16</c:v>
                </c:pt>
                <c:pt idx="124">
                  <c:v>2024/12/13</c:v>
                </c:pt>
                <c:pt idx="125">
                  <c:v>2024/12/12</c:v>
                </c:pt>
                <c:pt idx="126">
                  <c:v>2024/12/11</c:v>
                </c:pt>
                <c:pt idx="127">
                  <c:v>2024/12/10</c:v>
                </c:pt>
                <c:pt idx="128">
                  <c:v>2024/12/09</c:v>
                </c:pt>
                <c:pt idx="129">
                  <c:v>2024/12/06</c:v>
                </c:pt>
                <c:pt idx="130">
                  <c:v>2024/12/05</c:v>
                </c:pt>
                <c:pt idx="131">
                  <c:v>2024/12/04</c:v>
                </c:pt>
                <c:pt idx="132">
                  <c:v>2024/12/03</c:v>
                </c:pt>
                <c:pt idx="133">
                  <c:v>2024/12/02</c:v>
                </c:pt>
                <c:pt idx="134">
                  <c:v>2024/11/29</c:v>
                </c:pt>
                <c:pt idx="135">
                  <c:v>2024/11/28</c:v>
                </c:pt>
                <c:pt idx="136">
                  <c:v>2024/11/27</c:v>
                </c:pt>
                <c:pt idx="137">
                  <c:v>2024/11/26</c:v>
                </c:pt>
                <c:pt idx="138">
                  <c:v>2024/11/25</c:v>
                </c:pt>
                <c:pt idx="139">
                  <c:v>2024/11/22</c:v>
                </c:pt>
                <c:pt idx="140">
                  <c:v>2024/11/21</c:v>
                </c:pt>
                <c:pt idx="141">
                  <c:v>2024/11/20</c:v>
                </c:pt>
                <c:pt idx="142">
                  <c:v>2024/11/19</c:v>
                </c:pt>
                <c:pt idx="143">
                  <c:v>2024/11/18</c:v>
                </c:pt>
                <c:pt idx="144">
                  <c:v>2024/11/15</c:v>
                </c:pt>
                <c:pt idx="145">
                  <c:v>2024/11/14</c:v>
                </c:pt>
                <c:pt idx="146">
                  <c:v>2024/11/13</c:v>
                </c:pt>
                <c:pt idx="147">
                  <c:v>2024/11/12</c:v>
                </c:pt>
                <c:pt idx="148">
                  <c:v>2024/11/11</c:v>
                </c:pt>
                <c:pt idx="149">
                  <c:v>2024/11/08</c:v>
                </c:pt>
                <c:pt idx="150">
                  <c:v>2024/11/07</c:v>
                </c:pt>
                <c:pt idx="151">
                  <c:v>2024/11/06</c:v>
                </c:pt>
                <c:pt idx="152">
                  <c:v>2024/11/05</c:v>
                </c:pt>
                <c:pt idx="153">
                  <c:v>2024/11/04</c:v>
                </c:pt>
                <c:pt idx="154">
                  <c:v>2024/11/01</c:v>
                </c:pt>
                <c:pt idx="155">
                  <c:v>2024/10/31</c:v>
                </c:pt>
                <c:pt idx="156">
                  <c:v>2024/10/30</c:v>
                </c:pt>
                <c:pt idx="157">
                  <c:v>2024/10/29</c:v>
                </c:pt>
                <c:pt idx="158">
                  <c:v>2024/10/28</c:v>
                </c:pt>
                <c:pt idx="159">
                  <c:v>2024/10/25</c:v>
                </c:pt>
                <c:pt idx="160">
                  <c:v>2024/10/24</c:v>
                </c:pt>
                <c:pt idx="161">
                  <c:v>2024/10/23</c:v>
                </c:pt>
                <c:pt idx="162">
                  <c:v>2024/10/22</c:v>
                </c:pt>
                <c:pt idx="163">
                  <c:v>2024/10/21</c:v>
                </c:pt>
                <c:pt idx="164">
                  <c:v>2024/10/18</c:v>
                </c:pt>
                <c:pt idx="165">
                  <c:v>2024/10/17</c:v>
                </c:pt>
                <c:pt idx="166">
                  <c:v>2024/10/16</c:v>
                </c:pt>
                <c:pt idx="167">
                  <c:v>2024/10/15</c:v>
                </c:pt>
                <c:pt idx="168">
                  <c:v>2024/10/14</c:v>
                </c:pt>
                <c:pt idx="169">
                  <c:v>2024/10/10</c:v>
                </c:pt>
                <c:pt idx="170">
                  <c:v>2024/10/09</c:v>
                </c:pt>
                <c:pt idx="171">
                  <c:v>2024/10/08</c:v>
                </c:pt>
                <c:pt idx="172">
                  <c:v>2024/10/07</c:v>
                </c:pt>
                <c:pt idx="173">
                  <c:v>2024/10/04</c:v>
                </c:pt>
                <c:pt idx="174">
                  <c:v>2024/10/03</c:v>
                </c:pt>
                <c:pt idx="175">
                  <c:v>2024/10/02</c:v>
                </c:pt>
                <c:pt idx="176">
                  <c:v>2024/09/30</c:v>
                </c:pt>
                <c:pt idx="177">
                  <c:v>2024/09/27</c:v>
                </c:pt>
                <c:pt idx="178">
                  <c:v>2024/09/26</c:v>
                </c:pt>
                <c:pt idx="179">
                  <c:v>2024/09/25</c:v>
                </c:pt>
                <c:pt idx="180">
                  <c:v>2024/09/24</c:v>
                </c:pt>
                <c:pt idx="181">
                  <c:v>2024/09/23</c:v>
                </c:pt>
                <c:pt idx="182">
                  <c:v>2024/09/20</c:v>
                </c:pt>
                <c:pt idx="183">
                  <c:v>2024/09/19</c:v>
                </c:pt>
                <c:pt idx="184">
                  <c:v>2024/09/17</c:v>
                </c:pt>
                <c:pt idx="185">
                  <c:v>2024/09/16</c:v>
                </c:pt>
                <c:pt idx="186">
                  <c:v>2024/09/13</c:v>
                </c:pt>
                <c:pt idx="187">
                  <c:v>2024/09/12</c:v>
                </c:pt>
                <c:pt idx="188">
                  <c:v>2024/09/11</c:v>
                </c:pt>
                <c:pt idx="189">
                  <c:v>2024/09/10</c:v>
                </c:pt>
                <c:pt idx="190">
                  <c:v>2024/09/09</c:v>
                </c:pt>
                <c:pt idx="191">
                  <c:v>2024/09/05</c:v>
                </c:pt>
                <c:pt idx="192">
                  <c:v>2024/09/04</c:v>
                </c:pt>
                <c:pt idx="193">
                  <c:v>2024/09/03</c:v>
                </c:pt>
                <c:pt idx="194">
                  <c:v>2024/09/02</c:v>
                </c:pt>
                <c:pt idx="195">
                  <c:v>2024/08/30</c:v>
                </c:pt>
                <c:pt idx="196">
                  <c:v>2024/08/29</c:v>
                </c:pt>
                <c:pt idx="197">
                  <c:v>2024/08/28</c:v>
                </c:pt>
                <c:pt idx="198">
                  <c:v>2024/08/27</c:v>
                </c:pt>
                <c:pt idx="199">
                  <c:v>2024/08/26</c:v>
                </c:pt>
                <c:pt idx="200">
                  <c:v>2024/08/23</c:v>
                </c:pt>
                <c:pt idx="201">
                  <c:v>2024/08/22</c:v>
                </c:pt>
                <c:pt idx="202">
                  <c:v>2024/08/21</c:v>
                </c:pt>
                <c:pt idx="203">
                  <c:v>2024/08/20</c:v>
                </c:pt>
                <c:pt idx="204">
                  <c:v>2024/08/19</c:v>
                </c:pt>
                <c:pt idx="205">
                  <c:v>2024/08/16</c:v>
                </c:pt>
                <c:pt idx="206">
                  <c:v>2024/08/15</c:v>
                </c:pt>
                <c:pt idx="207">
                  <c:v>2024/08/14</c:v>
                </c:pt>
                <c:pt idx="208">
                  <c:v>2024/08/13</c:v>
                </c:pt>
                <c:pt idx="209">
                  <c:v>2024/08/12</c:v>
                </c:pt>
                <c:pt idx="210">
                  <c:v>2024/08/09</c:v>
                </c:pt>
                <c:pt idx="211">
                  <c:v>2024/08/08</c:v>
                </c:pt>
                <c:pt idx="212">
                  <c:v>2024/08/07</c:v>
                </c:pt>
                <c:pt idx="213">
                  <c:v>2024/08/06</c:v>
                </c:pt>
                <c:pt idx="214">
                  <c:v>2024/08/05</c:v>
                </c:pt>
                <c:pt idx="215">
                  <c:v>2024/08/02</c:v>
                </c:pt>
                <c:pt idx="216">
                  <c:v>2024/08/01</c:v>
                </c:pt>
                <c:pt idx="217">
                  <c:v>2024/07/31</c:v>
                </c:pt>
                <c:pt idx="218">
                  <c:v>2024/07/30</c:v>
                </c:pt>
                <c:pt idx="219">
                  <c:v>2024/07/29</c:v>
                </c:pt>
                <c:pt idx="220">
                  <c:v>2024/07/26</c:v>
                </c:pt>
                <c:pt idx="221">
                  <c:v>2024/07/25</c:v>
                </c:pt>
                <c:pt idx="222">
                  <c:v>2024/07/24</c:v>
                </c:pt>
                <c:pt idx="223">
                  <c:v>2024/07/23</c:v>
                </c:pt>
                <c:pt idx="224">
                  <c:v>2024/07/22</c:v>
                </c:pt>
                <c:pt idx="225">
                  <c:v>2024/07/19</c:v>
                </c:pt>
                <c:pt idx="226">
                  <c:v>2024/07/18</c:v>
                </c:pt>
                <c:pt idx="227">
                  <c:v>2024/07/17</c:v>
                </c:pt>
                <c:pt idx="228">
                  <c:v>2024/07/16</c:v>
                </c:pt>
                <c:pt idx="229">
                  <c:v>2024/07/15</c:v>
                </c:pt>
                <c:pt idx="230">
                  <c:v>2024/07/12</c:v>
                </c:pt>
                <c:pt idx="231">
                  <c:v>2024/07/11</c:v>
                </c:pt>
                <c:pt idx="232">
                  <c:v>2024/07/10</c:v>
                </c:pt>
                <c:pt idx="233">
                  <c:v>2024/07/09</c:v>
                </c:pt>
                <c:pt idx="234">
                  <c:v>2024/07/08</c:v>
                </c:pt>
                <c:pt idx="235">
                  <c:v>2024/07/05</c:v>
                </c:pt>
                <c:pt idx="236">
                  <c:v>2024/07/04</c:v>
                </c:pt>
                <c:pt idx="237">
                  <c:v>2024/07/03</c:v>
                </c:pt>
                <c:pt idx="238">
                  <c:v>2024/07/02</c:v>
                </c:pt>
                <c:pt idx="239">
                  <c:v>2024/06/28</c:v>
                </c:pt>
                <c:pt idx="240">
                  <c:v>2024/06/27</c:v>
                </c:pt>
                <c:pt idx="241">
                  <c:v>2024/06/26</c:v>
                </c:pt>
                <c:pt idx="242">
                  <c:v>2024/06/25</c:v>
                </c:pt>
                <c:pt idx="243">
                  <c:v>2024/06/24</c:v>
                </c:pt>
                <c:pt idx="244">
                  <c:v>2024/06/21</c:v>
                </c:pt>
                <c:pt idx="245">
                  <c:v>2024/06/20</c:v>
                </c:pt>
                <c:pt idx="246">
                  <c:v>2024/06/19</c:v>
                </c:pt>
                <c:pt idx="247">
                  <c:v>2024/06/18</c:v>
                </c:pt>
                <c:pt idx="248">
                  <c:v>2024/06/17</c:v>
                </c:pt>
                <c:pt idx="249">
                  <c:v>2024/06/14</c:v>
                </c:pt>
                <c:pt idx="250">
                  <c:v>2024/06/13</c:v>
                </c:pt>
                <c:pt idx="251">
                  <c:v>2024/06/12</c:v>
                </c:pt>
                <c:pt idx="252">
                  <c:v>2024/06/11</c:v>
                </c:pt>
                <c:pt idx="253">
                  <c:v>2024/06/07</c:v>
                </c:pt>
                <c:pt idx="254">
                  <c:v>2024/06/06</c:v>
                </c:pt>
                <c:pt idx="255">
                  <c:v>2024/06/05</c:v>
                </c:pt>
                <c:pt idx="256">
                  <c:v>2024/06/04</c:v>
                </c:pt>
                <c:pt idx="257">
                  <c:v>2024/06/03</c:v>
                </c:pt>
                <c:pt idx="258">
                  <c:v>2024/05/31</c:v>
                </c:pt>
                <c:pt idx="259">
                  <c:v>2024/05/30</c:v>
                </c:pt>
                <c:pt idx="260">
                  <c:v>2024/05/29</c:v>
                </c:pt>
                <c:pt idx="261">
                  <c:v>2024/05/28</c:v>
                </c:pt>
                <c:pt idx="262">
                  <c:v>2024/05/27</c:v>
                </c:pt>
                <c:pt idx="263">
                  <c:v>2024/05/24</c:v>
                </c:pt>
                <c:pt idx="264">
                  <c:v>2024/05/23</c:v>
                </c:pt>
                <c:pt idx="265">
                  <c:v>2024/05/22</c:v>
                </c:pt>
                <c:pt idx="266">
                  <c:v>2024/05/21</c:v>
                </c:pt>
                <c:pt idx="267">
                  <c:v>2024/05/20</c:v>
                </c:pt>
                <c:pt idx="268">
                  <c:v>2024/05/17</c:v>
                </c:pt>
                <c:pt idx="269">
                  <c:v>2024/05/16</c:v>
                </c:pt>
                <c:pt idx="270">
                  <c:v>2024/05/14</c:v>
                </c:pt>
                <c:pt idx="271">
                  <c:v>2024/05/13</c:v>
                </c:pt>
                <c:pt idx="272">
                  <c:v>2024/05/10</c:v>
                </c:pt>
                <c:pt idx="273">
                  <c:v>2024/05/09</c:v>
                </c:pt>
                <c:pt idx="274">
                  <c:v>2024/05/08</c:v>
                </c:pt>
                <c:pt idx="275">
                  <c:v>2024/05/07</c:v>
                </c:pt>
                <c:pt idx="276">
                  <c:v>2024/05/06</c:v>
                </c:pt>
                <c:pt idx="277">
                  <c:v>2024/05/03</c:v>
                </c:pt>
                <c:pt idx="278">
                  <c:v>2024/05/02</c:v>
                </c:pt>
                <c:pt idx="279">
                  <c:v>2024/04/30</c:v>
                </c:pt>
                <c:pt idx="280">
                  <c:v>2024/04/29</c:v>
                </c:pt>
                <c:pt idx="281">
                  <c:v>2024/04/26</c:v>
                </c:pt>
                <c:pt idx="282">
                  <c:v>2024/04/25</c:v>
                </c:pt>
                <c:pt idx="283">
                  <c:v>2024/04/24</c:v>
                </c:pt>
                <c:pt idx="284">
                  <c:v>2024/04/23</c:v>
                </c:pt>
                <c:pt idx="285">
                  <c:v>2024/04/22</c:v>
                </c:pt>
                <c:pt idx="286">
                  <c:v>2024/04/19</c:v>
                </c:pt>
                <c:pt idx="287">
                  <c:v>2024/04/18</c:v>
                </c:pt>
                <c:pt idx="288">
                  <c:v>2024/04/17</c:v>
                </c:pt>
                <c:pt idx="289">
                  <c:v>2024/04/16</c:v>
                </c:pt>
                <c:pt idx="290">
                  <c:v>2024/04/15</c:v>
                </c:pt>
                <c:pt idx="291">
                  <c:v>2024/04/12</c:v>
                </c:pt>
                <c:pt idx="292">
                  <c:v>2024/04/11</c:v>
                </c:pt>
                <c:pt idx="293">
                  <c:v>2024/04/10</c:v>
                </c:pt>
                <c:pt idx="294">
                  <c:v>2024/04/09</c:v>
                </c:pt>
                <c:pt idx="295">
                  <c:v>2024/04/08</c:v>
                </c:pt>
                <c:pt idx="296">
                  <c:v>2024/04/05</c:v>
                </c:pt>
                <c:pt idx="297">
                  <c:v>2024/04/03</c:v>
                </c:pt>
                <c:pt idx="298">
                  <c:v>2024/04/02</c:v>
                </c:pt>
                <c:pt idx="299">
                  <c:v>2024/03/28</c:v>
                </c:pt>
                <c:pt idx="300">
                  <c:v>2024/03/27</c:v>
                </c:pt>
                <c:pt idx="301">
                  <c:v>2024/03/26</c:v>
                </c:pt>
                <c:pt idx="302">
                  <c:v>2024/03/25</c:v>
                </c:pt>
                <c:pt idx="303">
                  <c:v>2024/03/22</c:v>
                </c:pt>
                <c:pt idx="304">
                  <c:v>2024/03/21</c:v>
                </c:pt>
                <c:pt idx="305">
                  <c:v>2024/03/20</c:v>
                </c:pt>
                <c:pt idx="306">
                  <c:v>2024/03/19</c:v>
                </c:pt>
                <c:pt idx="307">
                  <c:v>2024/03/18</c:v>
                </c:pt>
                <c:pt idx="308">
                  <c:v>2024/03/15</c:v>
                </c:pt>
                <c:pt idx="309">
                  <c:v>2024/03/14</c:v>
                </c:pt>
                <c:pt idx="310">
                  <c:v>2024/03/13</c:v>
                </c:pt>
                <c:pt idx="311">
                  <c:v>2024/03/12</c:v>
                </c:pt>
                <c:pt idx="312">
                  <c:v>2024/03/11</c:v>
                </c:pt>
                <c:pt idx="313">
                  <c:v>2024/03/08</c:v>
                </c:pt>
                <c:pt idx="314">
                  <c:v>2024/03/07</c:v>
                </c:pt>
                <c:pt idx="315">
                  <c:v>2024/03/06</c:v>
                </c:pt>
                <c:pt idx="316">
                  <c:v>2024/03/05</c:v>
                </c:pt>
                <c:pt idx="317">
                  <c:v>2024/03/04</c:v>
                </c:pt>
                <c:pt idx="318">
                  <c:v>2024/03/01</c:v>
                </c:pt>
                <c:pt idx="319">
                  <c:v>2024/02/29</c:v>
                </c:pt>
                <c:pt idx="320">
                  <c:v>2024/02/28</c:v>
                </c:pt>
                <c:pt idx="321">
                  <c:v>2024/02/27</c:v>
                </c:pt>
                <c:pt idx="322">
                  <c:v>2024/02/26</c:v>
                </c:pt>
                <c:pt idx="323">
                  <c:v>2024/02/23</c:v>
                </c:pt>
                <c:pt idx="324">
                  <c:v>2024/02/22</c:v>
                </c:pt>
                <c:pt idx="325">
                  <c:v>2024/02/21</c:v>
                </c:pt>
                <c:pt idx="326">
                  <c:v>2024/02/20</c:v>
                </c:pt>
                <c:pt idx="327">
                  <c:v>2024/02/19</c:v>
                </c:pt>
                <c:pt idx="328">
                  <c:v>2024/02/16</c:v>
                </c:pt>
                <c:pt idx="329">
                  <c:v>2024/02/15</c:v>
                </c:pt>
                <c:pt idx="330">
                  <c:v>2024/02/14</c:v>
                </c:pt>
                <c:pt idx="331">
                  <c:v>2024/02/08</c:v>
                </c:pt>
                <c:pt idx="332">
                  <c:v>2024/02/07</c:v>
                </c:pt>
                <c:pt idx="333">
                  <c:v>2024/02/06</c:v>
                </c:pt>
                <c:pt idx="334">
                  <c:v>2024/02/05</c:v>
                </c:pt>
                <c:pt idx="335">
                  <c:v>2024/02/02</c:v>
                </c:pt>
                <c:pt idx="336">
                  <c:v>2024/02/01</c:v>
                </c:pt>
                <c:pt idx="337">
                  <c:v>2024/01/31</c:v>
                </c:pt>
                <c:pt idx="338">
                  <c:v>2024/01/30</c:v>
                </c:pt>
                <c:pt idx="339">
                  <c:v>2024/01/29</c:v>
                </c:pt>
                <c:pt idx="340">
                  <c:v>2024/01/26</c:v>
                </c:pt>
                <c:pt idx="341">
                  <c:v>2024/01/25</c:v>
                </c:pt>
                <c:pt idx="342">
                  <c:v>2024/01/24</c:v>
                </c:pt>
                <c:pt idx="343">
                  <c:v>2024/01/23</c:v>
                </c:pt>
                <c:pt idx="344">
                  <c:v>2024/01/22</c:v>
                </c:pt>
                <c:pt idx="345">
                  <c:v>2024/01/19</c:v>
                </c:pt>
                <c:pt idx="346">
                  <c:v>2024/01/18</c:v>
                </c:pt>
                <c:pt idx="347">
                  <c:v>2024/01/17</c:v>
                </c:pt>
                <c:pt idx="348">
                  <c:v>2024/01/16</c:v>
                </c:pt>
                <c:pt idx="349">
                  <c:v>2024/01/15</c:v>
                </c:pt>
                <c:pt idx="350">
                  <c:v>2024/01/12</c:v>
                </c:pt>
                <c:pt idx="351">
                  <c:v>2024/01/11</c:v>
                </c:pt>
                <c:pt idx="352">
                  <c:v>2024/01/10</c:v>
                </c:pt>
                <c:pt idx="353">
                  <c:v>2024/01/09</c:v>
                </c:pt>
                <c:pt idx="354">
                  <c:v>2024/01/08</c:v>
                </c:pt>
                <c:pt idx="355">
                  <c:v>2024/01/05</c:v>
                </c:pt>
                <c:pt idx="356">
                  <c:v>2024/01/04</c:v>
                </c:pt>
                <c:pt idx="357">
                  <c:v>2024/01/03</c:v>
                </c:pt>
                <c:pt idx="358">
                  <c:v>2024/01/02</c:v>
                </c:pt>
                <c:pt idx="359">
                  <c:v>2023/12/29</c:v>
                </c:pt>
                <c:pt idx="360">
                  <c:v>2023/12/28</c:v>
                </c:pt>
                <c:pt idx="361">
                  <c:v>2023/12/27</c:v>
                </c:pt>
                <c:pt idx="362">
                  <c:v>2023/12/22</c:v>
                </c:pt>
                <c:pt idx="363">
                  <c:v>2023/12/21</c:v>
                </c:pt>
                <c:pt idx="364">
                  <c:v>2023/12/20</c:v>
                </c:pt>
                <c:pt idx="365">
                  <c:v>2023/12/19</c:v>
                </c:pt>
                <c:pt idx="366">
                  <c:v>2023/12/18</c:v>
                </c:pt>
                <c:pt idx="367">
                  <c:v>2023/12/15</c:v>
                </c:pt>
                <c:pt idx="368">
                  <c:v>2023/12/14</c:v>
                </c:pt>
                <c:pt idx="369">
                  <c:v>2023/12/13</c:v>
                </c:pt>
                <c:pt idx="370">
                  <c:v>2023/12/12</c:v>
                </c:pt>
                <c:pt idx="371">
                  <c:v>2023/12/11</c:v>
                </c:pt>
                <c:pt idx="372">
                  <c:v>2023/12/08</c:v>
                </c:pt>
                <c:pt idx="373">
                  <c:v>2023/12/07</c:v>
                </c:pt>
                <c:pt idx="374">
                  <c:v>2023/12/06</c:v>
                </c:pt>
                <c:pt idx="375">
                  <c:v>2023/12/05</c:v>
                </c:pt>
                <c:pt idx="376">
                  <c:v>2023/12/04</c:v>
                </c:pt>
                <c:pt idx="377">
                  <c:v>2023/12/01</c:v>
                </c:pt>
                <c:pt idx="378">
                  <c:v>2023/11/30</c:v>
                </c:pt>
                <c:pt idx="379">
                  <c:v>2023/11/29</c:v>
                </c:pt>
                <c:pt idx="380">
                  <c:v>2023/11/28</c:v>
                </c:pt>
                <c:pt idx="381">
                  <c:v>2023/11/27</c:v>
                </c:pt>
                <c:pt idx="382">
                  <c:v>2023/11/24</c:v>
                </c:pt>
                <c:pt idx="383">
                  <c:v>2023/11/23</c:v>
                </c:pt>
                <c:pt idx="384">
                  <c:v>2023/11/22</c:v>
                </c:pt>
                <c:pt idx="385">
                  <c:v>2023/11/21</c:v>
                </c:pt>
                <c:pt idx="386">
                  <c:v>2023/11/20</c:v>
                </c:pt>
                <c:pt idx="387">
                  <c:v>2023/11/17</c:v>
                </c:pt>
                <c:pt idx="388">
                  <c:v>2023/11/16</c:v>
                </c:pt>
                <c:pt idx="389">
                  <c:v>2023/11/15</c:v>
                </c:pt>
                <c:pt idx="390">
                  <c:v>2023/11/14</c:v>
                </c:pt>
                <c:pt idx="391">
                  <c:v>2023/11/13</c:v>
                </c:pt>
                <c:pt idx="392">
                  <c:v>2023/11/10</c:v>
                </c:pt>
                <c:pt idx="393">
                  <c:v>2023/11/09</c:v>
                </c:pt>
                <c:pt idx="394">
                  <c:v>2023/11/08</c:v>
                </c:pt>
                <c:pt idx="395">
                  <c:v>2023/11/07</c:v>
                </c:pt>
                <c:pt idx="396">
                  <c:v>2023/11/06</c:v>
                </c:pt>
                <c:pt idx="397">
                  <c:v>2023/11/03</c:v>
                </c:pt>
                <c:pt idx="398">
                  <c:v>2023/11/02</c:v>
                </c:pt>
                <c:pt idx="399">
                  <c:v>2023/11/01</c:v>
                </c:pt>
                <c:pt idx="400">
                  <c:v>2023/10/31</c:v>
                </c:pt>
                <c:pt idx="401">
                  <c:v>2023/10/30</c:v>
                </c:pt>
                <c:pt idx="402">
                  <c:v>2023/10/27</c:v>
                </c:pt>
                <c:pt idx="403">
                  <c:v>2023/10/26</c:v>
                </c:pt>
                <c:pt idx="404">
                  <c:v>2023/10/25</c:v>
                </c:pt>
                <c:pt idx="405">
                  <c:v>2023/10/24</c:v>
                </c:pt>
                <c:pt idx="406">
                  <c:v>2023/10/20</c:v>
                </c:pt>
                <c:pt idx="407">
                  <c:v>2023/10/19</c:v>
                </c:pt>
                <c:pt idx="408">
                  <c:v>2023/10/18</c:v>
                </c:pt>
                <c:pt idx="409">
                  <c:v>2023/10/17</c:v>
                </c:pt>
                <c:pt idx="410">
                  <c:v>2023/10/16</c:v>
                </c:pt>
                <c:pt idx="411">
                  <c:v>2023/10/13</c:v>
                </c:pt>
                <c:pt idx="412">
                  <c:v>2023/10/12</c:v>
                </c:pt>
                <c:pt idx="413">
                  <c:v>2023/10/11</c:v>
                </c:pt>
                <c:pt idx="414">
                  <c:v>2023/10/10</c:v>
                </c:pt>
                <c:pt idx="415">
                  <c:v>2023/10/09</c:v>
                </c:pt>
                <c:pt idx="416">
                  <c:v>2023/10/06</c:v>
                </c:pt>
                <c:pt idx="417">
                  <c:v>2023/10/05</c:v>
                </c:pt>
                <c:pt idx="418">
                  <c:v>2023/10/04</c:v>
                </c:pt>
                <c:pt idx="419">
                  <c:v>2023/10/03</c:v>
                </c:pt>
                <c:pt idx="420">
                  <c:v>2023/09/29</c:v>
                </c:pt>
                <c:pt idx="421">
                  <c:v>2023/09/28</c:v>
                </c:pt>
                <c:pt idx="422">
                  <c:v>2023/09/27</c:v>
                </c:pt>
                <c:pt idx="423">
                  <c:v>2023/09/26</c:v>
                </c:pt>
                <c:pt idx="424">
                  <c:v>2023/09/25</c:v>
                </c:pt>
                <c:pt idx="425">
                  <c:v>2023/09/22</c:v>
                </c:pt>
                <c:pt idx="426">
                  <c:v>2023/09/21</c:v>
                </c:pt>
                <c:pt idx="427">
                  <c:v>2023/09/20</c:v>
                </c:pt>
                <c:pt idx="428">
                  <c:v>2023/09/19</c:v>
                </c:pt>
                <c:pt idx="429">
                  <c:v>2023/09/18</c:v>
                </c:pt>
                <c:pt idx="430">
                  <c:v>2023/09/15</c:v>
                </c:pt>
                <c:pt idx="431">
                  <c:v>2023/09/14</c:v>
                </c:pt>
                <c:pt idx="432">
                  <c:v>2023/09/13</c:v>
                </c:pt>
                <c:pt idx="433">
                  <c:v>2023/09/12</c:v>
                </c:pt>
                <c:pt idx="434">
                  <c:v>2023/09/11</c:v>
                </c:pt>
                <c:pt idx="435">
                  <c:v>2023/09/07</c:v>
                </c:pt>
                <c:pt idx="436">
                  <c:v>2023/09/06</c:v>
                </c:pt>
                <c:pt idx="437">
                  <c:v>2023/09/05</c:v>
                </c:pt>
                <c:pt idx="438">
                  <c:v>2023/09/04</c:v>
                </c:pt>
                <c:pt idx="439">
                  <c:v>2023/08/31</c:v>
                </c:pt>
                <c:pt idx="440">
                  <c:v>2023/08/30</c:v>
                </c:pt>
                <c:pt idx="441">
                  <c:v>2023/08/29</c:v>
                </c:pt>
                <c:pt idx="442">
                  <c:v>2023/08/28</c:v>
                </c:pt>
                <c:pt idx="443">
                  <c:v>2023/08/25</c:v>
                </c:pt>
                <c:pt idx="444">
                  <c:v>2023/08/24</c:v>
                </c:pt>
                <c:pt idx="445">
                  <c:v>2023/08/23</c:v>
                </c:pt>
                <c:pt idx="446">
                  <c:v>2023/08/22</c:v>
                </c:pt>
                <c:pt idx="447">
                  <c:v>2023/08/21</c:v>
                </c:pt>
                <c:pt idx="448">
                  <c:v>2023/08/18</c:v>
                </c:pt>
                <c:pt idx="449">
                  <c:v>2023/08/17</c:v>
                </c:pt>
                <c:pt idx="450">
                  <c:v>2023/08/16</c:v>
                </c:pt>
                <c:pt idx="451">
                  <c:v>2023/08/15</c:v>
                </c:pt>
                <c:pt idx="452">
                  <c:v>2023/08/14</c:v>
                </c:pt>
                <c:pt idx="453">
                  <c:v>2023/08/11</c:v>
                </c:pt>
                <c:pt idx="454">
                  <c:v>2023/08/10</c:v>
                </c:pt>
                <c:pt idx="455">
                  <c:v>2023/08/09</c:v>
                </c:pt>
                <c:pt idx="456">
                  <c:v>2023/08/08</c:v>
                </c:pt>
                <c:pt idx="457">
                  <c:v>2023/08/07</c:v>
                </c:pt>
                <c:pt idx="458">
                  <c:v>2023/08/04</c:v>
                </c:pt>
                <c:pt idx="459">
                  <c:v>2023/08/03</c:v>
                </c:pt>
                <c:pt idx="460">
                  <c:v>2023/08/02</c:v>
                </c:pt>
                <c:pt idx="461">
                  <c:v>2023/08/01</c:v>
                </c:pt>
                <c:pt idx="462">
                  <c:v>2023/07/31</c:v>
                </c:pt>
                <c:pt idx="463">
                  <c:v>2023/07/28</c:v>
                </c:pt>
                <c:pt idx="464">
                  <c:v>2023/07/27</c:v>
                </c:pt>
                <c:pt idx="465">
                  <c:v>2023/07/26</c:v>
                </c:pt>
                <c:pt idx="466">
                  <c:v>2023/07/25</c:v>
                </c:pt>
                <c:pt idx="467">
                  <c:v>2023/07/24</c:v>
                </c:pt>
                <c:pt idx="468">
                  <c:v>2023/07/21</c:v>
                </c:pt>
                <c:pt idx="469">
                  <c:v>2023/07/20</c:v>
                </c:pt>
                <c:pt idx="470">
                  <c:v>2023/07/19</c:v>
                </c:pt>
                <c:pt idx="471">
                  <c:v>2023/07/18</c:v>
                </c:pt>
                <c:pt idx="472">
                  <c:v>2023/07/14</c:v>
                </c:pt>
                <c:pt idx="473">
                  <c:v>2023/07/13</c:v>
                </c:pt>
                <c:pt idx="474">
                  <c:v>2023/07/12</c:v>
                </c:pt>
                <c:pt idx="475">
                  <c:v>2023/07/11</c:v>
                </c:pt>
                <c:pt idx="476">
                  <c:v>2023/07/10</c:v>
                </c:pt>
                <c:pt idx="477">
                  <c:v>2023/07/07</c:v>
                </c:pt>
                <c:pt idx="478">
                  <c:v>2023/07/06</c:v>
                </c:pt>
                <c:pt idx="479">
                  <c:v>2023/07/05</c:v>
                </c:pt>
                <c:pt idx="480">
                  <c:v>2023/07/04</c:v>
                </c:pt>
                <c:pt idx="481">
                  <c:v>2023/07/03</c:v>
                </c:pt>
                <c:pt idx="482">
                  <c:v>2023/06/30</c:v>
                </c:pt>
                <c:pt idx="483">
                  <c:v>2023/06/29</c:v>
                </c:pt>
                <c:pt idx="484">
                  <c:v>2023/06/28</c:v>
                </c:pt>
                <c:pt idx="485">
                  <c:v>2023/06/27</c:v>
                </c:pt>
                <c:pt idx="486">
                  <c:v>2023/06/26</c:v>
                </c:pt>
                <c:pt idx="487">
                  <c:v>2023/06/23</c:v>
                </c:pt>
                <c:pt idx="488">
                  <c:v>2023/06/21</c:v>
                </c:pt>
                <c:pt idx="489">
                  <c:v>2023/06/20</c:v>
                </c:pt>
                <c:pt idx="490">
                  <c:v>2023/06/19</c:v>
                </c:pt>
                <c:pt idx="491">
                  <c:v>2023/06/16</c:v>
                </c:pt>
                <c:pt idx="492">
                  <c:v>2023/06/15</c:v>
                </c:pt>
                <c:pt idx="493">
                  <c:v>2023/06/14</c:v>
                </c:pt>
                <c:pt idx="494">
                  <c:v>2023/06/13</c:v>
                </c:pt>
                <c:pt idx="495">
                  <c:v>2023/06/12</c:v>
                </c:pt>
                <c:pt idx="496">
                  <c:v>2023/06/09</c:v>
                </c:pt>
                <c:pt idx="497">
                  <c:v>2023/06/08</c:v>
                </c:pt>
                <c:pt idx="498">
                  <c:v>2023/06/07</c:v>
                </c:pt>
                <c:pt idx="499">
                  <c:v>2023/06/06</c:v>
                </c:pt>
                <c:pt idx="500">
                  <c:v>2023/06/05</c:v>
                </c:pt>
                <c:pt idx="501">
                  <c:v>2023/06/02</c:v>
                </c:pt>
                <c:pt idx="502">
                  <c:v>2023/06/01</c:v>
                </c:pt>
                <c:pt idx="503">
                  <c:v>2023/05/31</c:v>
                </c:pt>
                <c:pt idx="504">
                  <c:v>2023/05/30</c:v>
                </c:pt>
                <c:pt idx="505">
                  <c:v>2023/05/29</c:v>
                </c:pt>
                <c:pt idx="506">
                  <c:v>2023/05/25</c:v>
                </c:pt>
                <c:pt idx="507">
                  <c:v>2023/05/24</c:v>
                </c:pt>
                <c:pt idx="508">
                  <c:v>2023/05/23</c:v>
                </c:pt>
                <c:pt idx="509">
                  <c:v>2023/05/22</c:v>
                </c:pt>
                <c:pt idx="510">
                  <c:v>2023/05/19</c:v>
                </c:pt>
                <c:pt idx="511">
                  <c:v>2023/05/18</c:v>
                </c:pt>
                <c:pt idx="512">
                  <c:v>2023/05/17</c:v>
                </c:pt>
                <c:pt idx="513">
                  <c:v>2023/05/16</c:v>
                </c:pt>
                <c:pt idx="514">
                  <c:v>2023/05/15</c:v>
                </c:pt>
                <c:pt idx="515">
                  <c:v>2023/05/12</c:v>
                </c:pt>
                <c:pt idx="516">
                  <c:v>2023/05/11</c:v>
                </c:pt>
                <c:pt idx="517">
                  <c:v>2023/05/10</c:v>
                </c:pt>
                <c:pt idx="518">
                  <c:v>2023/05/09</c:v>
                </c:pt>
                <c:pt idx="519">
                  <c:v>2023/05/08</c:v>
                </c:pt>
                <c:pt idx="520">
                  <c:v>2023/05/05</c:v>
                </c:pt>
                <c:pt idx="521">
                  <c:v>2023/05/04</c:v>
                </c:pt>
                <c:pt idx="522">
                  <c:v>2023/05/03</c:v>
                </c:pt>
                <c:pt idx="523">
                  <c:v>2023/05/02</c:v>
                </c:pt>
                <c:pt idx="524">
                  <c:v>2023/04/28</c:v>
                </c:pt>
                <c:pt idx="525">
                  <c:v>2023/04/27</c:v>
                </c:pt>
                <c:pt idx="526">
                  <c:v>2023/04/26</c:v>
                </c:pt>
                <c:pt idx="527">
                  <c:v>2023/04/25</c:v>
                </c:pt>
                <c:pt idx="528">
                  <c:v>2023/04/24</c:v>
                </c:pt>
                <c:pt idx="529">
                  <c:v>2023/04/21</c:v>
                </c:pt>
                <c:pt idx="530">
                  <c:v>2023/04/20</c:v>
                </c:pt>
                <c:pt idx="531">
                  <c:v>2023/04/19</c:v>
                </c:pt>
                <c:pt idx="532">
                  <c:v>2023/04/18</c:v>
                </c:pt>
                <c:pt idx="533">
                  <c:v>2023/04/17</c:v>
                </c:pt>
                <c:pt idx="534">
                  <c:v>2023/04/14</c:v>
                </c:pt>
                <c:pt idx="535">
                  <c:v>2023/04/13</c:v>
                </c:pt>
                <c:pt idx="536">
                  <c:v>2023/04/12</c:v>
                </c:pt>
                <c:pt idx="537">
                  <c:v>2023/04/11</c:v>
                </c:pt>
                <c:pt idx="538">
                  <c:v>2023/04/06</c:v>
                </c:pt>
                <c:pt idx="539">
                  <c:v>2023/04/04</c:v>
                </c:pt>
                <c:pt idx="540">
                  <c:v>2023/04/03</c:v>
                </c:pt>
                <c:pt idx="541">
                  <c:v>2023/03/31</c:v>
                </c:pt>
                <c:pt idx="542">
                  <c:v>2023/03/30</c:v>
                </c:pt>
                <c:pt idx="543">
                  <c:v>2023/03/29</c:v>
                </c:pt>
                <c:pt idx="544">
                  <c:v>2023/03/28</c:v>
                </c:pt>
                <c:pt idx="545">
                  <c:v>2023/03/27</c:v>
                </c:pt>
                <c:pt idx="546">
                  <c:v>2023/03/24</c:v>
                </c:pt>
                <c:pt idx="547">
                  <c:v>2023/03/23</c:v>
                </c:pt>
                <c:pt idx="548">
                  <c:v>2023/03/22</c:v>
                </c:pt>
                <c:pt idx="549">
                  <c:v>2023/03/21</c:v>
                </c:pt>
                <c:pt idx="550">
                  <c:v>2023/03/20</c:v>
                </c:pt>
                <c:pt idx="551">
                  <c:v>2023/03/17</c:v>
                </c:pt>
                <c:pt idx="552">
                  <c:v>2023/03/16</c:v>
                </c:pt>
                <c:pt idx="553">
                  <c:v>2023/03/15</c:v>
                </c:pt>
                <c:pt idx="554">
                  <c:v>2023/03/14</c:v>
                </c:pt>
                <c:pt idx="555">
                  <c:v>2023/03/13</c:v>
                </c:pt>
                <c:pt idx="556">
                  <c:v>2023/03/10</c:v>
                </c:pt>
                <c:pt idx="557">
                  <c:v>2023/03/09</c:v>
                </c:pt>
                <c:pt idx="558">
                  <c:v>2023/03/08</c:v>
                </c:pt>
                <c:pt idx="559">
                  <c:v>2023/03/07</c:v>
                </c:pt>
                <c:pt idx="560">
                  <c:v>2023/03/06</c:v>
                </c:pt>
                <c:pt idx="561">
                  <c:v>2023/03/03</c:v>
                </c:pt>
                <c:pt idx="562">
                  <c:v>2023/03/02</c:v>
                </c:pt>
                <c:pt idx="563">
                  <c:v>2023/03/01</c:v>
                </c:pt>
                <c:pt idx="564">
                  <c:v>2023/02/28</c:v>
                </c:pt>
                <c:pt idx="565">
                  <c:v>2023/02/27</c:v>
                </c:pt>
                <c:pt idx="566">
                  <c:v>2023/02/24</c:v>
                </c:pt>
                <c:pt idx="567">
                  <c:v>2023/02/23</c:v>
                </c:pt>
                <c:pt idx="568">
                  <c:v>2023/02/22</c:v>
                </c:pt>
                <c:pt idx="569">
                  <c:v>2023/02/21</c:v>
                </c:pt>
                <c:pt idx="570">
                  <c:v>2023/02/20</c:v>
                </c:pt>
                <c:pt idx="571">
                  <c:v>2023/02/17</c:v>
                </c:pt>
                <c:pt idx="572">
                  <c:v>2023/02/16</c:v>
                </c:pt>
                <c:pt idx="573">
                  <c:v>2023/02/15</c:v>
                </c:pt>
                <c:pt idx="574">
                  <c:v>2023/02/14</c:v>
                </c:pt>
                <c:pt idx="575">
                  <c:v>2023/02/13</c:v>
                </c:pt>
                <c:pt idx="576">
                  <c:v>2023/02/10</c:v>
                </c:pt>
                <c:pt idx="577">
                  <c:v>2023/02/09</c:v>
                </c:pt>
                <c:pt idx="578">
                  <c:v>2023/02/08</c:v>
                </c:pt>
              </c:strCache>
            </c:strRef>
          </c:cat>
          <c:val>
            <c:numRef>
              <c:f>週期分析!$C$2:$C$580</c:f>
              <c:numCache>
                <c:formatCode>#,##0.00_ ;[Red]\-#,##0.00\ </c:formatCode>
                <c:ptCount val="579"/>
                <c:pt idx="0">
                  <c:v>239050</c:v>
                </c:pt>
                <c:pt idx="1">
                  <c:v>239050</c:v>
                </c:pt>
                <c:pt idx="2">
                  <c:v>239050</c:v>
                </c:pt>
                <c:pt idx="3">
                  <c:v>239050</c:v>
                </c:pt>
                <c:pt idx="4">
                  <c:v>239050</c:v>
                </c:pt>
                <c:pt idx="5">
                  <c:v>239050</c:v>
                </c:pt>
                <c:pt idx="6">
                  <c:v>239050</c:v>
                </c:pt>
                <c:pt idx="7">
                  <c:v>239050</c:v>
                </c:pt>
                <c:pt idx="8">
                  <c:v>239050</c:v>
                </c:pt>
                <c:pt idx="9">
                  <c:v>239050</c:v>
                </c:pt>
                <c:pt idx="10">
                  <c:v>239050</c:v>
                </c:pt>
                <c:pt idx="11">
                  <c:v>239050</c:v>
                </c:pt>
                <c:pt idx="12">
                  <c:v>239050</c:v>
                </c:pt>
                <c:pt idx="13">
                  <c:v>239050</c:v>
                </c:pt>
                <c:pt idx="14">
                  <c:v>239050</c:v>
                </c:pt>
                <c:pt idx="15">
                  <c:v>239050</c:v>
                </c:pt>
                <c:pt idx="16">
                  <c:v>239050</c:v>
                </c:pt>
                <c:pt idx="17">
                  <c:v>239050</c:v>
                </c:pt>
                <c:pt idx="18">
                  <c:v>239050</c:v>
                </c:pt>
                <c:pt idx="19">
                  <c:v>239050</c:v>
                </c:pt>
                <c:pt idx="20">
                  <c:v>239050</c:v>
                </c:pt>
                <c:pt idx="21">
                  <c:v>239050</c:v>
                </c:pt>
                <c:pt idx="22">
                  <c:v>239050</c:v>
                </c:pt>
                <c:pt idx="23">
                  <c:v>239050</c:v>
                </c:pt>
                <c:pt idx="24">
                  <c:v>239050</c:v>
                </c:pt>
                <c:pt idx="25">
                  <c:v>239050</c:v>
                </c:pt>
                <c:pt idx="26">
                  <c:v>239050</c:v>
                </c:pt>
                <c:pt idx="27">
                  <c:v>239050</c:v>
                </c:pt>
                <c:pt idx="28">
                  <c:v>239050</c:v>
                </c:pt>
                <c:pt idx="29">
                  <c:v>239050</c:v>
                </c:pt>
                <c:pt idx="30">
                  <c:v>239050</c:v>
                </c:pt>
                <c:pt idx="31">
                  <c:v>239050</c:v>
                </c:pt>
                <c:pt idx="32">
                  <c:v>239050</c:v>
                </c:pt>
                <c:pt idx="33">
                  <c:v>239050</c:v>
                </c:pt>
                <c:pt idx="34">
                  <c:v>239050</c:v>
                </c:pt>
                <c:pt idx="35">
                  <c:v>239050</c:v>
                </c:pt>
                <c:pt idx="36">
                  <c:v>239050</c:v>
                </c:pt>
                <c:pt idx="37">
                  <c:v>239050</c:v>
                </c:pt>
                <c:pt idx="38">
                  <c:v>239050</c:v>
                </c:pt>
                <c:pt idx="39">
                  <c:v>239050</c:v>
                </c:pt>
                <c:pt idx="40">
                  <c:v>239050</c:v>
                </c:pt>
                <c:pt idx="41">
                  <c:v>239050</c:v>
                </c:pt>
                <c:pt idx="42">
                  <c:v>239050</c:v>
                </c:pt>
                <c:pt idx="43">
                  <c:v>239050</c:v>
                </c:pt>
                <c:pt idx="44">
                  <c:v>239050</c:v>
                </c:pt>
                <c:pt idx="45">
                  <c:v>239050</c:v>
                </c:pt>
                <c:pt idx="46">
                  <c:v>239050</c:v>
                </c:pt>
                <c:pt idx="47">
                  <c:v>239050</c:v>
                </c:pt>
                <c:pt idx="48">
                  <c:v>239050</c:v>
                </c:pt>
                <c:pt idx="49">
                  <c:v>239050</c:v>
                </c:pt>
                <c:pt idx="50">
                  <c:v>239050</c:v>
                </c:pt>
                <c:pt idx="51">
                  <c:v>239050</c:v>
                </c:pt>
                <c:pt idx="52">
                  <c:v>239050</c:v>
                </c:pt>
                <c:pt idx="53">
                  <c:v>239050</c:v>
                </c:pt>
                <c:pt idx="54">
                  <c:v>239050</c:v>
                </c:pt>
                <c:pt idx="55">
                  <c:v>239050</c:v>
                </c:pt>
                <c:pt idx="56">
                  <c:v>239050</c:v>
                </c:pt>
                <c:pt idx="57">
                  <c:v>239050</c:v>
                </c:pt>
                <c:pt idx="58">
                  <c:v>239050</c:v>
                </c:pt>
                <c:pt idx="59">
                  <c:v>239050</c:v>
                </c:pt>
                <c:pt idx="60">
                  <c:v>239050</c:v>
                </c:pt>
                <c:pt idx="61">
                  <c:v>239050</c:v>
                </c:pt>
                <c:pt idx="62">
                  <c:v>239050</c:v>
                </c:pt>
                <c:pt idx="63">
                  <c:v>239050</c:v>
                </c:pt>
                <c:pt idx="64">
                  <c:v>239050</c:v>
                </c:pt>
                <c:pt idx="65">
                  <c:v>239050</c:v>
                </c:pt>
                <c:pt idx="66">
                  <c:v>239050</c:v>
                </c:pt>
                <c:pt idx="67">
                  <c:v>239050</c:v>
                </c:pt>
                <c:pt idx="68">
                  <c:v>239050</c:v>
                </c:pt>
                <c:pt idx="69">
                  <c:v>239050</c:v>
                </c:pt>
                <c:pt idx="70">
                  <c:v>239050</c:v>
                </c:pt>
                <c:pt idx="71">
                  <c:v>239050</c:v>
                </c:pt>
                <c:pt idx="72">
                  <c:v>239050</c:v>
                </c:pt>
                <c:pt idx="73">
                  <c:v>239050</c:v>
                </c:pt>
                <c:pt idx="74">
                  <c:v>239050</c:v>
                </c:pt>
                <c:pt idx="75">
                  <c:v>239050</c:v>
                </c:pt>
                <c:pt idx="76">
                  <c:v>239050</c:v>
                </c:pt>
                <c:pt idx="77">
                  <c:v>239050</c:v>
                </c:pt>
                <c:pt idx="78">
                  <c:v>239050</c:v>
                </c:pt>
                <c:pt idx="79">
                  <c:v>239050</c:v>
                </c:pt>
                <c:pt idx="80">
                  <c:v>239050</c:v>
                </c:pt>
                <c:pt idx="81">
                  <c:v>239050</c:v>
                </c:pt>
                <c:pt idx="82">
                  <c:v>239050</c:v>
                </c:pt>
                <c:pt idx="83">
                  <c:v>239050</c:v>
                </c:pt>
                <c:pt idx="84">
                  <c:v>239050</c:v>
                </c:pt>
                <c:pt idx="85">
                  <c:v>239050</c:v>
                </c:pt>
                <c:pt idx="86">
                  <c:v>239050</c:v>
                </c:pt>
                <c:pt idx="87">
                  <c:v>239050</c:v>
                </c:pt>
                <c:pt idx="88">
                  <c:v>239050</c:v>
                </c:pt>
                <c:pt idx="89">
                  <c:v>239050</c:v>
                </c:pt>
                <c:pt idx="90">
                  <c:v>244850</c:v>
                </c:pt>
                <c:pt idx="91">
                  <c:v>237450</c:v>
                </c:pt>
                <c:pt idx="92">
                  <c:v>237450</c:v>
                </c:pt>
                <c:pt idx="93">
                  <c:v>237450</c:v>
                </c:pt>
                <c:pt idx="94">
                  <c:v>243350</c:v>
                </c:pt>
                <c:pt idx="95">
                  <c:v>248750</c:v>
                </c:pt>
                <c:pt idx="96">
                  <c:v>248750</c:v>
                </c:pt>
                <c:pt idx="97">
                  <c:v>254550</c:v>
                </c:pt>
                <c:pt idx="98">
                  <c:v>254550</c:v>
                </c:pt>
                <c:pt idx="99">
                  <c:v>253050</c:v>
                </c:pt>
                <c:pt idx="100">
                  <c:v>253050</c:v>
                </c:pt>
                <c:pt idx="101">
                  <c:v>251950</c:v>
                </c:pt>
                <c:pt idx="102">
                  <c:v>246600</c:v>
                </c:pt>
                <c:pt idx="103">
                  <c:v>246600</c:v>
                </c:pt>
                <c:pt idx="104">
                  <c:v>252000</c:v>
                </c:pt>
                <c:pt idx="105">
                  <c:v>252000</c:v>
                </c:pt>
                <c:pt idx="106">
                  <c:v>252000</c:v>
                </c:pt>
                <c:pt idx="107">
                  <c:v>252000</c:v>
                </c:pt>
                <c:pt idx="108">
                  <c:v>252000</c:v>
                </c:pt>
                <c:pt idx="109">
                  <c:v>251500</c:v>
                </c:pt>
                <c:pt idx="110">
                  <c:v>249400</c:v>
                </c:pt>
                <c:pt idx="111">
                  <c:v>249400</c:v>
                </c:pt>
                <c:pt idx="112">
                  <c:v>254800</c:v>
                </c:pt>
                <c:pt idx="113">
                  <c:v>258300</c:v>
                </c:pt>
                <c:pt idx="114">
                  <c:v>258300</c:v>
                </c:pt>
                <c:pt idx="115">
                  <c:v>264100</c:v>
                </c:pt>
                <c:pt idx="116">
                  <c:v>248150</c:v>
                </c:pt>
                <c:pt idx="117">
                  <c:v>248450</c:v>
                </c:pt>
                <c:pt idx="118">
                  <c:v>248450</c:v>
                </c:pt>
                <c:pt idx="119">
                  <c:v>248450</c:v>
                </c:pt>
                <c:pt idx="120">
                  <c:v>248450</c:v>
                </c:pt>
                <c:pt idx="121">
                  <c:v>248450</c:v>
                </c:pt>
                <c:pt idx="122">
                  <c:v>248450</c:v>
                </c:pt>
                <c:pt idx="123">
                  <c:v>258850</c:v>
                </c:pt>
                <c:pt idx="124">
                  <c:v>255550</c:v>
                </c:pt>
                <c:pt idx="125">
                  <c:v>248700</c:v>
                </c:pt>
                <c:pt idx="126">
                  <c:v>248700</c:v>
                </c:pt>
                <c:pt idx="127">
                  <c:v>244200</c:v>
                </c:pt>
                <c:pt idx="128">
                  <c:v>240100</c:v>
                </c:pt>
                <c:pt idx="129">
                  <c:v>240100</c:v>
                </c:pt>
                <c:pt idx="130">
                  <c:v>240100</c:v>
                </c:pt>
                <c:pt idx="131">
                  <c:v>245900</c:v>
                </c:pt>
                <c:pt idx="132">
                  <c:v>246000</c:v>
                </c:pt>
                <c:pt idx="133">
                  <c:v>251400</c:v>
                </c:pt>
                <c:pt idx="134">
                  <c:v>251400</c:v>
                </c:pt>
                <c:pt idx="135">
                  <c:v>257300</c:v>
                </c:pt>
                <c:pt idx="136">
                  <c:v>257300</c:v>
                </c:pt>
                <c:pt idx="137">
                  <c:v>257300</c:v>
                </c:pt>
                <c:pt idx="138">
                  <c:v>243900</c:v>
                </c:pt>
                <c:pt idx="139">
                  <c:v>247000</c:v>
                </c:pt>
                <c:pt idx="140">
                  <c:v>240950</c:v>
                </c:pt>
                <c:pt idx="141">
                  <c:v>239650</c:v>
                </c:pt>
                <c:pt idx="142">
                  <c:v>239650</c:v>
                </c:pt>
                <c:pt idx="143">
                  <c:v>239350</c:v>
                </c:pt>
                <c:pt idx="144">
                  <c:v>228850</c:v>
                </c:pt>
                <c:pt idx="145">
                  <c:v>214750</c:v>
                </c:pt>
                <c:pt idx="146">
                  <c:v>214750</c:v>
                </c:pt>
                <c:pt idx="147">
                  <c:v>221050</c:v>
                </c:pt>
                <c:pt idx="148">
                  <c:v>211450</c:v>
                </c:pt>
                <c:pt idx="149">
                  <c:v>211450</c:v>
                </c:pt>
                <c:pt idx="150">
                  <c:v>216850</c:v>
                </c:pt>
                <c:pt idx="151">
                  <c:v>216850</c:v>
                </c:pt>
                <c:pt idx="152">
                  <c:v>214700</c:v>
                </c:pt>
                <c:pt idx="153">
                  <c:v>214700</c:v>
                </c:pt>
                <c:pt idx="154">
                  <c:v>214700</c:v>
                </c:pt>
                <c:pt idx="155">
                  <c:v>221100</c:v>
                </c:pt>
                <c:pt idx="156">
                  <c:v>221100</c:v>
                </c:pt>
                <c:pt idx="157">
                  <c:v>214200</c:v>
                </c:pt>
                <c:pt idx="158">
                  <c:v>220000</c:v>
                </c:pt>
                <c:pt idx="159">
                  <c:v>220000</c:v>
                </c:pt>
                <c:pt idx="160">
                  <c:v>220000</c:v>
                </c:pt>
                <c:pt idx="161">
                  <c:v>207500</c:v>
                </c:pt>
                <c:pt idx="162">
                  <c:v>207500</c:v>
                </c:pt>
                <c:pt idx="163">
                  <c:v>207600</c:v>
                </c:pt>
                <c:pt idx="164">
                  <c:v>207200</c:v>
                </c:pt>
                <c:pt idx="165">
                  <c:v>212600</c:v>
                </c:pt>
                <c:pt idx="166">
                  <c:v>206450</c:v>
                </c:pt>
                <c:pt idx="167">
                  <c:v>211850</c:v>
                </c:pt>
                <c:pt idx="168">
                  <c:v>198950</c:v>
                </c:pt>
                <c:pt idx="169">
                  <c:v>204850</c:v>
                </c:pt>
                <c:pt idx="170">
                  <c:v>204850</c:v>
                </c:pt>
                <c:pt idx="171">
                  <c:v>210250</c:v>
                </c:pt>
                <c:pt idx="172">
                  <c:v>202550</c:v>
                </c:pt>
                <c:pt idx="173">
                  <c:v>202550</c:v>
                </c:pt>
                <c:pt idx="174">
                  <c:v>202550</c:v>
                </c:pt>
                <c:pt idx="175">
                  <c:v>202550</c:v>
                </c:pt>
                <c:pt idx="176">
                  <c:v>202550</c:v>
                </c:pt>
                <c:pt idx="177">
                  <c:v>202550</c:v>
                </c:pt>
                <c:pt idx="178">
                  <c:v>202550</c:v>
                </c:pt>
                <c:pt idx="179">
                  <c:v>202550</c:v>
                </c:pt>
                <c:pt idx="180">
                  <c:v>203250</c:v>
                </c:pt>
                <c:pt idx="181">
                  <c:v>203250</c:v>
                </c:pt>
                <c:pt idx="182">
                  <c:v>203250</c:v>
                </c:pt>
                <c:pt idx="183">
                  <c:v>203250</c:v>
                </c:pt>
                <c:pt idx="184">
                  <c:v>203250</c:v>
                </c:pt>
                <c:pt idx="185">
                  <c:v>203250</c:v>
                </c:pt>
                <c:pt idx="186">
                  <c:v>208650</c:v>
                </c:pt>
                <c:pt idx="187">
                  <c:v>208650</c:v>
                </c:pt>
                <c:pt idx="188">
                  <c:v>208650</c:v>
                </c:pt>
                <c:pt idx="189">
                  <c:v>208650</c:v>
                </c:pt>
                <c:pt idx="190">
                  <c:v>208650</c:v>
                </c:pt>
                <c:pt idx="191">
                  <c:v>209250</c:v>
                </c:pt>
                <c:pt idx="192">
                  <c:v>209250</c:v>
                </c:pt>
                <c:pt idx="193">
                  <c:v>215150</c:v>
                </c:pt>
                <c:pt idx="194">
                  <c:v>210850</c:v>
                </c:pt>
                <c:pt idx="195">
                  <c:v>208050</c:v>
                </c:pt>
                <c:pt idx="196">
                  <c:v>208050</c:v>
                </c:pt>
                <c:pt idx="197">
                  <c:v>213850</c:v>
                </c:pt>
                <c:pt idx="198">
                  <c:v>212250</c:v>
                </c:pt>
                <c:pt idx="199">
                  <c:v>217650</c:v>
                </c:pt>
                <c:pt idx="200">
                  <c:v>217650</c:v>
                </c:pt>
                <c:pt idx="201">
                  <c:v>217650</c:v>
                </c:pt>
                <c:pt idx="202">
                  <c:v>217650</c:v>
                </c:pt>
                <c:pt idx="203">
                  <c:v>223550</c:v>
                </c:pt>
                <c:pt idx="204">
                  <c:v>223550</c:v>
                </c:pt>
                <c:pt idx="205">
                  <c:v>223550</c:v>
                </c:pt>
                <c:pt idx="206">
                  <c:v>223550</c:v>
                </c:pt>
                <c:pt idx="207">
                  <c:v>229450</c:v>
                </c:pt>
                <c:pt idx="208">
                  <c:v>229450</c:v>
                </c:pt>
                <c:pt idx="209">
                  <c:v>229450</c:v>
                </c:pt>
                <c:pt idx="210">
                  <c:v>232750</c:v>
                </c:pt>
                <c:pt idx="211">
                  <c:v>232750</c:v>
                </c:pt>
                <c:pt idx="212">
                  <c:v>238150</c:v>
                </c:pt>
                <c:pt idx="213">
                  <c:v>238150</c:v>
                </c:pt>
                <c:pt idx="214">
                  <c:v>238150</c:v>
                </c:pt>
                <c:pt idx="215">
                  <c:v>232200</c:v>
                </c:pt>
                <c:pt idx="216">
                  <c:v>227300</c:v>
                </c:pt>
                <c:pt idx="217">
                  <c:v>224900</c:v>
                </c:pt>
                <c:pt idx="218">
                  <c:v>224900</c:v>
                </c:pt>
                <c:pt idx="219">
                  <c:v>222500</c:v>
                </c:pt>
                <c:pt idx="220">
                  <c:v>222500</c:v>
                </c:pt>
                <c:pt idx="221">
                  <c:v>222500</c:v>
                </c:pt>
                <c:pt idx="222">
                  <c:v>221200</c:v>
                </c:pt>
                <c:pt idx="223">
                  <c:v>212000</c:v>
                </c:pt>
                <c:pt idx="224">
                  <c:v>210600</c:v>
                </c:pt>
                <c:pt idx="225">
                  <c:v>210600</c:v>
                </c:pt>
                <c:pt idx="226">
                  <c:v>208800</c:v>
                </c:pt>
                <c:pt idx="227">
                  <c:v>214700</c:v>
                </c:pt>
                <c:pt idx="228">
                  <c:v>214700</c:v>
                </c:pt>
                <c:pt idx="229">
                  <c:v>214800</c:v>
                </c:pt>
                <c:pt idx="230">
                  <c:v>210200</c:v>
                </c:pt>
                <c:pt idx="231">
                  <c:v>210200</c:v>
                </c:pt>
                <c:pt idx="232">
                  <c:v>210200</c:v>
                </c:pt>
                <c:pt idx="233">
                  <c:v>210200</c:v>
                </c:pt>
                <c:pt idx="234">
                  <c:v>210200</c:v>
                </c:pt>
                <c:pt idx="235">
                  <c:v>210800</c:v>
                </c:pt>
                <c:pt idx="236">
                  <c:v>210000</c:v>
                </c:pt>
                <c:pt idx="237">
                  <c:v>210000</c:v>
                </c:pt>
                <c:pt idx="238">
                  <c:v>210000</c:v>
                </c:pt>
                <c:pt idx="239">
                  <c:v>197900</c:v>
                </c:pt>
                <c:pt idx="240">
                  <c:v>197900</c:v>
                </c:pt>
                <c:pt idx="241">
                  <c:v>192350</c:v>
                </c:pt>
                <c:pt idx="242">
                  <c:v>192350</c:v>
                </c:pt>
                <c:pt idx="243">
                  <c:v>193550</c:v>
                </c:pt>
                <c:pt idx="244">
                  <c:v>195750</c:v>
                </c:pt>
                <c:pt idx="245">
                  <c:v>196150</c:v>
                </c:pt>
                <c:pt idx="246">
                  <c:v>196150</c:v>
                </c:pt>
                <c:pt idx="247">
                  <c:v>196150</c:v>
                </c:pt>
                <c:pt idx="248">
                  <c:v>197350</c:v>
                </c:pt>
                <c:pt idx="249">
                  <c:v>197350</c:v>
                </c:pt>
                <c:pt idx="250">
                  <c:v>197350</c:v>
                </c:pt>
                <c:pt idx="251">
                  <c:v>197350</c:v>
                </c:pt>
                <c:pt idx="252">
                  <c:v>196850</c:v>
                </c:pt>
                <c:pt idx="253">
                  <c:v>203250</c:v>
                </c:pt>
                <c:pt idx="254">
                  <c:v>201450</c:v>
                </c:pt>
                <c:pt idx="255">
                  <c:v>201450</c:v>
                </c:pt>
                <c:pt idx="256">
                  <c:v>186050</c:v>
                </c:pt>
                <c:pt idx="257">
                  <c:v>186050</c:v>
                </c:pt>
                <c:pt idx="258">
                  <c:v>186050</c:v>
                </c:pt>
                <c:pt idx="259">
                  <c:v>154650</c:v>
                </c:pt>
                <c:pt idx="260">
                  <c:v>148750</c:v>
                </c:pt>
                <c:pt idx="261">
                  <c:v>146950</c:v>
                </c:pt>
                <c:pt idx="262">
                  <c:v>146950</c:v>
                </c:pt>
                <c:pt idx="263">
                  <c:v>146950</c:v>
                </c:pt>
                <c:pt idx="264">
                  <c:v>140200</c:v>
                </c:pt>
                <c:pt idx="265">
                  <c:v>128600</c:v>
                </c:pt>
                <c:pt idx="266">
                  <c:v>126400</c:v>
                </c:pt>
                <c:pt idx="267">
                  <c:v>120400</c:v>
                </c:pt>
                <c:pt idx="268">
                  <c:v>120400</c:v>
                </c:pt>
                <c:pt idx="269">
                  <c:v>120400</c:v>
                </c:pt>
                <c:pt idx="270">
                  <c:v>120400</c:v>
                </c:pt>
                <c:pt idx="271">
                  <c:v>120400</c:v>
                </c:pt>
                <c:pt idx="272">
                  <c:v>120400</c:v>
                </c:pt>
                <c:pt idx="273">
                  <c:v>120400</c:v>
                </c:pt>
                <c:pt idx="274">
                  <c:v>126600</c:v>
                </c:pt>
                <c:pt idx="275">
                  <c:v>126600</c:v>
                </c:pt>
                <c:pt idx="276">
                  <c:v>124300</c:v>
                </c:pt>
                <c:pt idx="277">
                  <c:v>126800</c:v>
                </c:pt>
                <c:pt idx="278">
                  <c:v>126800</c:v>
                </c:pt>
                <c:pt idx="279">
                  <c:v>132600</c:v>
                </c:pt>
                <c:pt idx="280">
                  <c:v>132600</c:v>
                </c:pt>
                <c:pt idx="281">
                  <c:v>132600</c:v>
                </c:pt>
                <c:pt idx="282">
                  <c:v>132600</c:v>
                </c:pt>
                <c:pt idx="283">
                  <c:v>138000</c:v>
                </c:pt>
                <c:pt idx="284">
                  <c:v>138000</c:v>
                </c:pt>
                <c:pt idx="285">
                  <c:v>138000</c:v>
                </c:pt>
                <c:pt idx="286">
                  <c:v>138000</c:v>
                </c:pt>
                <c:pt idx="287">
                  <c:v>139400</c:v>
                </c:pt>
                <c:pt idx="288">
                  <c:v>139400</c:v>
                </c:pt>
                <c:pt idx="289">
                  <c:v>139400</c:v>
                </c:pt>
                <c:pt idx="290">
                  <c:v>134550</c:v>
                </c:pt>
                <c:pt idx="291">
                  <c:v>140450</c:v>
                </c:pt>
                <c:pt idx="292">
                  <c:v>136750</c:v>
                </c:pt>
                <c:pt idx="293">
                  <c:v>142550</c:v>
                </c:pt>
                <c:pt idx="294">
                  <c:v>142550</c:v>
                </c:pt>
                <c:pt idx="295">
                  <c:v>142550</c:v>
                </c:pt>
                <c:pt idx="296">
                  <c:v>139250</c:v>
                </c:pt>
                <c:pt idx="297">
                  <c:v>145450</c:v>
                </c:pt>
                <c:pt idx="298">
                  <c:v>142250</c:v>
                </c:pt>
                <c:pt idx="299">
                  <c:v>139950</c:v>
                </c:pt>
                <c:pt idx="300">
                  <c:v>139950</c:v>
                </c:pt>
                <c:pt idx="301">
                  <c:v>139050</c:v>
                </c:pt>
                <c:pt idx="302">
                  <c:v>139050</c:v>
                </c:pt>
                <c:pt idx="303">
                  <c:v>139950</c:v>
                </c:pt>
                <c:pt idx="304">
                  <c:v>133500</c:v>
                </c:pt>
                <c:pt idx="305">
                  <c:v>133500</c:v>
                </c:pt>
                <c:pt idx="306">
                  <c:v>132800</c:v>
                </c:pt>
                <c:pt idx="307">
                  <c:v>132900</c:v>
                </c:pt>
                <c:pt idx="308">
                  <c:v>132900</c:v>
                </c:pt>
                <c:pt idx="309">
                  <c:v>135600</c:v>
                </c:pt>
                <c:pt idx="310">
                  <c:v>131100</c:v>
                </c:pt>
                <c:pt idx="311">
                  <c:v>131100</c:v>
                </c:pt>
                <c:pt idx="312">
                  <c:v>131100</c:v>
                </c:pt>
                <c:pt idx="313">
                  <c:v>131100</c:v>
                </c:pt>
                <c:pt idx="314">
                  <c:v>131100</c:v>
                </c:pt>
                <c:pt idx="315">
                  <c:v>128700</c:v>
                </c:pt>
                <c:pt idx="316">
                  <c:v>134500</c:v>
                </c:pt>
                <c:pt idx="317">
                  <c:v>128950</c:v>
                </c:pt>
                <c:pt idx="318">
                  <c:v>134350</c:v>
                </c:pt>
                <c:pt idx="319">
                  <c:v>134350</c:v>
                </c:pt>
                <c:pt idx="320">
                  <c:v>134350</c:v>
                </c:pt>
                <c:pt idx="321">
                  <c:v>134350</c:v>
                </c:pt>
                <c:pt idx="322">
                  <c:v>134350</c:v>
                </c:pt>
                <c:pt idx="323">
                  <c:v>134350</c:v>
                </c:pt>
                <c:pt idx="324">
                  <c:v>134350</c:v>
                </c:pt>
                <c:pt idx="325">
                  <c:v>139750</c:v>
                </c:pt>
                <c:pt idx="326">
                  <c:v>145150</c:v>
                </c:pt>
                <c:pt idx="327">
                  <c:v>151550</c:v>
                </c:pt>
                <c:pt idx="328">
                  <c:v>150050</c:v>
                </c:pt>
                <c:pt idx="329">
                  <c:v>150050</c:v>
                </c:pt>
                <c:pt idx="330">
                  <c:v>155450</c:v>
                </c:pt>
                <c:pt idx="331">
                  <c:v>155450</c:v>
                </c:pt>
                <c:pt idx="332">
                  <c:v>155450</c:v>
                </c:pt>
                <c:pt idx="333">
                  <c:v>155450</c:v>
                </c:pt>
                <c:pt idx="334">
                  <c:v>155450</c:v>
                </c:pt>
                <c:pt idx="335">
                  <c:v>155450</c:v>
                </c:pt>
                <c:pt idx="336">
                  <c:v>138450</c:v>
                </c:pt>
                <c:pt idx="337">
                  <c:v>138450</c:v>
                </c:pt>
                <c:pt idx="338">
                  <c:v>133150</c:v>
                </c:pt>
                <c:pt idx="339">
                  <c:v>123150</c:v>
                </c:pt>
                <c:pt idx="340">
                  <c:v>123150</c:v>
                </c:pt>
                <c:pt idx="341">
                  <c:v>117400</c:v>
                </c:pt>
                <c:pt idx="342">
                  <c:v>117400</c:v>
                </c:pt>
                <c:pt idx="343">
                  <c:v>124200</c:v>
                </c:pt>
                <c:pt idx="344">
                  <c:v>124200</c:v>
                </c:pt>
                <c:pt idx="345">
                  <c:v>118000</c:v>
                </c:pt>
                <c:pt idx="346">
                  <c:v>111750</c:v>
                </c:pt>
                <c:pt idx="347">
                  <c:v>111750</c:v>
                </c:pt>
                <c:pt idx="348">
                  <c:v>107400</c:v>
                </c:pt>
                <c:pt idx="349">
                  <c:v>103100</c:v>
                </c:pt>
                <c:pt idx="350">
                  <c:v>108500</c:v>
                </c:pt>
                <c:pt idx="351">
                  <c:v>108500</c:v>
                </c:pt>
                <c:pt idx="352">
                  <c:v>113900</c:v>
                </c:pt>
                <c:pt idx="353">
                  <c:v>113900</c:v>
                </c:pt>
                <c:pt idx="354">
                  <c:v>113900</c:v>
                </c:pt>
                <c:pt idx="355">
                  <c:v>107750</c:v>
                </c:pt>
                <c:pt idx="356">
                  <c:v>107750</c:v>
                </c:pt>
                <c:pt idx="357">
                  <c:v>111850</c:v>
                </c:pt>
                <c:pt idx="358">
                  <c:v>112950</c:v>
                </c:pt>
                <c:pt idx="359">
                  <c:v>112950</c:v>
                </c:pt>
                <c:pt idx="360">
                  <c:v>114550</c:v>
                </c:pt>
                <c:pt idx="361">
                  <c:v>114550</c:v>
                </c:pt>
                <c:pt idx="362">
                  <c:v>120750</c:v>
                </c:pt>
                <c:pt idx="363">
                  <c:v>115750</c:v>
                </c:pt>
                <c:pt idx="364">
                  <c:v>121650</c:v>
                </c:pt>
                <c:pt idx="365">
                  <c:v>122050</c:v>
                </c:pt>
                <c:pt idx="366">
                  <c:v>127850</c:v>
                </c:pt>
                <c:pt idx="367">
                  <c:v>123150</c:v>
                </c:pt>
                <c:pt idx="368">
                  <c:v>123150</c:v>
                </c:pt>
                <c:pt idx="369">
                  <c:v>123150</c:v>
                </c:pt>
                <c:pt idx="370">
                  <c:v>125750</c:v>
                </c:pt>
                <c:pt idx="371">
                  <c:v>125750</c:v>
                </c:pt>
                <c:pt idx="372">
                  <c:v>126950</c:v>
                </c:pt>
                <c:pt idx="373">
                  <c:v>126950</c:v>
                </c:pt>
                <c:pt idx="374">
                  <c:v>130550</c:v>
                </c:pt>
                <c:pt idx="375">
                  <c:v>130550</c:v>
                </c:pt>
                <c:pt idx="376">
                  <c:v>126750</c:v>
                </c:pt>
                <c:pt idx="377">
                  <c:v>120050</c:v>
                </c:pt>
                <c:pt idx="378">
                  <c:v>115050</c:v>
                </c:pt>
                <c:pt idx="379">
                  <c:v>115050</c:v>
                </c:pt>
                <c:pt idx="380">
                  <c:v>111150</c:v>
                </c:pt>
                <c:pt idx="381">
                  <c:v>110750</c:v>
                </c:pt>
                <c:pt idx="382">
                  <c:v>116150</c:v>
                </c:pt>
                <c:pt idx="383">
                  <c:v>114850</c:v>
                </c:pt>
                <c:pt idx="384">
                  <c:v>114850</c:v>
                </c:pt>
                <c:pt idx="385">
                  <c:v>117150</c:v>
                </c:pt>
                <c:pt idx="386">
                  <c:v>91650</c:v>
                </c:pt>
                <c:pt idx="387">
                  <c:v>91650</c:v>
                </c:pt>
                <c:pt idx="388">
                  <c:v>90650</c:v>
                </c:pt>
                <c:pt idx="389">
                  <c:v>90650</c:v>
                </c:pt>
                <c:pt idx="390">
                  <c:v>97050</c:v>
                </c:pt>
                <c:pt idx="391">
                  <c:v>97050</c:v>
                </c:pt>
                <c:pt idx="392">
                  <c:v>97050</c:v>
                </c:pt>
                <c:pt idx="393">
                  <c:v>92300</c:v>
                </c:pt>
                <c:pt idx="394">
                  <c:v>92300</c:v>
                </c:pt>
                <c:pt idx="395">
                  <c:v>91000</c:v>
                </c:pt>
                <c:pt idx="396">
                  <c:v>91000</c:v>
                </c:pt>
                <c:pt idx="397">
                  <c:v>91000</c:v>
                </c:pt>
                <c:pt idx="398">
                  <c:v>91000</c:v>
                </c:pt>
                <c:pt idx="399">
                  <c:v>91000</c:v>
                </c:pt>
                <c:pt idx="400">
                  <c:v>96800</c:v>
                </c:pt>
                <c:pt idx="401">
                  <c:v>89900</c:v>
                </c:pt>
                <c:pt idx="402">
                  <c:v>96300</c:v>
                </c:pt>
                <c:pt idx="403">
                  <c:v>96300</c:v>
                </c:pt>
                <c:pt idx="404">
                  <c:v>96300</c:v>
                </c:pt>
                <c:pt idx="405">
                  <c:v>96300</c:v>
                </c:pt>
                <c:pt idx="406">
                  <c:v>102200</c:v>
                </c:pt>
                <c:pt idx="407">
                  <c:v>102200</c:v>
                </c:pt>
                <c:pt idx="408">
                  <c:v>108000</c:v>
                </c:pt>
                <c:pt idx="409">
                  <c:v>107500</c:v>
                </c:pt>
                <c:pt idx="410">
                  <c:v>107500</c:v>
                </c:pt>
                <c:pt idx="411">
                  <c:v>102700</c:v>
                </c:pt>
                <c:pt idx="412">
                  <c:v>92900</c:v>
                </c:pt>
                <c:pt idx="413">
                  <c:v>91800</c:v>
                </c:pt>
                <c:pt idx="414">
                  <c:v>91800</c:v>
                </c:pt>
                <c:pt idx="415">
                  <c:v>91800</c:v>
                </c:pt>
                <c:pt idx="416">
                  <c:v>91800</c:v>
                </c:pt>
                <c:pt idx="417">
                  <c:v>91800</c:v>
                </c:pt>
                <c:pt idx="418">
                  <c:v>91800</c:v>
                </c:pt>
                <c:pt idx="419">
                  <c:v>91500</c:v>
                </c:pt>
                <c:pt idx="420">
                  <c:v>87400</c:v>
                </c:pt>
                <c:pt idx="421">
                  <c:v>87400</c:v>
                </c:pt>
                <c:pt idx="422">
                  <c:v>85900</c:v>
                </c:pt>
                <c:pt idx="423">
                  <c:v>85900</c:v>
                </c:pt>
                <c:pt idx="424">
                  <c:v>85600</c:v>
                </c:pt>
                <c:pt idx="425">
                  <c:v>85200</c:v>
                </c:pt>
                <c:pt idx="426">
                  <c:v>90600</c:v>
                </c:pt>
                <c:pt idx="427">
                  <c:v>86000</c:v>
                </c:pt>
                <c:pt idx="428">
                  <c:v>86000</c:v>
                </c:pt>
                <c:pt idx="429">
                  <c:v>89800</c:v>
                </c:pt>
                <c:pt idx="430">
                  <c:v>77300</c:v>
                </c:pt>
                <c:pt idx="431">
                  <c:v>77300</c:v>
                </c:pt>
                <c:pt idx="432">
                  <c:v>77300</c:v>
                </c:pt>
                <c:pt idx="433">
                  <c:v>75500</c:v>
                </c:pt>
                <c:pt idx="434">
                  <c:v>75500</c:v>
                </c:pt>
                <c:pt idx="435">
                  <c:v>81400</c:v>
                </c:pt>
                <c:pt idx="436">
                  <c:v>78300</c:v>
                </c:pt>
                <c:pt idx="437">
                  <c:v>84200</c:v>
                </c:pt>
                <c:pt idx="438">
                  <c:v>78150</c:v>
                </c:pt>
                <c:pt idx="439">
                  <c:v>80650</c:v>
                </c:pt>
                <c:pt idx="440">
                  <c:v>80650</c:v>
                </c:pt>
                <c:pt idx="441">
                  <c:v>52550</c:v>
                </c:pt>
                <c:pt idx="442">
                  <c:v>52550</c:v>
                </c:pt>
                <c:pt idx="443">
                  <c:v>45700</c:v>
                </c:pt>
                <c:pt idx="444">
                  <c:v>42700</c:v>
                </c:pt>
                <c:pt idx="445">
                  <c:v>42700</c:v>
                </c:pt>
                <c:pt idx="446">
                  <c:v>42700</c:v>
                </c:pt>
                <c:pt idx="447">
                  <c:v>53100</c:v>
                </c:pt>
                <c:pt idx="448">
                  <c:v>53800</c:v>
                </c:pt>
                <c:pt idx="449">
                  <c:v>52900</c:v>
                </c:pt>
                <c:pt idx="450">
                  <c:v>52900</c:v>
                </c:pt>
                <c:pt idx="451">
                  <c:v>52900</c:v>
                </c:pt>
                <c:pt idx="452">
                  <c:v>52900</c:v>
                </c:pt>
                <c:pt idx="453">
                  <c:v>58700</c:v>
                </c:pt>
                <c:pt idx="454">
                  <c:v>51700</c:v>
                </c:pt>
                <c:pt idx="455">
                  <c:v>57100</c:v>
                </c:pt>
                <c:pt idx="456">
                  <c:v>62900</c:v>
                </c:pt>
                <c:pt idx="457">
                  <c:v>48700</c:v>
                </c:pt>
                <c:pt idx="458">
                  <c:v>48700</c:v>
                </c:pt>
                <c:pt idx="459">
                  <c:v>55100</c:v>
                </c:pt>
                <c:pt idx="460">
                  <c:v>55100</c:v>
                </c:pt>
                <c:pt idx="461">
                  <c:v>48300</c:v>
                </c:pt>
                <c:pt idx="462">
                  <c:v>48300</c:v>
                </c:pt>
                <c:pt idx="463">
                  <c:v>48300</c:v>
                </c:pt>
                <c:pt idx="464">
                  <c:v>48300</c:v>
                </c:pt>
                <c:pt idx="465">
                  <c:v>48300</c:v>
                </c:pt>
                <c:pt idx="466">
                  <c:v>48300</c:v>
                </c:pt>
                <c:pt idx="467">
                  <c:v>48300</c:v>
                </c:pt>
                <c:pt idx="468">
                  <c:v>51000</c:v>
                </c:pt>
                <c:pt idx="469">
                  <c:v>49900</c:v>
                </c:pt>
                <c:pt idx="470">
                  <c:v>49400</c:v>
                </c:pt>
                <c:pt idx="471">
                  <c:v>55200</c:v>
                </c:pt>
                <c:pt idx="472">
                  <c:v>55200</c:v>
                </c:pt>
                <c:pt idx="473">
                  <c:v>55200</c:v>
                </c:pt>
                <c:pt idx="474">
                  <c:v>55200</c:v>
                </c:pt>
                <c:pt idx="475">
                  <c:v>55200</c:v>
                </c:pt>
                <c:pt idx="476">
                  <c:v>55200</c:v>
                </c:pt>
                <c:pt idx="477">
                  <c:v>55200</c:v>
                </c:pt>
                <c:pt idx="478">
                  <c:v>61100</c:v>
                </c:pt>
                <c:pt idx="479">
                  <c:v>57150</c:v>
                </c:pt>
                <c:pt idx="480">
                  <c:v>53950</c:v>
                </c:pt>
                <c:pt idx="481">
                  <c:v>53950</c:v>
                </c:pt>
                <c:pt idx="482">
                  <c:v>53950</c:v>
                </c:pt>
                <c:pt idx="483">
                  <c:v>53750</c:v>
                </c:pt>
                <c:pt idx="484">
                  <c:v>52550</c:v>
                </c:pt>
                <c:pt idx="485">
                  <c:v>58450</c:v>
                </c:pt>
                <c:pt idx="486">
                  <c:v>58450</c:v>
                </c:pt>
                <c:pt idx="487">
                  <c:v>63850</c:v>
                </c:pt>
                <c:pt idx="488">
                  <c:v>62650</c:v>
                </c:pt>
                <c:pt idx="489">
                  <c:v>59850</c:v>
                </c:pt>
                <c:pt idx="490">
                  <c:v>55150</c:v>
                </c:pt>
                <c:pt idx="491">
                  <c:v>52650</c:v>
                </c:pt>
                <c:pt idx="492">
                  <c:v>52650</c:v>
                </c:pt>
                <c:pt idx="493">
                  <c:v>52650</c:v>
                </c:pt>
                <c:pt idx="494">
                  <c:v>52650</c:v>
                </c:pt>
                <c:pt idx="495">
                  <c:v>52650</c:v>
                </c:pt>
                <c:pt idx="496">
                  <c:v>58850</c:v>
                </c:pt>
                <c:pt idx="497">
                  <c:v>58850</c:v>
                </c:pt>
                <c:pt idx="498">
                  <c:v>65250</c:v>
                </c:pt>
                <c:pt idx="499">
                  <c:v>65250</c:v>
                </c:pt>
                <c:pt idx="500">
                  <c:v>66150</c:v>
                </c:pt>
                <c:pt idx="501">
                  <c:v>71550</c:v>
                </c:pt>
                <c:pt idx="502">
                  <c:v>71550</c:v>
                </c:pt>
                <c:pt idx="503">
                  <c:v>71750</c:v>
                </c:pt>
                <c:pt idx="504">
                  <c:v>65350</c:v>
                </c:pt>
                <c:pt idx="505">
                  <c:v>65350</c:v>
                </c:pt>
                <c:pt idx="506">
                  <c:v>65350</c:v>
                </c:pt>
                <c:pt idx="507">
                  <c:v>64150</c:v>
                </c:pt>
                <c:pt idx="508">
                  <c:v>64150</c:v>
                </c:pt>
                <c:pt idx="509">
                  <c:v>62950</c:v>
                </c:pt>
                <c:pt idx="510">
                  <c:v>62950</c:v>
                </c:pt>
                <c:pt idx="511">
                  <c:v>57550</c:v>
                </c:pt>
                <c:pt idx="512">
                  <c:v>57550</c:v>
                </c:pt>
                <c:pt idx="513">
                  <c:v>51800</c:v>
                </c:pt>
                <c:pt idx="514">
                  <c:v>53300</c:v>
                </c:pt>
                <c:pt idx="515">
                  <c:v>53300</c:v>
                </c:pt>
                <c:pt idx="516">
                  <c:v>54600</c:v>
                </c:pt>
                <c:pt idx="517">
                  <c:v>60000</c:v>
                </c:pt>
                <c:pt idx="518">
                  <c:v>60000</c:v>
                </c:pt>
                <c:pt idx="519">
                  <c:v>57900</c:v>
                </c:pt>
                <c:pt idx="520">
                  <c:v>57900</c:v>
                </c:pt>
                <c:pt idx="521">
                  <c:v>57900</c:v>
                </c:pt>
                <c:pt idx="522">
                  <c:v>60000</c:v>
                </c:pt>
                <c:pt idx="523">
                  <c:v>59400</c:v>
                </c:pt>
                <c:pt idx="524">
                  <c:v>50100</c:v>
                </c:pt>
                <c:pt idx="525">
                  <c:v>50100</c:v>
                </c:pt>
                <c:pt idx="526">
                  <c:v>50100</c:v>
                </c:pt>
                <c:pt idx="527">
                  <c:v>50100</c:v>
                </c:pt>
                <c:pt idx="528">
                  <c:v>43750</c:v>
                </c:pt>
                <c:pt idx="529">
                  <c:v>45250</c:v>
                </c:pt>
                <c:pt idx="530">
                  <c:v>29550</c:v>
                </c:pt>
                <c:pt idx="531">
                  <c:v>29550</c:v>
                </c:pt>
                <c:pt idx="532">
                  <c:v>33350</c:v>
                </c:pt>
                <c:pt idx="533">
                  <c:v>36050</c:v>
                </c:pt>
                <c:pt idx="534">
                  <c:v>36050</c:v>
                </c:pt>
                <c:pt idx="535">
                  <c:v>36050</c:v>
                </c:pt>
                <c:pt idx="536">
                  <c:v>41450</c:v>
                </c:pt>
                <c:pt idx="537">
                  <c:v>42450</c:v>
                </c:pt>
                <c:pt idx="538">
                  <c:v>47850</c:v>
                </c:pt>
                <c:pt idx="539">
                  <c:v>47850</c:v>
                </c:pt>
                <c:pt idx="540">
                  <c:v>46850</c:v>
                </c:pt>
                <c:pt idx="541">
                  <c:v>52750</c:v>
                </c:pt>
                <c:pt idx="542">
                  <c:v>52750</c:v>
                </c:pt>
                <c:pt idx="543">
                  <c:v>52750</c:v>
                </c:pt>
                <c:pt idx="544">
                  <c:v>52950</c:v>
                </c:pt>
                <c:pt idx="545">
                  <c:v>52950</c:v>
                </c:pt>
                <c:pt idx="546">
                  <c:v>58850</c:v>
                </c:pt>
                <c:pt idx="547">
                  <c:v>65150</c:v>
                </c:pt>
                <c:pt idx="548">
                  <c:v>70950</c:v>
                </c:pt>
                <c:pt idx="549">
                  <c:v>70950</c:v>
                </c:pt>
                <c:pt idx="550">
                  <c:v>70950</c:v>
                </c:pt>
                <c:pt idx="551">
                  <c:v>64000</c:v>
                </c:pt>
                <c:pt idx="552">
                  <c:v>64000</c:v>
                </c:pt>
                <c:pt idx="553">
                  <c:v>64000</c:v>
                </c:pt>
                <c:pt idx="554">
                  <c:v>64700</c:v>
                </c:pt>
                <c:pt idx="555">
                  <c:v>59050</c:v>
                </c:pt>
                <c:pt idx="556">
                  <c:v>59050</c:v>
                </c:pt>
                <c:pt idx="557">
                  <c:v>51850</c:v>
                </c:pt>
                <c:pt idx="558">
                  <c:v>48350</c:v>
                </c:pt>
                <c:pt idx="559">
                  <c:v>46150</c:v>
                </c:pt>
                <c:pt idx="560">
                  <c:v>41250</c:v>
                </c:pt>
                <c:pt idx="561">
                  <c:v>47150</c:v>
                </c:pt>
                <c:pt idx="562">
                  <c:v>47150</c:v>
                </c:pt>
                <c:pt idx="563">
                  <c:v>48350</c:v>
                </c:pt>
                <c:pt idx="564">
                  <c:v>48350</c:v>
                </c:pt>
                <c:pt idx="565">
                  <c:v>45350</c:v>
                </c:pt>
                <c:pt idx="566">
                  <c:v>48450</c:v>
                </c:pt>
                <c:pt idx="567">
                  <c:v>41200</c:v>
                </c:pt>
                <c:pt idx="568">
                  <c:v>47100</c:v>
                </c:pt>
                <c:pt idx="569">
                  <c:v>35000</c:v>
                </c:pt>
                <c:pt idx="570">
                  <c:v>14400</c:v>
                </c:pt>
                <c:pt idx="571">
                  <c:v>14400</c:v>
                </c:pt>
                <c:pt idx="572">
                  <c:v>8800</c:v>
                </c:pt>
                <c:pt idx="573">
                  <c:v>9500</c:v>
                </c:pt>
                <c:pt idx="574">
                  <c:v>5600</c:v>
                </c:pt>
                <c:pt idx="575">
                  <c:v>5600</c:v>
                </c:pt>
                <c:pt idx="576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54-48E7-B1DA-E43135361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822040"/>
        <c:axId val="821817776"/>
      </c:lineChart>
      <c:dateAx>
        <c:axId val="821822040"/>
        <c:scaling>
          <c:orientation val="maxMin"/>
        </c:scaling>
        <c:delete val="1"/>
        <c:axPos val="b"/>
        <c:numFmt formatCode="General" sourceLinked="1"/>
        <c:majorTickMark val="out"/>
        <c:minorTickMark val="none"/>
        <c:tickLblPos val="nextTo"/>
        <c:crossAx val="821817776"/>
        <c:crosses val="autoZero"/>
        <c:auto val="0"/>
        <c:lblOffset val="100"/>
        <c:baseTimeUnit val="days"/>
      </c:dateAx>
      <c:valAx>
        <c:axId val="8218177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;[Red]\-#,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1822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24</xdr:row>
      <xdr:rowOff>152400</xdr:rowOff>
    </xdr:from>
    <xdr:to>
      <xdr:col>21</xdr:col>
      <xdr:colOff>437030</xdr:colOff>
      <xdr:row>41</xdr:row>
      <xdr:rowOff>136072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789EB41-AF1F-476D-B8CC-5D9993575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157843</xdr:colOff>
      <xdr:row>7</xdr:row>
      <xdr:rowOff>27214</xdr:rowOff>
    </xdr:from>
    <xdr:to>
      <xdr:col>21</xdr:col>
      <xdr:colOff>518673</xdr:colOff>
      <xdr:row>26</xdr:row>
      <xdr:rowOff>160524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5220323-8444-492E-8BB1-771B1AB2C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260428</xdr:colOff>
      <xdr:row>25</xdr:row>
      <xdr:rowOff>76200</xdr:rowOff>
    </xdr:from>
    <xdr:to>
      <xdr:col>11</xdr:col>
      <xdr:colOff>1335153</xdr:colOff>
      <xdr:row>39</xdr:row>
      <xdr:rowOff>86604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162DDE17-3A36-4E88-8470-3972DB2B2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5503" y="5314950"/>
          <a:ext cx="5532425" cy="29441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160856</xdr:colOff>
      <xdr:row>13</xdr:row>
      <xdr:rowOff>76200</xdr:rowOff>
    </xdr:from>
    <xdr:to>
      <xdr:col>11</xdr:col>
      <xdr:colOff>1248376</xdr:colOff>
      <xdr:row>27</xdr:row>
      <xdr:rowOff>28575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527B1C6-EDC1-DAE6-0380-BA43D8470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5931" y="2800350"/>
          <a:ext cx="5811920" cy="2886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13</xdr:row>
      <xdr:rowOff>190500</xdr:rowOff>
    </xdr:from>
    <xdr:to>
      <xdr:col>11</xdr:col>
      <xdr:colOff>898015</xdr:colOff>
      <xdr:row>27</xdr:row>
      <xdr:rowOff>10200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77F359D-A35A-45EB-944E-C0B7EC4FF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2914650"/>
          <a:ext cx="5517640" cy="2753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265410</xdr:colOff>
      <xdr:row>14</xdr:row>
      <xdr:rowOff>114300</xdr:rowOff>
    </xdr:from>
    <xdr:to>
      <xdr:col>11</xdr:col>
      <xdr:colOff>1114424</xdr:colOff>
      <xdr:row>25</xdr:row>
      <xdr:rowOff>15454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1883668-AE18-451B-9533-145C049C3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485" y="3048000"/>
          <a:ext cx="5449589" cy="220620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619125</xdr:colOff>
      <xdr:row>14</xdr:row>
      <xdr:rowOff>76200</xdr:rowOff>
    </xdr:from>
    <xdr:to>
      <xdr:col>11</xdr:col>
      <xdr:colOff>960469</xdr:colOff>
      <xdr:row>26</xdr:row>
      <xdr:rowOff>204488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4651AD06-2A6C-487F-B5D1-27A7AD022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3009900"/>
          <a:ext cx="4941919" cy="26428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14</xdr:row>
      <xdr:rowOff>66674</xdr:rowOff>
    </xdr:from>
    <xdr:to>
      <xdr:col>11</xdr:col>
      <xdr:colOff>1285875</xdr:colOff>
      <xdr:row>27</xdr:row>
      <xdr:rowOff>81615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F16DC58-4324-4376-943E-E07CD8EE1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5" y="3000374"/>
          <a:ext cx="5676900" cy="273909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104774</xdr:colOff>
      <xdr:row>24</xdr:row>
      <xdr:rowOff>56329</xdr:rowOff>
    </xdr:from>
    <xdr:to>
      <xdr:col>11</xdr:col>
      <xdr:colOff>649058</xdr:colOff>
      <xdr:row>40</xdr:row>
      <xdr:rowOff>870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B46FEEF-47B4-DB90-600D-758D9BFAF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9849" y="5085529"/>
          <a:ext cx="5144859" cy="329734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51857/Desktop/study/TXF/&#31574;&#30053;&#27298;&#35222;/Dual%20Thrust%20Strtegy_&#31574;&#30053;&#27298;&#352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級距"/>
      <sheetName val="TXF_EXIT_1"/>
      <sheetName val="策略績效_1"/>
      <sheetName val="TXF_EXIT_2"/>
      <sheetName val="策略績效_2"/>
      <sheetName val="TXF_EXIT_3"/>
      <sheetName val="策略績效_3"/>
      <sheetName val="TXF_EXIT_4"/>
      <sheetName val="策略績效_4"/>
      <sheetName val="TXF_EXIT_6"/>
      <sheetName val="TXF_EXIT_7"/>
      <sheetName val="TXF_EXIT_8"/>
      <sheetName val="TXF_EXIT_9"/>
      <sheetName val="TXF_EXIT_10"/>
      <sheetName val="TXF_EXIT_11"/>
      <sheetName val="TXF_EXIT_12"/>
      <sheetName val="TXF_EXIT_13"/>
      <sheetName val="TXF0006_1"/>
    </sheetNames>
    <sheetDataSet>
      <sheetData sheetId="0">
        <row r="2">
          <cell r="Q2">
            <v>1</v>
          </cell>
          <cell r="R2">
            <v>2</v>
          </cell>
          <cell r="S2">
            <v>3</v>
          </cell>
          <cell r="T2">
            <v>4</v>
          </cell>
        </row>
        <row r="3">
          <cell r="P3">
            <v>2025</v>
          </cell>
          <cell r="Q3">
            <v>8.5106382978723402E-2</v>
          </cell>
          <cell r="R3">
            <v>0.55319148936170215</v>
          </cell>
          <cell r="S3">
            <v>0.25531914893617019</v>
          </cell>
          <cell r="T3">
            <v>0.10638297872340426</v>
          </cell>
        </row>
        <row r="4">
          <cell r="P4">
            <v>2024</v>
          </cell>
          <cell r="Q4">
            <v>2.9045643153526972E-2</v>
          </cell>
          <cell r="R4">
            <v>0.57676348547717837</v>
          </cell>
          <cell r="S4">
            <v>0.36099585062240663</v>
          </cell>
          <cell r="T4">
            <v>3.3195020746887967E-2</v>
          </cell>
        </row>
        <row r="5">
          <cell r="P5">
            <v>2023</v>
          </cell>
          <cell r="Q5">
            <v>8.368200836820083E-3</v>
          </cell>
          <cell r="R5">
            <v>0.59414225941422594</v>
          </cell>
          <cell r="S5">
            <v>0.35983263598326359</v>
          </cell>
          <cell r="T5">
            <v>3.7656903765690378E-2</v>
          </cell>
        </row>
        <row r="6">
          <cell r="P6">
            <v>2022</v>
          </cell>
          <cell r="Q6">
            <v>4.065040650406504E-2</v>
          </cell>
          <cell r="R6">
            <v>0.6097560975609756</v>
          </cell>
          <cell r="S6">
            <v>0.2886178861788618</v>
          </cell>
          <cell r="T6">
            <v>6.097560975609756E-2</v>
          </cell>
        </row>
        <row r="7">
          <cell r="P7">
            <v>2021</v>
          </cell>
          <cell r="Q7">
            <v>8.6065573770491802E-2</v>
          </cell>
          <cell r="R7">
            <v>0.56967213114754101</v>
          </cell>
          <cell r="S7">
            <v>0.26639344262295084</v>
          </cell>
          <cell r="T7">
            <v>7.3770491803278687E-2</v>
          </cell>
        </row>
        <row r="8">
          <cell r="P8">
            <v>2020</v>
          </cell>
          <cell r="Q8">
            <v>6.1475409836065573E-2</v>
          </cell>
          <cell r="R8">
            <v>0.58606557377049184</v>
          </cell>
          <cell r="S8">
            <v>0.26229508196721313</v>
          </cell>
          <cell r="T8">
            <v>8.6065573770491802E-2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A18A-A359-4B50-8D94-FDEB7C450BF8}">
  <dimension ref="A1:F1643"/>
  <sheetViews>
    <sheetView workbookViewId="0">
      <selection activeCell="H1636" sqref="H1636"/>
    </sheetView>
  </sheetViews>
  <sheetFormatPr defaultRowHeight="16.5" x14ac:dyDescent="0.25"/>
  <cols>
    <col min="1" max="1" width="9" style="61"/>
    <col min="2" max="2" width="10.5" style="61" bestFit="1" customWidth="1"/>
    <col min="3" max="16384" width="9" style="61"/>
  </cols>
  <sheetData>
    <row r="1" spans="1:6" x14ac:dyDescent="0.25">
      <c r="A1" s="62" t="s">
        <v>83</v>
      </c>
      <c r="B1" s="62" t="s">
        <v>86</v>
      </c>
      <c r="C1" s="62" t="s">
        <v>90</v>
      </c>
      <c r="D1" s="62" t="s">
        <v>91</v>
      </c>
      <c r="E1" s="62" t="s">
        <v>92</v>
      </c>
      <c r="F1" s="62" t="s">
        <v>93</v>
      </c>
    </row>
    <row r="2" spans="1:6" x14ac:dyDescent="0.25">
      <c r="A2" s="62" t="s">
        <v>84</v>
      </c>
      <c r="B2" s="62" t="s">
        <v>87</v>
      </c>
      <c r="C2" s="62"/>
      <c r="D2" s="62"/>
      <c r="E2" s="62"/>
      <c r="F2" s="62"/>
    </row>
    <row r="3" spans="1:6" x14ac:dyDescent="0.25">
      <c r="A3" s="62" t="s">
        <v>85</v>
      </c>
      <c r="B3" s="62" t="s">
        <v>88</v>
      </c>
      <c r="C3" s="62" t="s">
        <v>79</v>
      </c>
      <c r="D3" s="62" t="s">
        <v>80</v>
      </c>
      <c r="E3" s="62" t="s">
        <v>81</v>
      </c>
      <c r="F3" s="62" t="s">
        <v>82</v>
      </c>
    </row>
    <row r="5" spans="1:6" x14ac:dyDescent="0.25">
      <c r="A5" s="61" t="s">
        <v>78</v>
      </c>
      <c r="B5" s="61" t="s">
        <v>89</v>
      </c>
      <c r="C5" s="61" t="s">
        <v>79</v>
      </c>
      <c r="D5" s="61" t="s">
        <v>80</v>
      </c>
      <c r="E5" s="61" t="s">
        <v>81</v>
      </c>
      <c r="F5" s="61" t="s">
        <v>82</v>
      </c>
    </row>
    <row r="6" spans="1:6" x14ac:dyDescent="0.25">
      <c r="B6" s="63">
        <v>45670</v>
      </c>
      <c r="C6" s="64">
        <v>22960</v>
      </c>
      <c r="D6" s="64">
        <v>23008</v>
      </c>
      <c r="E6" s="64">
        <v>22431</v>
      </c>
      <c r="F6" s="64">
        <v>22535</v>
      </c>
    </row>
    <row r="7" spans="1:6" x14ac:dyDescent="0.25">
      <c r="B7" s="63">
        <v>45667</v>
      </c>
      <c r="C7" s="64">
        <v>23083</v>
      </c>
      <c r="D7" s="64">
        <v>23141</v>
      </c>
      <c r="E7" s="64">
        <v>22955</v>
      </c>
      <c r="F7" s="64">
        <v>23049</v>
      </c>
    </row>
    <row r="8" spans="1:6" x14ac:dyDescent="0.25">
      <c r="B8" s="63">
        <v>45666</v>
      </c>
      <c r="C8" s="64">
        <v>23258</v>
      </c>
      <c r="D8" s="64">
        <v>23410</v>
      </c>
      <c r="E8" s="64">
        <v>23083</v>
      </c>
      <c r="F8" s="64">
        <v>23105</v>
      </c>
    </row>
    <row r="9" spans="1:6" x14ac:dyDescent="0.25">
      <c r="B9" s="63">
        <v>45665</v>
      </c>
      <c r="C9" s="64">
        <v>23549</v>
      </c>
      <c r="D9" s="64">
        <v>23649</v>
      </c>
      <c r="E9" s="64">
        <v>23439</v>
      </c>
      <c r="F9" s="64">
        <v>23450</v>
      </c>
    </row>
    <row r="10" spans="1:6" x14ac:dyDescent="0.25">
      <c r="B10" s="63">
        <v>45664</v>
      </c>
      <c r="C10" s="64">
        <v>23965</v>
      </c>
      <c r="D10" s="64">
        <v>23990</v>
      </c>
      <c r="E10" s="64">
        <v>23723</v>
      </c>
      <c r="F10" s="64">
        <v>23752</v>
      </c>
    </row>
    <row r="11" spans="1:6" x14ac:dyDescent="0.25">
      <c r="B11" s="63">
        <v>45663</v>
      </c>
      <c r="C11" s="65">
        <v>23222</v>
      </c>
      <c r="D11" s="65">
        <v>23620</v>
      </c>
      <c r="E11" s="65">
        <v>23218</v>
      </c>
      <c r="F11" s="65">
        <v>23609</v>
      </c>
    </row>
    <row r="12" spans="1:6" x14ac:dyDescent="0.25">
      <c r="B12" s="63">
        <v>45660</v>
      </c>
      <c r="C12" s="64">
        <v>22935</v>
      </c>
      <c r="D12" s="64">
        <v>23108</v>
      </c>
      <c r="E12" s="64">
        <v>22905</v>
      </c>
      <c r="F12" s="64">
        <v>22977</v>
      </c>
    </row>
    <row r="13" spans="1:6" x14ac:dyDescent="0.25">
      <c r="B13" s="63">
        <v>45659</v>
      </c>
      <c r="C13" s="64">
        <v>22935</v>
      </c>
      <c r="D13" s="64">
        <v>22995</v>
      </c>
      <c r="E13" s="64">
        <v>22689</v>
      </c>
      <c r="F13" s="64">
        <v>22842</v>
      </c>
    </row>
    <row r="14" spans="1:6" x14ac:dyDescent="0.25">
      <c r="B14" s="63">
        <v>45657</v>
      </c>
      <c r="C14" s="64">
        <v>22998</v>
      </c>
      <c r="D14" s="64">
        <v>23110</v>
      </c>
      <c r="E14" s="64">
        <v>22955</v>
      </c>
      <c r="F14" s="64">
        <v>23041</v>
      </c>
    </row>
    <row r="15" spans="1:6" x14ac:dyDescent="0.25">
      <c r="B15" s="63">
        <v>45656</v>
      </c>
      <c r="C15" s="64">
        <v>23202</v>
      </c>
      <c r="D15" s="64">
        <v>23324</v>
      </c>
      <c r="E15" s="64">
        <v>23154</v>
      </c>
      <c r="F15" s="64">
        <v>23177</v>
      </c>
    </row>
    <row r="16" spans="1:6" x14ac:dyDescent="0.25">
      <c r="B16" s="63">
        <v>45653</v>
      </c>
      <c r="C16" s="64">
        <v>23194</v>
      </c>
      <c r="D16" s="64">
        <v>23378</v>
      </c>
      <c r="E16" s="64">
        <v>23148</v>
      </c>
      <c r="F16" s="64">
        <v>23372</v>
      </c>
    </row>
    <row r="17" spans="2:6" x14ac:dyDescent="0.25">
      <c r="B17" s="63">
        <v>45652</v>
      </c>
      <c r="C17" s="64">
        <v>23358</v>
      </c>
      <c r="D17" s="64">
        <v>23380</v>
      </c>
      <c r="E17" s="64">
        <v>23285</v>
      </c>
      <c r="F17" s="64">
        <v>23326</v>
      </c>
    </row>
    <row r="18" spans="2:6" x14ac:dyDescent="0.25">
      <c r="B18" s="63">
        <v>45651</v>
      </c>
      <c r="C18" s="64">
        <v>23340</v>
      </c>
      <c r="D18" s="64">
        <v>23349</v>
      </c>
      <c r="E18" s="64">
        <v>23240</v>
      </c>
      <c r="F18" s="64">
        <v>23329</v>
      </c>
    </row>
    <row r="19" spans="2:6" x14ac:dyDescent="0.25">
      <c r="B19" s="63">
        <v>45650</v>
      </c>
      <c r="C19" s="64">
        <v>23430</v>
      </c>
      <c r="D19" s="64">
        <v>23459</v>
      </c>
      <c r="E19" s="64">
        <v>23187</v>
      </c>
      <c r="F19" s="64">
        <v>23216</v>
      </c>
    </row>
    <row r="20" spans="2:6" x14ac:dyDescent="0.25">
      <c r="B20" s="63">
        <v>45649</v>
      </c>
      <c r="C20" s="64">
        <v>22904</v>
      </c>
      <c r="D20" s="64">
        <v>23245</v>
      </c>
      <c r="E20" s="64">
        <v>22899</v>
      </c>
      <c r="F20" s="64">
        <v>23242</v>
      </c>
    </row>
    <row r="21" spans="2:6" x14ac:dyDescent="0.25">
      <c r="B21" s="63">
        <v>45646</v>
      </c>
      <c r="C21" s="64">
        <v>22767</v>
      </c>
      <c r="D21" s="64">
        <v>22793</v>
      </c>
      <c r="E21" s="64">
        <v>22590</v>
      </c>
      <c r="F21" s="64">
        <v>22635</v>
      </c>
    </row>
    <row r="22" spans="2:6" x14ac:dyDescent="0.25">
      <c r="B22" s="63">
        <v>45645</v>
      </c>
      <c r="C22" s="64">
        <v>22747</v>
      </c>
      <c r="D22" s="64">
        <v>22906</v>
      </c>
      <c r="E22" s="64">
        <v>22718</v>
      </c>
      <c r="F22" s="64">
        <v>22849</v>
      </c>
    </row>
    <row r="23" spans="2:6" x14ac:dyDescent="0.25">
      <c r="B23" s="63">
        <v>45644</v>
      </c>
      <c r="C23" s="64">
        <v>22937</v>
      </c>
      <c r="D23" s="64">
        <v>23200</v>
      </c>
      <c r="E23" s="64">
        <v>22902</v>
      </c>
      <c r="F23" s="64">
        <v>23105</v>
      </c>
    </row>
    <row r="24" spans="2:6" x14ac:dyDescent="0.25">
      <c r="B24" s="63">
        <v>45643</v>
      </c>
      <c r="C24" s="64">
        <v>23105</v>
      </c>
      <c r="D24" s="64">
        <v>23215</v>
      </c>
      <c r="E24" s="64">
        <v>23024</v>
      </c>
      <c r="F24" s="64">
        <v>23031</v>
      </c>
    </row>
    <row r="25" spans="2:6" x14ac:dyDescent="0.25">
      <c r="B25" s="63">
        <v>45642</v>
      </c>
      <c r="C25" s="64">
        <v>23220</v>
      </c>
      <c r="D25" s="64">
        <v>23270</v>
      </c>
      <c r="E25" s="64">
        <v>22946</v>
      </c>
      <c r="F25" s="64">
        <v>22961</v>
      </c>
    </row>
    <row r="26" spans="2:6" x14ac:dyDescent="0.25">
      <c r="B26" s="63">
        <v>45639</v>
      </c>
      <c r="C26" s="64">
        <v>22996</v>
      </c>
      <c r="D26" s="64">
        <v>23092</v>
      </c>
      <c r="E26" s="64">
        <v>22888</v>
      </c>
      <c r="F26" s="64">
        <v>22986</v>
      </c>
    </row>
    <row r="27" spans="2:6" x14ac:dyDescent="0.25">
      <c r="B27" s="63">
        <v>45638</v>
      </c>
      <c r="C27" s="64">
        <v>23004</v>
      </c>
      <c r="D27" s="64">
        <v>23211</v>
      </c>
      <c r="E27" s="64">
        <v>23003</v>
      </c>
      <c r="F27" s="64">
        <v>23107</v>
      </c>
    </row>
    <row r="28" spans="2:6" x14ac:dyDescent="0.25">
      <c r="B28" s="63">
        <v>45637</v>
      </c>
      <c r="C28" s="64">
        <v>22887</v>
      </c>
      <c r="D28" s="64">
        <v>23055</v>
      </c>
      <c r="E28" s="64">
        <v>22824</v>
      </c>
      <c r="F28" s="64">
        <v>22848</v>
      </c>
    </row>
    <row r="29" spans="2:6" x14ac:dyDescent="0.25">
      <c r="B29" s="63">
        <v>45636</v>
      </c>
      <c r="C29" s="64">
        <v>23228</v>
      </c>
      <c r="D29" s="64">
        <v>23337</v>
      </c>
      <c r="E29" s="64">
        <v>23026</v>
      </c>
      <c r="F29" s="64">
        <v>23090</v>
      </c>
    </row>
    <row r="30" spans="2:6" x14ac:dyDescent="0.25">
      <c r="B30" s="63">
        <v>45635</v>
      </c>
      <c r="C30" s="64">
        <v>23193</v>
      </c>
      <c r="D30" s="64">
        <v>23287</v>
      </c>
      <c r="E30" s="64">
        <v>23170</v>
      </c>
      <c r="F30" s="64">
        <v>23249</v>
      </c>
    </row>
    <row r="31" spans="2:6" x14ac:dyDescent="0.25">
      <c r="B31" s="63">
        <v>45632</v>
      </c>
      <c r="C31" s="64">
        <v>23321</v>
      </c>
      <c r="D31" s="64">
        <v>23360</v>
      </c>
      <c r="E31" s="64">
        <v>23134</v>
      </c>
      <c r="F31" s="64">
        <v>23179</v>
      </c>
    </row>
    <row r="32" spans="2:6" x14ac:dyDescent="0.25">
      <c r="B32" s="63">
        <v>45631</v>
      </c>
      <c r="C32" s="64">
        <v>23260</v>
      </c>
      <c r="D32" s="64">
        <v>23328</v>
      </c>
      <c r="E32" s="64">
        <v>23211</v>
      </c>
      <c r="F32" s="64">
        <v>23251</v>
      </c>
    </row>
    <row r="33" spans="2:6" x14ac:dyDescent="0.25">
      <c r="B33" s="63">
        <v>45630</v>
      </c>
      <c r="C33" s="64">
        <v>23200</v>
      </c>
      <c r="D33" s="64">
        <v>23296</v>
      </c>
      <c r="E33" s="64">
        <v>23071</v>
      </c>
      <c r="F33" s="64">
        <v>23294</v>
      </c>
    </row>
    <row r="34" spans="2:6" x14ac:dyDescent="0.25">
      <c r="B34" s="63">
        <v>45629</v>
      </c>
      <c r="C34" s="64">
        <v>23152</v>
      </c>
      <c r="D34" s="64">
        <v>23191</v>
      </c>
      <c r="E34" s="64">
        <v>22999</v>
      </c>
      <c r="F34" s="64">
        <v>23112</v>
      </c>
    </row>
    <row r="35" spans="2:6" x14ac:dyDescent="0.25">
      <c r="B35" s="63">
        <v>45628</v>
      </c>
      <c r="C35" s="64">
        <v>22530</v>
      </c>
      <c r="D35" s="64">
        <v>22828</v>
      </c>
      <c r="E35" s="64">
        <v>22498</v>
      </c>
      <c r="F35" s="64">
        <v>22827</v>
      </c>
    </row>
    <row r="36" spans="2:6" x14ac:dyDescent="0.25">
      <c r="B36" s="63">
        <v>45625</v>
      </c>
      <c r="C36" s="64">
        <v>22210</v>
      </c>
      <c r="D36" s="64">
        <v>22438</v>
      </c>
      <c r="E36" s="64">
        <v>22004</v>
      </c>
      <c r="F36" s="64">
        <v>22313</v>
      </c>
    </row>
    <row r="37" spans="2:6" x14ac:dyDescent="0.25">
      <c r="B37" s="63">
        <v>45624</v>
      </c>
      <c r="C37" s="64">
        <v>22302</v>
      </c>
      <c r="D37" s="64">
        <v>22385</v>
      </c>
      <c r="E37" s="64">
        <v>22117</v>
      </c>
      <c r="F37" s="64">
        <v>22337</v>
      </c>
    </row>
    <row r="38" spans="2:6" x14ac:dyDescent="0.25">
      <c r="B38" s="63">
        <v>45623</v>
      </c>
      <c r="C38" s="64">
        <v>22600</v>
      </c>
      <c r="D38" s="64">
        <v>22690</v>
      </c>
      <c r="E38" s="64">
        <v>22341</v>
      </c>
      <c r="F38" s="64">
        <v>22347</v>
      </c>
    </row>
    <row r="39" spans="2:6" x14ac:dyDescent="0.25">
      <c r="B39" s="63">
        <v>45622</v>
      </c>
      <c r="C39" s="64">
        <v>22710</v>
      </c>
      <c r="D39" s="64">
        <v>22845</v>
      </c>
      <c r="E39" s="64">
        <v>22615</v>
      </c>
      <c r="F39" s="64">
        <v>22636</v>
      </c>
    </row>
    <row r="40" spans="2:6" x14ac:dyDescent="0.25">
      <c r="B40" s="63">
        <v>45621</v>
      </c>
      <c r="C40" s="64">
        <v>23254</v>
      </c>
      <c r="D40" s="64">
        <v>23287</v>
      </c>
      <c r="E40" s="64">
        <v>23014</v>
      </c>
      <c r="F40" s="64">
        <v>23066</v>
      </c>
    </row>
    <row r="41" spans="2:6" x14ac:dyDescent="0.25">
      <c r="B41" s="63">
        <v>45618</v>
      </c>
      <c r="C41" s="64">
        <v>22811</v>
      </c>
      <c r="D41" s="64">
        <v>23066</v>
      </c>
      <c r="E41" s="64">
        <v>22780</v>
      </c>
      <c r="F41" s="64">
        <v>23038</v>
      </c>
    </row>
    <row r="42" spans="2:6" x14ac:dyDescent="0.25">
      <c r="B42" s="63">
        <v>45617</v>
      </c>
      <c r="C42" s="64">
        <v>22647</v>
      </c>
      <c r="D42" s="64">
        <v>22733</v>
      </c>
      <c r="E42" s="64">
        <v>22514</v>
      </c>
      <c r="F42" s="64">
        <v>22573</v>
      </c>
    </row>
    <row r="43" spans="2:6" x14ac:dyDescent="0.25">
      <c r="B43" s="63">
        <v>45616</v>
      </c>
      <c r="C43" s="64">
        <v>22906</v>
      </c>
      <c r="D43" s="64">
        <v>22956</v>
      </c>
      <c r="E43" s="64">
        <v>22668</v>
      </c>
      <c r="F43" s="64">
        <v>22686</v>
      </c>
    </row>
    <row r="44" spans="2:6" x14ac:dyDescent="0.25">
      <c r="B44" s="63">
        <v>45615</v>
      </c>
      <c r="C44" s="64">
        <v>22641</v>
      </c>
      <c r="D44" s="64">
        <v>22995</v>
      </c>
      <c r="E44" s="64">
        <v>22592</v>
      </c>
      <c r="F44" s="64">
        <v>22850</v>
      </c>
    </row>
    <row r="45" spans="2:6" x14ac:dyDescent="0.25">
      <c r="B45" s="63">
        <v>45614</v>
      </c>
      <c r="C45" s="64">
        <v>22654</v>
      </c>
      <c r="D45" s="64">
        <v>22789</v>
      </c>
      <c r="E45" s="64">
        <v>22544</v>
      </c>
      <c r="F45" s="64">
        <v>22574</v>
      </c>
    </row>
    <row r="46" spans="2:6" x14ac:dyDescent="0.25">
      <c r="B46" s="63">
        <v>45611</v>
      </c>
      <c r="C46" s="64">
        <v>22710</v>
      </c>
      <c r="D46" s="64">
        <v>22930</v>
      </c>
      <c r="E46" s="64">
        <v>22684</v>
      </c>
      <c r="F46" s="64">
        <v>22759</v>
      </c>
    </row>
    <row r="47" spans="2:6" x14ac:dyDescent="0.25">
      <c r="B47" s="63">
        <v>45610</v>
      </c>
      <c r="C47" s="64">
        <v>22786</v>
      </c>
      <c r="D47" s="64">
        <v>22880</v>
      </c>
      <c r="E47" s="64">
        <v>22576</v>
      </c>
      <c r="F47" s="64">
        <v>22684</v>
      </c>
    </row>
    <row r="48" spans="2:6" x14ac:dyDescent="0.25">
      <c r="B48" s="63">
        <v>45609</v>
      </c>
      <c r="C48" s="64">
        <v>22755</v>
      </c>
      <c r="D48" s="64">
        <v>23015</v>
      </c>
      <c r="E48" s="64">
        <v>22730</v>
      </c>
      <c r="F48" s="64">
        <v>22783</v>
      </c>
    </row>
    <row r="49" spans="2:6" x14ac:dyDescent="0.25">
      <c r="B49" s="63">
        <v>45608</v>
      </c>
      <c r="C49" s="64">
        <v>23013</v>
      </c>
      <c r="D49" s="64">
        <v>23242</v>
      </c>
      <c r="E49" s="64">
        <v>22863</v>
      </c>
      <c r="F49" s="64">
        <v>22869</v>
      </c>
    </row>
    <row r="50" spans="2:6" x14ac:dyDescent="0.25">
      <c r="B50" s="63">
        <v>45607</v>
      </c>
      <c r="C50" s="64">
        <v>23555</v>
      </c>
      <c r="D50" s="64">
        <v>23632</v>
      </c>
      <c r="E50" s="64">
        <v>23309</v>
      </c>
      <c r="F50" s="64">
        <v>23573</v>
      </c>
    </row>
    <row r="51" spans="2:6" x14ac:dyDescent="0.25">
      <c r="B51" s="63">
        <v>45604</v>
      </c>
      <c r="C51" s="64">
        <v>23772</v>
      </c>
      <c r="D51" s="64">
        <v>23794</v>
      </c>
      <c r="E51" s="64">
        <v>23528</v>
      </c>
      <c r="F51" s="64">
        <v>23781</v>
      </c>
    </row>
    <row r="52" spans="2:6" x14ac:dyDescent="0.25">
      <c r="B52" s="63">
        <v>45603</v>
      </c>
      <c r="C52" s="64">
        <v>23183</v>
      </c>
      <c r="D52" s="64">
        <v>23576</v>
      </c>
      <c r="E52" s="64">
        <v>23085</v>
      </c>
      <c r="F52" s="64">
        <v>23532</v>
      </c>
    </row>
    <row r="53" spans="2:6" x14ac:dyDescent="0.25">
      <c r="B53" s="63">
        <v>45602</v>
      </c>
      <c r="C53" s="64">
        <v>23250</v>
      </c>
      <c r="D53" s="64">
        <v>23448</v>
      </c>
      <c r="E53" s="64">
        <v>23051</v>
      </c>
      <c r="F53" s="64">
        <v>23324</v>
      </c>
    </row>
    <row r="54" spans="2:6" x14ac:dyDescent="0.25">
      <c r="B54" s="63">
        <v>45601</v>
      </c>
      <c r="C54" s="64">
        <v>22808</v>
      </c>
      <c r="D54" s="64">
        <v>23239</v>
      </c>
      <c r="E54" s="64">
        <v>22782</v>
      </c>
      <c r="F54" s="64">
        <v>23135</v>
      </c>
    </row>
    <row r="55" spans="2:6" x14ac:dyDescent="0.25">
      <c r="B55" s="63">
        <v>45600</v>
      </c>
      <c r="C55" s="64">
        <v>22767</v>
      </c>
      <c r="D55" s="64">
        <v>23046</v>
      </c>
      <c r="E55" s="64">
        <v>22700</v>
      </c>
      <c r="F55" s="64">
        <v>23041</v>
      </c>
    </row>
    <row r="56" spans="2:6" x14ac:dyDescent="0.25">
      <c r="B56" s="63">
        <v>45597</v>
      </c>
      <c r="C56" s="64">
        <v>22397</v>
      </c>
      <c r="D56" s="64">
        <v>22822</v>
      </c>
      <c r="E56" s="64">
        <v>22232</v>
      </c>
      <c r="F56" s="64">
        <v>22753</v>
      </c>
    </row>
    <row r="57" spans="2:6" x14ac:dyDescent="0.25">
      <c r="B57" s="63">
        <v>45595</v>
      </c>
      <c r="C57" s="64">
        <v>23072</v>
      </c>
      <c r="D57" s="64">
        <v>23145</v>
      </c>
      <c r="E57" s="64">
        <v>22845</v>
      </c>
      <c r="F57" s="64">
        <v>22904</v>
      </c>
    </row>
    <row r="58" spans="2:6" x14ac:dyDescent="0.25">
      <c r="B58" s="63">
        <v>45594</v>
      </c>
      <c r="C58" s="64">
        <v>23137</v>
      </c>
      <c r="D58" s="64">
        <v>23148</v>
      </c>
      <c r="E58" s="64">
        <v>22693</v>
      </c>
      <c r="F58" s="64">
        <v>22976</v>
      </c>
    </row>
    <row r="59" spans="2:6" x14ac:dyDescent="0.25">
      <c r="B59" s="63">
        <v>45593</v>
      </c>
      <c r="C59" s="64">
        <v>23650</v>
      </c>
      <c r="D59" s="64">
        <v>23657</v>
      </c>
      <c r="E59" s="64">
        <v>23216</v>
      </c>
      <c r="F59" s="64">
        <v>23326</v>
      </c>
    </row>
    <row r="60" spans="2:6" x14ac:dyDescent="0.25">
      <c r="B60" s="63">
        <v>45590</v>
      </c>
      <c r="C60" s="64">
        <v>23270</v>
      </c>
      <c r="D60" s="64">
        <v>23487</v>
      </c>
      <c r="E60" s="64">
        <v>23252</v>
      </c>
      <c r="F60" s="64">
        <v>23481</v>
      </c>
    </row>
    <row r="61" spans="2:6" x14ac:dyDescent="0.25">
      <c r="B61" s="63">
        <v>45589</v>
      </c>
      <c r="C61" s="64">
        <v>23383</v>
      </c>
      <c r="D61" s="64">
        <v>23449</v>
      </c>
      <c r="E61" s="64">
        <v>23203</v>
      </c>
      <c r="F61" s="64">
        <v>23304</v>
      </c>
    </row>
    <row r="62" spans="2:6" x14ac:dyDescent="0.25">
      <c r="B62" s="63">
        <v>45588</v>
      </c>
      <c r="C62" s="64">
        <v>23498</v>
      </c>
      <c r="D62" s="64">
        <v>23511</v>
      </c>
      <c r="E62" s="64">
        <v>23336</v>
      </c>
      <c r="F62" s="64">
        <v>23406</v>
      </c>
    </row>
    <row r="63" spans="2:6" x14ac:dyDescent="0.25">
      <c r="B63" s="63">
        <v>45587</v>
      </c>
      <c r="C63" s="64">
        <v>23560</v>
      </c>
      <c r="D63" s="64">
        <v>23637</v>
      </c>
      <c r="E63" s="64">
        <v>23332</v>
      </c>
      <c r="F63" s="64">
        <v>23633</v>
      </c>
    </row>
    <row r="64" spans="2:6" x14ac:dyDescent="0.25">
      <c r="B64" s="63">
        <v>45586</v>
      </c>
      <c r="C64" s="64">
        <v>23810</v>
      </c>
      <c r="D64" s="64">
        <v>23836</v>
      </c>
      <c r="E64" s="64">
        <v>23566</v>
      </c>
      <c r="F64" s="64">
        <v>23567</v>
      </c>
    </row>
    <row r="65" spans="2:6" x14ac:dyDescent="0.25">
      <c r="B65" s="63">
        <v>45583</v>
      </c>
      <c r="C65" s="64">
        <v>23820</v>
      </c>
      <c r="D65" s="64">
        <v>23840</v>
      </c>
      <c r="E65" s="64">
        <v>23527</v>
      </c>
      <c r="F65" s="64">
        <v>23657</v>
      </c>
    </row>
    <row r="66" spans="2:6" x14ac:dyDescent="0.25">
      <c r="B66" s="63">
        <v>45582</v>
      </c>
      <c r="C66" s="64">
        <v>23142</v>
      </c>
      <c r="D66" s="64">
        <v>23277</v>
      </c>
      <c r="E66" s="64">
        <v>23005</v>
      </c>
      <c r="F66" s="64">
        <v>23256</v>
      </c>
    </row>
    <row r="67" spans="2:6" x14ac:dyDescent="0.25">
      <c r="B67" s="63">
        <v>45581</v>
      </c>
      <c r="C67" s="64">
        <v>22897</v>
      </c>
      <c r="D67" s="64">
        <v>23203</v>
      </c>
      <c r="E67" s="64">
        <v>22855</v>
      </c>
      <c r="F67" s="64">
        <v>22986</v>
      </c>
    </row>
    <row r="68" spans="2:6" x14ac:dyDescent="0.25">
      <c r="B68" s="63">
        <v>45580</v>
      </c>
      <c r="C68" s="64">
        <v>23168</v>
      </c>
      <c r="D68" s="64">
        <v>23386</v>
      </c>
      <c r="E68" s="64">
        <v>23101</v>
      </c>
      <c r="F68" s="64">
        <v>23225</v>
      </c>
    </row>
    <row r="69" spans="2:6" x14ac:dyDescent="0.25">
      <c r="B69" s="63">
        <v>45579</v>
      </c>
      <c r="C69" s="64">
        <v>22987</v>
      </c>
      <c r="D69" s="64">
        <v>23049</v>
      </c>
      <c r="E69" s="64">
        <v>22818</v>
      </c>
      <c r="F69" s="64">
        <v>23008</v>
      </c>
    </row>
    <row r="70" spans="2:6" x14ac:dyDescent="0.25">
      <c r="B70" s="63">
        <v>45576</v>
      </c>
      <c r="C70" s="64">
        <v>22829</v>
      </c>
      <c r="D70" s="64">
        <v>23047</v>
      </c>
      <c r="E70" s="64">
        <v>22794</v>
      </c>
      <c r="F70" s="64">
        <v>22912</v>
      </c>
    </row>
    <row r="71" spans="2:6" x14ac:dyDescent="0.25">
      <c r="B71" s="63">
        <v>45574</v>
      </c>
      <c r="C71" s="64">
        <v>22770</v>
      </c>
      <c r="D71" s="64">
        <v>22888</v>
      </c>
      <c r="E71" s="64">
        <v>22666</v>
      </c>
      <c r="F71" s="64">
        <v>22702</v>
      </c>
    </row>
    <row r="72" spans="2:6" x14ac:dyDescent="0.25">
      <c r="B72" s="63">
        <v>45573</v>
      </c>
      <c r="C72" s="64">
        <v>22606</v>
      </c>
      <c r="D72" s="64">
        <v>22634</v>
      </c>
      <c r="E72" s="64">
        <v>22392</v>
      </c>
      <c r="F72" s="64">
        <v>22575</v>
      </c>
    </row>
    <row r="73" spans="2:6" x14ac:dyDescent="0.25">
      <c r="B73" s="63">
        <v>45572</v>
      </c>
      <c r="C73" s="64">
        <v>22570</v>
      </c>
      <c r="D73" s="64">
        <v>22808</v>
      </c>
      <c r="E73" s="64">
        <v>22539</v>
      </c>
      <c r="F73" s="64">
        <v>22779</v>
      </c>
    </row>
    <row r="74" spans="2:6" x14ac:dyDescent="0.25">
      <c r="B74" s="63">
        <v>45569</v>
      </c>
      <c r="C74" s="64">
        <v>22331</v>
      </c>
      <c r="D74" s="64">
        <v>22507</v>
      </c>
      <c r="E74" s="64">
        <v>22250</v>
      </c>
      <c r="F74" s="64">
        <v>22284</v>
      </c>
    </row>
    <row r="75" spans="2:6" x14ac:dyDescent="0.25">
      <c r="B75" s="63">
        <v>45566</v>
      </c>
      <c r="C75" s="64">
        <v>22246</v>
      </c>
      <c r="D75" s="64">
        <v>22463</v>
      </c>
      <c r="E75" s="64">
        <v>22228</v>
      </c>
      <c r="F75" s="64">
        <v>22391</v>
      </c>
    </row>
    <row r="76" spans="2:6" x14ac:dyDescent="0.25">
      <c r="B76" s="63">
        <v>45565</v>
      </c>
      <c r="C76" s="64">
        <v>22699</v>
      </c>
      <c r="D76" s="64">
        <v>22755</v>
      </c>
      <c r="E76" s="64">
        <v>22316</v>
      </c>
      <c r="F76" s="64">
        <v>22326</v>
      </c>
    </row>
    <row r="77" spans="2:6" x14ac:dyDescent="0.25">
      <c r="B77" s="63">
        <v>45562</v>
      </c>
      <c r="C77" s="64">
        <v>23190</v>
      </c>
      <c r="D77" s="64">
        <v>23195</v>
      </c>
      <c r="E77" s="64">
        <v>22878</v>
      </c>
      <c r="F77" s="64">
        <v>22884</v>
      </c>
    </row>
    <row r="78" spans="2:6" x14ac:dyDescent="0.25">
      <c r="B78" s="63">
        <v>45561</v>
      </c>
      <c r="C78" s="64">
        <v>23034</v>
      </c>
      <c r="D78" s="64">
        <v>23078</v>
      </c>
      <c r="E78" s="64">
        <v>22892</v>
      </c>
      <c r="F78" s="64">
        <v>22957</v>
      </c>
    </row>
    <row r="79" spans="2:6" x14ac:dyDescent="0.25">
      <c r="B79" s="63">
        <v>45560</v>
      </c>
      <c r="C79" s="64">
        <v>22835</v>
      </c>
      <c r="D79" s="64">
        <v>22860</v>
      </c>
      <c r="E79" s="64">
        <v>22739</v>
      </c>
      <c r="F79" s="64">
        <v>22792</v>
      </c>
    </row>
    <row r="80" spans="2:6" x14ac:dyDescent="0.25">
      <c r="B80" s="63">
        <v>45559</v>
      </c>
      <c r="C80" s="64">
        <v>22298</v>
      </c>
      <c r="D80" s="64">
        <v>22508</v>
      </c>
      <c r="E80" s="64">
        <v>22152</v>
      </c>
      <c r="F80" s="64">
        <v>22491</v>
      </c>
    </row>
    <row r="81" spans="2:6" x14ac:dyDescent="0.25">
      <c r="B81" s="63">
        <v>45558</v>
      </c>
      <c r="C81" s="64">
        <v>22291</v>
      </c>
      <c r="D81" s="64">
        <v>22392</v>
      </c>
      <c r="E81" s="64">
        <v>22258</v>
      </c>
      <c r="F81" s="64">
        <v>22338</v>
      </c>
    </row>
    <row r="82" spans="2:6" x14ac:dyDescent="0.25">
      <c r="B82" s="63">
        <v>45555</v>
      </c>
      <c r="C82" s="64">
        <v>22345</v>
      </c>
      <c r="D82" s="64">
        <v>22425</v>
      </c>
      <c r="E82" s="64">
        <v>22186</v>
      </c>
      <c r="F82" s="64">
        <v>22220</v>
      </c>
    </row>
    <row r="83" spans="2:6" x14ac:dyDescent="0.25">
      <c r="B83" s="63">
        <v>45554</v>
      </c>
      <c r="C83" s="64">
        <v>21763</v>
      </c>
      <c r="D83" s="64">
        <v>22082</v>
      </c>
      <c r="E83" s="64">
        <v>21661</v>
      </c>
      <c r="F83" s="64">
        <v>22074</v>
      </c>
    </row>
    <row r="84" spans="2:6" x14ac:dyDescent="0.25">
      <c r="B84" s="63">
        <v>45553</v>
      </c>
      <c r="C84" s="64">
        <v>21730</v>
      </c>
      <c r="D84" s="64">
        <v>21872</v>
      </c>
      <c r="E84" s="64">
        <v>21560</v>
      </c>
      <c r="F84" s="64">
        <v>21619</v>
      </c>
    </row>
    <row r="85" spans="2:6" x14ac:dyDescent="0.25">
      <c r="B85" s="63">
        <v>45551</v>
      </c>
      <c r="C85" s="64">
        <v>21807</v>
      </c>
      <c r="D85" s="64">
        <v>21871</v>
      </c>
      <c r="E85" s="64">
        <v>21735</v>
      </c>
      <c r="F85" s="64">
        <v>21813</v>
      </c>
    </row>
    <row r="86" spans="2:6" x14ac:dyDescent="0.25">
      <c r="B86" s="63">
        <v>45548</v>
      </c>
      <c r="C86" s="64">
        <v>21800</v>
      </c>
      <c r="D86" s="64">
        <v>21833</v>
      </c>
      <c r="E86" s="64">
        <v>21657</v>
      </c>
      <c r="F86" s="64">
        <v>21820</v>
      </c>
    </row>
    <row r="87" spans="2:6" x14ac:dyDescent="0.25">
      <c r="B87" s="63">
        <v>45547</v>
      </c>
      <c r="C87" s="64">
        <v>21597</v>
      </c>
      <c r="D87" s="64">
        <v>21780</v>
      </c>
      <c r="E87" s="64">
        <v>21461</v>
      </c>
      <c r="F87" s="64">
        <v>21711</v>
      </c>
    </row>
    <row r="88" spans="2:6" x14ac:dyDescent="0.25">
      <c r="B88" s="63">
        <v>45546</v>
      </c>
      <c r="C88" s="64">
        <v>21100</v>
      </c>
      <c r="D88" s="64">
        <v>21130</v>
      </c>
      <c r="E88" s="64">
        <v>20950</v>
      </c>
      <c r="F88" s="64">
        <v>21005</v>
      </c>
    </row>
    <row r="89" spans="2:6" x14ac:dyDescent="0.25">
      <c r="B89" s="63">
        <v>45545</v>
      </c>
      <c r="C89" s="64">
        <v>21233</v>
      </c>
      <c r="D89" s="64">
        <v>21281</v>
      </c>
      <c r="E89" s="64">
        <v>20905</v>
      </c>
      <c r="F89" s="64">
        <v>21000</v>
      </c>
    </row>
    <row r="90" spans="2:6" x14ac:dyDescent="0.25">
      <c r="B90" s="63">
        <v>45544</v>
      </c>
      <c r="C90" s="64">
        <v>20734</v>
      </c>
      <c r="D90" s="64">
        <v>21125</v>
      </c>
      <c r="E90" s="64">
        <v>20616</v>
      </c>
      <c r="F90" s="64">
        <v>21073</v>
      </c>
    </row>
    <row r="91" spans="2:6" x14ac:dyDescent="0.25">
      <c r="B91" s="63">
        <v>45541</v>
      </c>
      <c r="C91" s="64">
        <v>21211</v>
      </c>
      <c r="D91" s="64">
        <v>21435</v>
      </c>
      <c r="E91" s="64">
        <v>21013</v>
      </c>
      <c r="F91" s="64">
        <v>21319</v>
      </c>
    </row>
    <row r="92" spans="2:6" x14ac:dyDescent="0.25">
      <c r="B92" s="63">
        <v>45540</v>
      </c>
      <c r="C92" s="64">
        <v>21310</v>
      </c>
      <c r="D92" s="64">
        <v>21454</v>
      </c>
      <c r="E92" s="64">
        <v>21056</v>
      </c>
      <c r="F92" s="64">
        <v>21183</v>
      </c>
    </row>
    <row r="93" spans="2:6" x14ac:dyDescent="0.25">
      <c r="B93" s="63">
        <v>45539</v>
      </c>
      <c r="C93" s="64">
        <v>21246</v>
      </c>
      <c r="D93" s="64">
        <v>21347</v>
      </c>
      <c r="E93" s="64">
        <v>20828</v>
      </c>
      <c r="F93" s="64">
        <v>20947</v>
      </c>
    </row>
    <row r="94" spans="2:6" x14ac:dyDescent="0.25">
      <c r="B94" s="63">
        <v>45538</v>
      </c>
      <c r="C94" s="64">
        <v>22205</v>
      </c>
      <c r="D94" s="64">
        <v>22314</v>
      </c>
      <c r="E94" s="64">
        <v>22000</v>
      </c>
      <c r="F94" s="64">
        <v>22070</v>
      </c>
    </row>
    <row r="95" spans="2:6" x14ac:dyDescent="0.25">
      <c r="B95" s="63">
        <v>45537</v>
      </c>
      <c r="C95" s="64">
        <v>22318</v>
      </c>
      <c r="D95" s="64">
        <v>22448</v>
      </c>
      <c r="E95" s="64">
        <v>22172</v>
      </c>
      <c r="F95" s="64">
        <v>22227</v>
      </c>
    </row>
    <row r="96" spans="2:6" x14ac:dyDescent="0.25">
      <c r="B96" s="63">
        <v>45534</v>
      </c>
      <c r="C96" s="64">
        <v>22320</v>
      </c>
      <c r="D96" s="64">
        <v>22366</v>
      </c>
      <c r="E96" s="64">
        <v>22213</v>
      </c>
      <c r="F96" s="64">
        <v>22323</v>
      </c>
    </row>
    <row r="97" spans="2:6" x14ac:dyDescent="0.25">
      <c r="B97" s="63">
        <v>45533</v>
      </c>
      <c r="C97" s="64">
        <v>21938</v>
      </c>
      <c r="D97" s="64">
        <v>22245</v>
      </c>
      <c r="E97" s="64">
        <v>21900</v>
      </c>
      <c r="F97" s="64">
        <v>22176</v>
      </c>
    </row>
    <row r="98" spans="2:6" x14ac:dyDescent="0.25">
      <c r="B98" s="63">
        <v>45532</v>
      </c>
      <c r="C98" s="64">
        <v>22181</v>
      </c>
      <c r="D98" s="64">
        <v>22414</v>
      </c>
      <c r="E98" s="64">
        <v>22048</v>
      </c>
      <c r="F98" s="64">
        <v>22401</v>
      </c>
    </row>
    <row r="99" spans="2:6" x14ac:dyDescent="0.25">
      <c r="B99" s="63">
        <v>45531</v>
      </c>
      <c r="C99" s="64">
        <v>22112</v>
      </c>
      <c r="D99" s="64">
        <v>22210</v>
      </c>
      <c r="E99" s="64">
        <v>21998</v>
      </c>
      <c r="F99" s="64">
        <v>22146</v>
      </c>
    </row>
    <row r="100" spans="2:6" x14ac:dyDescent="0.25">
      <c r="B100" s="63">
        <v>45530</v>
      </c>
      <c r="C100" s="64">
        <v>22230</v>
      </c>
      <c r="D100" s="64">
        <v>22450</v>
      </c>
      <c r="E100" s="64">
        <v>22131</v>
      </c>
      <c r="F100" s="64">
        <v>22206</v>
      </c>
    </row>
    <row r="101" spans="2:6" x14ac:dyDescent="0.25">
      <c r="B101" s="63">
        <v>45527</v>
      </c>
      <c r="C101" s="64">
        <v>21942</v>
      </c>
      <c r="D101" s="64">
        <v>22170</v>
      </c>
      <c r="E101" s="64">
        <v>21865</v>
      </c>
      <c r="F101" s="64">
        <v>22129</v>
      </c>
    </row>
    <row r="102" spans="2:6" x14ac:dyDescent="0.25">
      <c r="B102" s="63">
        <v>45526</v>
      </c>
      <c r="C102" s="64">
        <v>22229</v>
      </c>
      <c r="D102" s="64">
        <v>22277</v>
      </c>
      <c r="E102" s="64">
        <v>22026</v>
      </c>
      <c r="F102" s="64">
        <v>22100</v>
      </c>
    </row>
    <row r="103" spans="2:6" x14ac:dyDescent="0.25">
      <c r="B103" s="63">
        <v>45525</v>
      </c>
      <c r="C103" s="64">
        <v>22311</v>
      </c>
      <c r="D103" s="64">
        <v>22344</v>
      </c>
      <c r="E103" s="64">
        <v>22151</v>
      </c>
      <c r="F103" s="64">
        <v>22200</v>
      </c>
    </row>
    <row r="104" spans="2:6" x14ac:dyDescent="0.25">
      <c r="B104" s="63">
        <v>45524</v>
      </c>
      <c r="C104" s="64">
        <v>22555</v>
      </c>
      <c r="D104" s="64">
        <v>22574</v>
      </c>
      <c r="E104" s="64">
        <v>22389</v>
      </c>
      <c r="F104" s="64">
        <v>22436</v>
      </c>
    </row>
    <row r="105" spans="2:6" x14ac:dyDescent="0.25">
      <c r="B105" s="63">
        <v>45523</v>
      </c>
      <c r="C105" s="64">
        <v>22400</v>
      </c>
      <c r="D105" s="64">
        <v>22521</v>
      </c>
      <c r="E105" s="64">
        <v>22320</v>
      </c>
      <c r="F105" s="64">
        <v>22361</v>
      </c>
    </row>
    <row r="106" spans="2:6" x14ac:dyDescent="0.25">
      <c r="B106" s="63">
        <v>45520</v>
      </c>
      <c r="C106" s="64">
        <v>22324</v>
      </c>
      <c r="D106" s="64">
        <v>22447</v>
      </c>
      <c r="E106" s="64">
        <v>22277</v>
      </c>
      <c r="F106" s="64">
        <v>22367</v>
      </c>
    </row>
    <row r="107" spans="2:6" x14ac:dyDescent="0.25">
      <c r="B107" s="63">
        <v>45519</v>
      </c>
      <c r="C107" s="64">
        <v>21993</v>
      </c>
      <c r="D107" s="64">
        <v>22114</v>
      </c>
      <c r="E107" s="64">
        <v>21836</v>
      </c>
      <c r="F107" s="64">
        <v>21840</v>
      </c>
    </row>
    <row r="108" spans="2:6" x14ac:dyDescent="0.25">
      <c r="B108" s="63">
        <v>45518</v>
      </c>
      <c r="C108" s="64">
        <v>22104</v>
      </c>
      <c r="D108" s="64">
        <v>22158</v>
      </c>
      <c r="E108" s="64">
        <v>21908</v>
      </c>
      <c r="F108" s="64">
        <v>21978</v>
      </c>
    </row>
    <row r="109" spans="2:6" x14ac:dyDescent="0.25">
      <c r="B109" s="63">
        <v>45517</v>
      </c>
      <c r="C109" s="64">
        <v>21848</v>
      </c>
      <c r="D109" s="64">
        <v>21898</v>
      </c>
      <c r="E109" s="64">
        <v>21662</v>
      </c>
      <c r="F109" s="64">
        <v>21769</v>
      </c>
    </row>
    <row r="110" spans="2:6" x14ac:dyDescent="0.25">
      <c r="B110" s="63">
        <v>45516</v>
      </c>
      <c r="C110" s="64">
        <v>21650</v>
      </c>
      <c r="D110" s="64">
        <v>21895</v>
      </c>
      <c r="E110" s="64">
        <v>21600</v>
      </c>
      <c r="F110" s="64">
        <v>21677</v>
      </c>
    </row>
    <row r="111" spans="2:6" x14ac:dyDescent="0.25">
      <c r="B111" s="63">
        <v>45513</v>
      </c>
      <c r="C111" s="64">
        <v>21305</v>
      </c>
      <c r="D111" s="64">
        <v>21593</v>
      </c>
      <c r="E111" s="64">
        <v>21032</v>
      </c>
      <c r="F111" s="64">
        <v>21481</v>
      </c>
    </row>
    <row r="112" spans="2:6" x14ac:dyDescent="0.25">
      <c r="B112" s="63">
        <v>45512</v>
      </c>
      <c r="C112" s="64">
        <v>20680</v>
      </c>
      <c r="D112" s="64">
        <v>21082</v>
      </c>
      <c r="E112" s="64">
        <v>20545</v>
      </c>
      <c r="F112" s="64">
        <v>20696</v>
      </c>
    </row>
    <row r="113" spans="2:6" x14ac:dyDescent="0.25">
      <c r="B113" s="63">
        <v>45511</v>
      </c>
      <c r="C113" s="64">
        <v>20500</v>
      </c>
      <c r="D113" s="64">
        <v>21335</v>
      </c>
      <c r="E113" s="64">
        <v>20494</v>
      </c>
      <c r="F113" s="64">
        <v>21131</v>
      </c>
    </row>
    <row r="114" spans="2:6" x14ac:dyDescent="0.25">
      <c r="B114" s="63">
        <v>45510</v>
      </c>
      <c r="C114" s="64">
        <v>20395</v>
      </c>
      <c r="D114" s="64">
        <v>20790</v>
      </c>
      <c r="E114" s="64">
        <v>19589</v>
      </c>
      <c r="F114" s="64">
        <v>20420</v>
      </c>
    </row>
    <row r="115" spans="2:6" x14ac:dyDescent="0.25">
      <c r="B115" s="63">
        <v>45509</v>
      </c>
      <c r="C115" s="64">
        <v>20712</v>
      </c>
      <c r="D115" s="64">
        <v>20742</v>
      </c>
      <c r="E115" s="64">
        <v>19374</v>
      </c>
      <c r="F115" s="64">
        <v>19374</v>
      </c>
    </row>
    <row r="116" spans="2:6" x14ac:dyDescent="0.25">
      <c r="B116" s="63">
        <v>45506</v>
      </c>
      <c r="C116" s="64">
        <v>22000</v>
      </c>
      <c r="D116" s="64">
        <v>22099</v>
      </c>
      <c r="E116" s="64">
        <v>21508</v>
      </c>
      <c r="F116" s="64">
        <v>21533</v>
      </c>
    </row>
    <row r="117" spans="2:6" x14ac:dyDescent="0.25">
      <c r="B117" s="63">
        <v>45505</v>
      </c>
      <c r="C117" s="64">
        <v>22721</v>
      </c>
      <c r="D117" s="64">
        <v>22728</v>
      </c>
      <c r="E117" s="64">
        <v>22460</v>
      </c>
      <c r="F117" s="64">
        <v>22653</v>
      </c>
    </row>
    <row r="118" spans="2:6" x14ac:dyDescent="0.25">
      <c r="B118" s="63">
        <v>45504</v>
      </c>
      <c r="C118" s="64">
        <v>22050</v>
      </c>
      <c r="D118" s="64">
        <v>22348</v>
      </c>
      <c r="E118" s="64">
        <v>22013</v>
      </c>
      <c r="F118" s="64">
        <v>22290</v>
      </c>
    </row>
    <row r="119" spans="2:6" x14ac:dyDescent="0.25">
      <c r="B119" s="63">
        <v>45503</v>
      </c>
      <c r="C119" s="64">
        <v>21933</v>
      </c>
      <c r="D119" s="64">
        <v>22299</v>
      </c>
      <c r="E119" s="64">
        <v>21809</v>
      </c>
      <c r="F119" s="64">
        <v>22246</v>
      </c>
    </row>
    <row r="120" spans="2:6" x14ac:dyDescent="0.25">
      <c r="B120" s="63">
        <v>45502</v>
      </c>
      <c r="C120" s="64">
        <v>22430</v>
      </c>
      <c r="D120" s="64">
        <v>22519</v>
      </c>
      <c r="E120" s="64">
        <v>22146</v>
      </c>
      <c r="F120" s="64">
        <v>22261</v>
      </c>
    </row>
    <row r="121" spans="2:6" x14ac:dyDescent="0.25">
      <c r="B121" s="63">
        <v>45499</v>
      </c>
      <c r="C121" s="64">
        <v>22028</v>
      </c>
      <c r="D121" s="64">
        <v>22156</v>
      </c>
      <c r="E121" s="64">
        <v>21918</v>
      </c>
      <c r="F121" s="64">
        <v>22095</v>
      </c>
    </row>
    <row r="122" spans="2:6" x14ac:dyDescent="0.25">
      <c r="B122" s="63">
        <v>45496</v>
      </c>
      <c r="C122" s="64">
        <v>22600</v>
      </c>
      <c r="D122" s="64">
        <v>22871</v>
      </c>
      <c r="E122" s="64">
        <v>22571</v>
      </c>
      <c r="F122" s="64">
        <v>22830</v>
      </c>
    </row>
    <row r="123" spans="2:6" x14ac:dyDescent="0.25">
      <c r="B123" s="63">
        <v>45495</v>
      </c>
      <c r="C123" s="64">
        <v>22859</v>
      </c>
      <c r="D123" s="64">
        <v>22906</v>
      </c>
      <c r="E123" s="64">
        <v>22184</v>
      </c>
      <c r="F123" s="64">
        <v>22379</v>
      </c>
    </row>
    <row r="124" spans="2:6" x14ac:dyDescent="0.25">
      <c r="B124" s="63">
        <v>45492</v>
      </c>
      <c r="C124" s="64">
        <v>23148</v>
      </c>
      <c r="D124" s="64">
        <v>23185</v>
      </c>
      <c r="E124" s="64">
        <v>22853</v>
      </c>
      <c r="F124" s="64">
        <v>22909</v>
      </c>
    </row>
    <row r="125" spans="2:6" x14ac:dyDescent="0.25">
      <c r="B125" s="63">
        <v>45491</v>
      </c>
      <c r="C125" s="64">
        <v>23294</v>
      </c>
      <c r="D125" s="64">
        <v>23444</v>
      </c>
      <c r="E125" s="64">
        <v>23154</v>
      </c>
      <c r="F125" s="64">
        <v>23383</v>
      </c>
    </row>
    <row r="126" spans="2:6" x14ac:dyDescent="0.25">
      <c r="B126" s="63">
        <v>45490</v>
      </c>
      <c r="C126" s="64">
        <v>23980</v>
      </c>
      <c r="D126" s="64">
        <v>24000</v>
      </c>
      <c r="E126" s="64">
        <v>23647</v>
      </c>
      <c r="F126" s="64">
        <v>23679</v>
      </c>
    </row>
    <row r="127" spans="2:6" x14ac:dyDescent="0.25">
      <c r="B127" s="63">
        <v>45489</v>
      </c>
      <c r="C127" s="64">
        <v>23830</v>
      </c>
      <c r="D127" s="64">
        <v>24182</v>
      </c>
      <c r="E127" s="64">
        <v>23824</v>
      </c>
      <c r="F127" s="64">
        <v>24002</v>
      </c>
    </row>
    <row r="128" spans="2:6" x14ac:dyDescent="0.25">
      <c r="B128" s="63">
        <v>45488</v>
      </c>
      <c r="C128" s="64">
        <v>24091</v>
      </c>
      <c r="D128" s="64">
        <v>24112</v>
      </c>
      <c r="E128" s="64">
        <v>23756</v>
      </c>
      <c r="F128" s="64">
        <v>23853</v>
      </c>
    </row>
    <row r="129" spans="2:6" x14ac:dyDescent="0.25">
      <c r="B129" s="63">
        <v>45485</v>
      </c>
      <c r="C129" s="64">
        <v>24038</v>
      </c>
      <c r="D129" s="64">
        <v>24070</v>
      </c>
      <c r="E129" s="64">
        <v>23784</v>
      </c>
      <c r="F129" s="64">
        <v>23808</v>
      </c>
    </row>
    <row r="130" spans="2:6" x14ac:dyDescent="0.25">
      <c r="B130" s="63">
        <v>45484</v>
      </c>
      <c r="C130" s="64">
        <v>24251</v>
      </c>
      <c r="D130" s="64">
        <v>24405</v>
      </c>
      <c r="E130" s="64">
        <v>24160</v>
      </c>
      <c r="F130" s="64">
        <v>24367</v>
      </c>
    </row>
    <row r="131" spans="2:6" x14ac:dyDescent="0.25">
      <c r="B131" s="63">
        <v>45483</v>
      </c>
      <c r="C131" s="64">
        <v>23759</v>
      </c>
      <c r="D131" s="64">
        <v>24014</v>
      </c>
      <c r="E131" s="64">
        <v>23702</v>
      </c>
      <c r="F131" s="64">
        <v>24000</v>
      </c>
    </row>
    <row r="132" spans="2:6" x14ac:dyDescent="0.25">
      <c r="B132" s="63">
        <v>45482</v>
      </c>
      <c r="C132" s="64">
        <v>23945</v>
      </c>
      <c r="D132" s="64">
        <v>24092</v>
      </c>
      <c r="E132" s="64">
        <v>23624</v>
      </c>
      <c r="F132" s="64">
        <v>23878</v>
      </c>
    </row>
    <row r="133" spans="2:6" x14ac:dyDescent="0.25">
      <c r="B133" s="63">
        <v>45481</v>
      </c>
      <c r="C133" s="64">
        <v>23545</v>
      </c>
      <c r="D133" s="64">
        <v>23994</v>
      </c>
      <c r="E133" s="64">
        <v>23512</v>
      </c>
      <c r="F133" s="64">
        <v>23913</v>
      </c>
    </row>
    <row r="134" spans="2:6" x14ac:dyDescent="0.25">
      <c r="B134" s="63">
        <v>45478</v>
      </c>
      <c r="C134" s="64">
        <v>23659</v>
      </c>
      <c r="D134" s="64">
        <v>23677</v>
      </c>
      <c r="E134" s="64">
        <v>23526</v>
      </c>
      <c r="F134" s="64">
        <v>23570</v>
      </c>
    </row>
    <row r="135" spans="2:6" x14ac:dyDescent="0.25">
      <c r="B135" s="63">
        <v>45477</v>
      </c>
      <c r="C135" s="64">
        <v>23487</v>
      </c>
      <c r="D135" s="64">
        <v>23626</v>
      </c>
      <c r="E135" s="64">
        <v>23461</v>
      </c>
      <c r="F135" s="64">
        <v>23624</v>
      </c>
    </row>
    <row r="136" spans="2:6" x14ac:dyDescent="0.25">
      <c r="B136" s="63">
        <v>45476</v>
      </c>
      <c r="C136" s="64">
        <v>23073</v>
      </c>
      <c r="D136" s="64">
        <v>23188</v>
      </c>
      <c r="E136" s="64">
        <v>22981</v>
      </c>
      <c r="F136" s="64">
        <v>23185</v>
      </c>
    </row>
    <row r="137" spans="2:6" x14ac:dyDescent="0.25">
      <c r="B137" s="63">
        <v>45475</v>
      </c>
      <c r="C137" s="64">
        <v>22838</v>
      </c>
      <c r="D137" s="64">
        <v>22993</v>
      </c>
      <c r="E137" s="64">
        <v>22717</v>
      </c>
      <c r="F137" s="64">
        <v>22831</v>
      </c>
    </row>
    <row r="138" spans="2:6" x14ac:dyDescent="0.25">
      <c r="B138" s="63">
        <v>45474</v>
      </c>
      <c r="C138" s="64">
        <v>22960</v>
      </c>
      <c r="D138" s="64">
        <v>23166</v>
      </c>
      <c r="E138" s="64">
        <v>22938</v>
      </c>
      <c r="F138" s="64">
        <v>22991</v>
      </c>
    </row>
    <row r="139" spans="2:6" x14ac:dyDescent="0.25">
      <c r="B139" s="63">
        <v>45471</v>
      </c>
      <c r="C139" s="64">
        <v>22908</v>
      </c>
      <c r="D139" s="64">
        <v>23117</v>
      </c>
      <c r="E139" s="64">
        <v>22793</v>
      </c>
      <c r="F139" s="64">
        <v>22983</v>
      </c>
    </row>
    <row r="140" spans="2:6" x14ac:dyDescent="0.25">
      <c r="B140" s="63">
        <v>45470</v>
      </c>
      <c r="C140" s="64">
        <v>22614</v>
      </c>
      <c r="D140" s="64">
        <v>22822</v>
      </c>
      <c r="E140" s="64">
        <v>22555</v>
      </c>
      <c r="F140" s="64">
        <v>22793</v>
      </c>
    </row>
    <row r="141" spans="2:6" x14ac:dyDescent="0.25">
      <c r="B141" s="63">
        <v>45469</v>
      </c>
      <c r="C141" s="64">
        <v>22806</v>
      </c>
      <c r="D141" s="64">
        <v>23005</v>
      </c>
      <c r="E141" s="64">
        <v>22744</v>
      </c>
      <c r="F141" s="64">
        <v>22872</v>
      </c>
    </row>
    <row r="142" spans="2:6" x14ac:dyDescent="0.25">
      <c r="B142" s="63">
        <v>45468</v>
      </c>
      <c r="C142" s="64">
        <v>22608</v>
      </c>
      <c r="D142" s="64">
        <v>22776</v>
      </c>
      <c r="E142" s="64">
        <v>22410</v>
      </c>
      <c r="F142" s="64">
        <v>22743</v>
      </c>
    </row>
    <row r="143" spans="2:6" x14ac:dyDescent="0.25">
      <c r="B143" s="63">
        <v>45467</v>
      </c>
      <c r="C143" s="64">
        <v>23050</v>
      </c>
      <c r="D143" s="64">
        <v>23073</v>
      </c>
      <c r="E143" s="64">
        <v>22708</v>
      </c>
      <c r="F143" s="64">
        <v>22746</v>
      </c>
    </row>
    <row r="144" spans="2:6" x14ac:dyDescent="0.25">
      <c r="B144" s="63">
        <v>45464</v>
      </c>
      <c r="C144" s="64">
        <v>23034</v>
      </c>
      <c r="D144" s="64">
        <v>23291</v>
      </c>
      <c r="E144" s="64">
        <v>23025</v>
      </c>
      <c r="F144" s="64">
        <v>23210</v>
      </c>
    </row>
    <row r="145" spans="2:6" x14ac:dyDescent="0.25">
      <c r="B145" s="63">
        <v>45463</v>
      </c>
      <c r="C145" s="64">
        <v>23153</v>
      </c>
      <c r="D145" s="64">
        <v>23380</v>
      </c>
      <c r="E145" s="64">
        <v>23106</v>
      </c>
      <c r="F145" s="64">
        <v>23378</v>
      </c>
    </row>
    <row r="146" spans="2:6" x14ac:dyDescent="0.25">
      <c r="B146" s="63">
        <v>45462</v>
      </c>
      <c r="C146" s="64">
        <v>22956</v>
      </c>
      <c r="D146" s="64">
        <v>23291</v>
      </c>
      <c r="E146" s="64">
        <v>22940</v>
      </c>
      <c r="F146" s="64">
        <v>23225</v>
      </c>
    </row>
    <row r="147" spans="2:6" x14ac:dyDescent="0.25">
      <c r="B147" s="63">
        <v>45461</v>
      </c>
      <c r="C147" s="64">
        <v>22726</v>
      </c>
      <c r="D147" s="64">
        <v>22812</v>
      </c>
      <c r="E147" s="64">
        <v>22666</v>
      </c>
      <c r="F147" s="64">
        <v>22786</v>
      </c>
    </row>
    <row r="148" spans="2:6" x14ac:dyDescent="0.25">
      <c r="B148" s="63">
        <v>45460</v>
      </c>
      <c r="C148" s="64">
        <v>22430</v>
      </c>
      <c r="D148" s="64">
        <v>22554</v>
      </c>
      <c r="E148" s="64">
        <v>22420</v>
      </c>
      <c r="F148" s="64">
        <v>22477</v>
      </c>
    </row>
    <row r="149" spans="2:6" x14ac:dyDescent="0.25">
      <c r="B149" s="63">
        <v>45457</v>
      </c>
      <c r="C149" s="64">
        <v>22274</v>
      </c>
      <c r="D149" s="64">
        <v>22514</v>
      </c>
      <c r="E149" s="64">
        <v>22270</v>
      </c>
      <c r="F149" s="64">
        <v>22511</v>
      </c>
    </row>
    <row r="150" spans="2:6" x14ac:dyDescent="0.25">
      <c r="B150" s="63">
        <v>45456</v>
      </c>
      <c r="C150" s="64">
        <v>22308</v>
      </c>
      <c r="D150" s="64">
        <v>22473</v>
      </c>
      <c r="E150" s="64">
        <v>22207</v>
      </c>
      <c r="F150" s="64">
        <v>22323</v>
      </c>
    </row>
    <row r="151" spans="2:6" x14ac:dyDescent="0.25">
      <c r="B151" s="63">
        <v>45455</v>
      </c>
      <c r="C151" s="64">
        <v>21829</v>
      </c>
      <c r="D151" s="64">
        <v>22063</v>
      </c>
      <c r="E151" s="64">
        <v>21790</v>
      </c>
      <c r="F151" s="64">
        <v>22046</v>
      </c>
    </row>
    <row r="152" spans="2:6" x14ac:dyDescent="0.25">
      <c r="B152" s="63">
        <v>45454</v>
      </c>
      <c r="C152" s="64">
        <v>21920</v>
      </c>
      <c r="D152" s="64">
        <v>21970</v>
      </c>
      <c r="E152" s="64">
        <v>21783</v>
      </c>
      <c r="F152" s="64">
        <v>21798</v>
      </c>
    </row>
    <row r="153" spans="2:6" x14ac:dyDescent="0.25">
      <c r="B153" s="63">
        <v>45450</v>
      </c>
      <c r="C153" s="64">
        <v>21839</v>
      </c>
      <c r="D153" s="64">
        <v>21908</v>
      </c>
      <c r="E153" s="64">
        <v>21781</v>
      </c>
      <c r="F153" s="64">
        <v>21897</v>
      </c>
    </row>
    <row r="154" spans="2:6" x14ac:dyDescent="0.25">
      <c r="B154" s="63">
        <v>45449</v>
      </c>
      <c r="C154" s="64">
        <v>21825</v>
      </c>
      <c r="D154" s="64">
        <v>21962</v>
      </c>
      <c r="E154" s="64">
        <v>21791</v>
      </c>
      <c r="F154" s="64">
        <v>21875</v>
      </c>
    </row>
    <row r="155" spans="2:6" x14ac:dyDescent="0.25">
      <c r="B155" s="63">
        <v>45448</v>
      </c>
      <c r="C155" s="64">
        <v>21350</v>
      </c>
      <c r="D155" s="64">
        <v>21493</v>
      </c>
      <c r="E155" s="64">
        <v>21226</v>
      </c>
      <c r="F155" s="64">
        <v>21463</v>
      </c>
    </row>
    <row r="156" spans="2:6" x14ac:dyDescent="0.25">
      <c r="B156" s="63">
        <v>45447</v>
      </c>
      <c r="C156" s="64">
        <v>21560</v>
      </c>
      <c r="D156" s="64">
        <v>21574</v>
      </c>
      <c r="E156" s="64">
        <v>21284</v>
      </c>
      <c r="F156" s="64">
        <v>21320</v>
      </c>
    </row>
    <row r="157" spans="2:6" x14ac:dyDescent="0.25">
      <c r="B157" s="63">
        <v>45446</v>
      </c>
      <c r="C157" s="64">
        <v>21469</v>
      </c>
      <c r="D157" s="64">
        <v>21698</v>
      </c>
      <c r="E157" s="64">
        <v>21424</v>
      </c>
      <c r="F157" s="64">
        <v>21654</v>
      </c>
    </row>
    <row r="158" spans="2:6" x14ac:dyDescent="0.25">
      <c r="B158" s="63">
        <v>45443</v>
      </c>
      <c r="C158" s="64">
        <v>21505</v>
      </c>
      <c r="D158" s="64">
        <v>21583</v>
      </c>
      <c r="E158" s="64">
        <v>21253</v>
      </c>
      <c r="F158" s="64">
        <v>21285</v>
      </c>
    </row>
    <row r="159" spans="2:6" x14ac:dyDescent="0.25">
      <c r="B159" s="63">
        <v>45442</v>
      </c>
      <c r="C159" s="64">
        <v>21512</v>
      </c>
      <c r="D159" s="64">
        <v>21553</v>
      </c>
      <c r="E159" s="64">
        <v>21368</v>
      </c>
      <c r="F159" s="64">
        <v>21391</v>
      </c>
    </row>
    <row r="160" spans="2:6" x14ac:dyDescent="0.25">
      <c r="B160" s="63">
        <v>45441</v>
      </c>
      <c r="C160" s="64">
        <v>21865</v>
      </c>
      <c r="D160" s="64">
        <v>21907</v>
      </c>
      <c r="E160" s="64">
        <v>21720</v>
      </c>
      <c r="F160" s="64">
        <v>21722</v>
      </c>
    </row>
    <row r="161" spans="2:6" x14ac:dyDescent="0.25">
      <c r="B161" s="63">
        <v>45440</v>
      </c>
      <c r="C161" s="64">
        <v>21892</v>
      </c>
      <c r="D161" s="64">
        <v>21994</v>
      </c>
      <c r="E161" s="64">
        <v>21845</v>
      </c>
      <c r="F161" s="64">
        <v>21954</v>
      </c>
    </row>
    <row r="162" spans="2:6" x14ac:dyDescent="0.25">
      <c r="B162" s="63">
        <v>45439</v>
      </c>
      <c r="C162" s="64">
        <v>21670</v>
      </c>
      <c r="D162" s="64">
        <v>21917</v>
      </c>
      <c r="E162" s="64">
        <v>21655</v>
      </c>
      <c r="F162" s="64">
        <v>21875</v>
      </c>
    </row>
    <row r="163" spans="2:6" x14ac:dyDescent="0.25">
      <c r="B163" s="63">
        <v>45436</v>
      </c>
      <c r="C163" s="64">
        <v>21448</v>
      </c>
      <c r="D163" s="64">
        <v>21617</v>
      </c>
      <c r="E163" s="64">
        <v>21414</v>
      </c>
      <c r="F163" s="64">
        <v>21565</v>
      </c>
    </row>
    <row r="164" spans="2:6" x14ac:dyDescent="0.25">
      <c r="B164" s="63">
        <v>45435</v>
      </c>
      <c r="C164" s="64">
        <v>21630</v>
      </c>
      <c r="D164" s="64">
        <v>21661</v>
      </c>
      <c r="E164" s="64">
        <v>21492</v>
      </c>
      <c r="F164" s="64">
        <v>21604</v>
      </c>
    </row>
    <row r="165" spans="2:6" x14ac:dyDescent="0.25">
      <c r="B165" s="63">
        <v>45434</v>
      </c>
      <c r="C165" s="64">
        <v>21293</v>
      </c>
      <c r="D165" s="64">
        <v>21613</v>
      </c>
      <c r="E165" s="64">
        <v>21283</v>
      </c>
      <c r="F165" s="64">
        <v>21583</v>
      </c>
    </row>
    <row r="166" spans="2:6" x14ac:dyDescent="0.25">
      <c r="B166" s="63">
        <v>45433</v>
      </c>
      <c r="C166" s="64">
        <v>21324</v>
      </c>
      <c r="D166" s="64">
        <v>21350</v>
      </c>
      <c r="E166" s="64">
        <v>21165</v>
      </c>
      <c r="F166" s="64">
        <v>21277</v>
      </c>
    </row>
    <row r="167" spans="2:6" x14ac:dyDescent="0.25">
      <c r="B167" s="63">
        <v>45432</v>
      </c>
      <c r="C167" s="64">
        <v>21435</v>
      </c>
      <c r="D167" s="64">
        <v>21485</v>
      </c>
      <c r="E167" s="64">
        <v>21153</v>
      </c>
      <c r="F167" s="64">
        <v>21302</v>
      </c>
    </row>
    <row r="168" spans="2:6" x14ac:dyDescent="0.25">
      <c r="B168" s="63">
        <v>45429</v>
      </c>
      <c r="C168" s="64">
        <v>21303</v>
      </c>
      <c r="D168" s="64">
        <v>21407</v>
      </c>
      <c r="E168" s="64">
        <v>21288</v>
      </c>
      <c r="F168" s="64">
        <v>21336</v>
      </c>
    </row>
    <row r="169" spans="2:6" x14ac:dyDescent="0.25">
      <c r="B169" s="63">
        <v>45428</v>
      </c>
      <c r="C169" s="64">
        <v>21465</v>
      </c>
      <c r="D169" s="64">
        <v>21556</v>
      </c>
      <c r="E169" s="64">
        <v>21326</v>
      </c>
      <c r="F169" s="64">
        <v>21370</v>
      </c>
    </row>
    <row r="170" spans="2:6" x14ac:dyDescent="0.25">
      <c r="B170" s="63">
        <v>45427</v>
      </c>
      <c r="C170" s="64">
        <v>21184</v>
      </c>
      <c r="D170" s="64">
        <v>21361</v>
      </c>
      <c r="E170" s="64">
        <v>21116</v>
      </c>
      <c r="F170" s="64">
        <v>21143</v>
      </c>
    </row>
    <row r="171" spans="2:6" x14ac:dyDescent="0.25">
      <c r="B171" s="63">
        <v>45426</v>
      </c>
      <c r="C171" s="64">
        <v>20892</v>
      </c>
      <c r="D171" s="64">
        <v>21015</v>
      </c>
      <c r="E171" s="64">
        <v>20868</v>
      </c>
      <c r="F171" s="64">
        <v>21013</v>
      </c>
    </row>
    <row r="172" spans="2:6" x14ac:dyDescent="0.25">
      <c r="B172" s="63">
        <v>45425</v>
      </c>
      <c r="C172" s="64">
        <v>20942</v>
      </c>
      <c r="D172" s="64">
        <v>20965</v>
      </c>
      <c r="E172" s="64">
        <v>20833</v>
      </c>
      <c r="F172" s="64">
        <v>20883</v>
      </c>
    </row>
    <row r="173" spans="2:6" x14ac:dyDescent="0.25">
      <c r="B173" s="63">
        <v>45422</v>
      </c>
      <c r="C173" s="64">
        <v>20738</v>
      </c>
      <c r="D173" s="64">
        <v>20828</v>
      </c>
      <c r="E173" s="64">
        <v>20616</v>
      </c>
      <c r="F173" s="64">
        <v>20809</v>
      </c>
    </row>
    <row r="174" spans="2:6" x14ac:dyDescent="0.25">
      <c r="B174" s="63">
        <v>45421</v>
      </c>
      <c r="C174" s="64">
        <v>20707</v>
      </c>
      <c r="D174" s="64">
        <v>20763</v>
      </c>
      <c r="E174" s="64">
        <v>20605</v>
      </c>
      <c r="F174" s="64">
        <v>20612</v>
      </c>
    </row>
    <row r="175" spans="2:6" x14ac:dyDescent="0.25">
      <c r="B175" s="63">
        <v>45420</v>
      </c>
      <c r="C175" s="64">
        <v>20618</v>
      </c>
      <c r="D175" s="64">
        <v>20738</v>
      </c>
      <c r="E175" s="64">
        <v>20574</v>
      </c>
      <c r="F175" s="64">
        <v>20725</v>
      </c>
    </row>
    <row r="176" spans="2:6" x14ac:dyDescent="0.25">
      <c r="B176" s="63">
        <v>45419</v>
      </c>
      <c r="C176" s="64">
        <v>20733</v>
      </c>
      <c r="D176" s="64">
        <v>20756</v>
      </c>
      <c r="E176" s="64">
        <v>20536</v>
      </c>
      <c r="F176" s="64">
        <v>20650</v>
      </c>
    </row>
    <row r="177" spans="2:6" x14ac:dyDescent="0.25">
      <c r="B177" s="63">
        <v>45418</v>
      </c>
      <c r="C177" s="64">
        <v>20685</v>
      </c>
      <c r="D177" s="64">
        <v>20714</v>
      </c>
      <c r="E177" s="64">
        <v>20562</v>
      </c>
      <c r="F177" s="64">
        <v>20602</v>
      </c>
    </row>
    <row r="178" spans="2:6" x14ac:dyDescent="0.25">
      <c r="B178" s="63">
        <v>45415</v>
      </c>
      <c r="C178" s="64">
        <v>20548</v>
      </c>
      <c r="D178" s="64">
        <v>20597</v>
      </c>
      <c r="E178" s="64">
        <v>20306</v>
      </c>
      <c r="F178" s="64">
        <v>20382</v>
      </c>
    </row>
    <row r="179" spans="2:6" x14ac:dyDescent="0.25">
      <c r="B179" s="63">
        <v>45414</v>
      </c>
      <c r="C179" s="64">
        <v>20250</v>
      </c>
      <c r="D179" s="64">
        <v>20380</v>
      </c>
      <c r="E179" s="64">
        <v>20215</v>
      </c>
      <c r="F179" s="64">
        <v>20291</v>
      </c>
    </row>
    <row r="180" spans="2:6" x14ac:dyDescent="0.25">
      <c r="B180" s="63">
        <v>45412</v>
      </c>
      <c r="C180" s="64">
        <v>20518</v>
      </c>
      <c r="D180" s="64">
        <v>20576</v>
      </c>
      <c r="E180" s="64">
        <v>20404</v>
      </c>
      <c r="F180" s="64">
        <v>20413</v>
      </c>
    </row>
    <row r="181" spans="2:6" x14ac:dyDescent="0.25">
      <c r="B181" s="63">
        <v>45411</v>
      </c>
      <c r="C181" s="64">
        <v>20350</v>
      </c>
      <c r="D181" s="64">
        <v>20560</v>
      </c>
      <c r="E181" s="64">
        <v>20310</v>
      </c>
      <c r="F181" s="64">
        <v>20552</v>
      </c>
    </row>
    <row r="182" spans="2:6" x14ac:dyDescent="0.25">
      <c r="B182" s="63">
        <v>45408</v>
      </c>
      <c r="C182" s="64">
        <v>20126</v>
      </c>
      <c r="D182" s="64">
        <v>20271</v>
      </c>
      <c r="E182" s="64">
        <v>20070</v>
      </c>
      <c r="F182" s="64">
        <v>20178</v>
      </c>
    </row>
    <row r="183" spans="2:6" x14ac:dyDescent="0.25">
      <c r="B183" s="63">
        <v>45407</v>
      </c>
      <c r="C183" s="64">
        <v>19940</v>
      </c>
      <c r="D183" s="64">
        <v>19979</v>
      </c>
      <c r="E183" s="64">
        <v>19834</v>
      </c>
      <c r="F183" s="64">
        <v>19885</v>
      </c>
    </row>
    <row r="184" spans="2:6" x14ac:dyDescent="0.25">
      <c r="B184" s="63">
        <v>45406</v>
      </c>
      <c r="C184" s="64">
        <v>19930</v>
      </c>
      <c r="D184" s="64">
        <v>20202</v>
      </c>
      <c r="E184" s="64">
        <v>19916</v>
      </c>
      <c r="F184" s="64">
        <v>20170</v>
      </c>
    </row>
    <row r="185" spans="2:6" x14ac:dyDescent="0.25">
      <c r="B185" s="63">
        <v>45405</v>
      </c>
      <c r="C185" s="64">
        <v>19651</v>
      </c>
      <c r="D185" s="64">
        <v>19745</v>
      </c>
      <c r="E185" s="64">
        <v>19554</v>
      </c>
      <c r="F185" s="64">
        <v>19677</v>
      </c>
    </row>
    <row r="186" spans="2:6" x14ac:dyDescent="0.25">
      <c r="B186" s="63">
        <v>45404</v>
      </c>
      <c r="C186" s="64">
        <v>19620</v>
      </c>
      <c r="D186" s="64">
        <v>19715</v>
      </c>
      <c r="E186" s="64">
        <v>19445</v>
      </c>
      <c r="F186" s="64">
        <v>19524</v>
      </c>
    </row>
    <row r="187" spans="2:6" x14ac:dyDescent="0.25">
      <c r="B187" s="63">
        <v>45401</v>
      </c>
      <c r="C187" s="64">
        <v>19840</v>
      </c>
      <c r="D187" s="64">
        <v>19924</v>
      </c>
      <c r="E187" s="64">
        <v>19265</v>
      </c>
      <c r="F187" s="64">
        <v>19546</v>
      </c>
    </row>
    <row r="188" spans="2:6" x14ac:dyDescent="0.25">
      <c r="B188" s="63">
        <v>45400</v>
      </c>
      <c r="C188" s="64">
        <v>20070</v>
      </c>
      <c r="D188" s="64">
        <v>20359</v>
      </c>
      <c r="E188" s="64">
        <v>20025</v>
      </c>
      <c r="F188" s="64">
        <v>20358</v>
      </c>
    </row>
    <row r="189" spans="2:6" x14ac:dyDescent="0.25">
      <c r="B189" s="63">
        <v>45399</v>
      </c>
      <c r="C189" s="64">
        <v>19942</v>
      </c>
      <c r="D189" s="64">
        <v>20289</v>
      </c>
      <c r="E189" s="64">
        <v>19927</v>
      </c>
      <c r="F189" s="64">
        <v>20238</v>
      </c>
    </row>
    <row r="190" spans="2:6" x14ac:dyDescent="0.25">
      <c r="B190" s="63">
        <v>45398</v>
      </c>
      <c r="C190" s="64">
        <v>20278</v>
      </c>
      <c r="D190" s="64">
        <v>20286</v>
      </c>
      <c r="E190" s="64">
        <v>19798</v>
      </c>
      <c r="F190" s="64">
        <v>19953</v>
      </c>
    </row>
    <row r="191" spans="2:6" x14ac:dyDescent="0.25">
      <c r="B191" s="63">
        <v>45397</v>
      </c>
      <c r="C191" s="64">
        <v>20544</v>
      </c>
      <c r="D191" s="64">
        <v>20605</v>
      </c>
      <c r="E191" s="64">
        <v>20460</v>
      </c>
      <c r="F191" s="64">
        <v>20508</v>
      </c>
    </row>
    <row r="192" spans="2:6" x14ac:dyDescent="0.25">
      <c r="B192" s="63">
        <v>45394</v>
      </c>
      <c r="C192" s="64">
        <v>20745</v>
      </c>
      <c r="D192" s="64">
        <v>20809</v>
      </c>
      <c r="E192" s="64">
        <v>20682</v>
      </c>
      <c r="F192" s="64">
        <v>20755</v>
      </c>
    </row>
    <row r="193" spans="2:6" x14ac:dyDescent="0.25">
      <c r="B193" s="63">
        <v>45393</v>
      </c>
      <c r="C193" s="64">
        <v>20706</v>
      </c>
      <c r="D193" s="64">
        <v>20764</v>
      </c>
      <c r="E193" s="64">
        <v>20651</v>
      </c>
      <c r="F193" s="64">
        <v>20753</v>
      </c>
    </row>
    <row r="194" spans="2:6" x14ac:dyDescent="0.25">
      <c r="B194" s="63">
        <v>45392</v>
      </c>
      <c r="C194" s="64">
        <v>20822</v>
      </c>
      <c r="D194" s="64">
        <v>20892</v>
      </c>
      <c r="E194" s="64">
        <v>20804</v>
      </c>
      <c r="F194" s="64">
        <v>20851</v>
      </c>
    </row>
    <row r="195" spans="2:6" x14ac:dyDescent="0.25">
      <c r="B195" s="63">
        <v>45391</v>
      </c>
      <c r="C195" s="64">
        <v>20538</v>
      </c>
      <c r="D195" s="64">
        <v>20877</v>
      </c>
      <c r="E195" s="64">
        <v>20518</v>
      </c>
      <c r="F195" s="64">
        <v>20874</v>
      </c>
    </row>
    <row r="196" spans="2:6" x14ac:dyDescent="0.25">
      <c r="B196" s="63">
        <v>45390</v>
      </c>
      <c r="C196" s="64">
        <v>20404</v>
      </c>
      <c r="D196" s="64">
        <v>20520</v>
      </c>
      <c r="E196" s="64">
        <v>20375</v>
      </c>
      <c r="F196" s="64">
        <v>20450</v>
      </c>
    </row>
    <row r="197" spans="2:6" x14ac:dyDescent="0.25">
      <c r="B197" s="63">
        <v>45385</v>
      </c>
      <c r="C197" s="64">
        <v>20370</v>
      </c>
      <c r="D197" s="64">
        <v>20419</v>
      </c>
      <c r="E197" s="64">
        <v>20275</v>
      </c>
      <c r="F197" s="64">
        <v>20349</v>
      </c>
    </row>
    <row r="198" spans="2:6" x14ac:dyDescent="0.25">
      <c r="B198" s="63">
        <v>45384</v>
      </c>
      <c r="C198" s="64">
        <v>20350</v>
      </c>
      <c r="D198" s="64">
        <v>20524</v>
      </c>
      <c r="E198" s="64">
        <v>20350</v>
      </c>
      <c r="F198" s="64">
        <v>20523</v>
      </c>
    </row>
    <row r="199" spans="2:6" x14ac:dyDescent="0.25">
      <c r="B199" s="63">
        <v>45383</v>
      </c>
      <c r="C199" s="64">
        <v>20393</v>
      </c>
      <c r="D199" s="64">
        <v>20400</v>
      </c>
      <c r="E199" s="64">
        <v>20259</v>
      </c>
      <c r="F199" s="64">
        <v>20288</v>
      </c>
    </row>
    <row r="200" spans="2:6" x14ac:dyDescent="0.25">
      <c r="B200" s="63">
        <v>45380</v>
      </c>
      <c r="C200" s="64">
        <v>20226</v>
      </c>
      <c r="D200" s="64">
        <v>20299</v>
      </c>
      <c r="E200" s="64">
        <v>20192</v>
      </c>
      <c r="F200" s="64">
        <v>20280</v>
      </c>
    </row>
    <row r="201" spans="2:6" x14ac:dyDescent="0.25">
      <c r="B201" s="63">
        <v>45379</v>
      </c>
      <c r="C201" s="64">
        <v>20238</v>
      </c>
      <c r="D201" s="64">
        <v>20250</v>
      </c>
      <c r="E201" s="64">
        <v>20081</v>
      </c>
      <c r="F201" s="64">
        <v>20203</v>
      </c>
    </row>
    <row r="202" spans="2:6" x14ac:dyDescent="0.25">
      <c r="B202" s="63">
        <v>45378</v>
      </c>
      <c r="C202" s="64">
        <v>20185</v>
      </c>
      <c r="D202" s="64">
        <v>20288</v>
      </c>
      <c r="E202" s="64">
        <v>20148</v>
      </c>
      <c r="F202" s="64">
        <v>20261</v>
      </c>
    </row>
    <row r="203" spans="2:6" x14ac:dyDescent="0.25">
      <c r="B203" s="63">
        <v>45377</v>
      </c>
      <c r="C203" s="64">
        <v>20280</v>
      </c>
      <c r="D203" s="64">
        <v>20459</v>
      </c>
      <c r="E203" s="64">
        <v>20038</v>
      </c>
      <c r="F203" s="64">
        <v>20187</v>
      </c>
    </row>
    <row r="204" spans="2:6" x14ac:dyDescent="0.25">
      <c r="B204" s="63">
        <v>45376</v>
      </c>
      <c r="C204" s="64">
        <v>20256</v>
      </c>
      <c r="D204" s="64">
        <v>20307</v>
      </c>
      <c r="E204" s="64">
        <v>20188</v>
      </c>
      <c r="F204" s="64">
        <v>20231</v>
      </c>
    </row>
    <row r="205" spans="2:6" x14ac:dyDescent="0.25">
      <c r="B205" s="63">
        <v>45373</v>
      </c>
      <c r="C205" s="64">
        <v>20226</v>
      </c>
      <c r="D205" s="64">
        <v>20285</v>
      </c>
      <c r="E205" s="64">
        <v>20122</v>
      </c>
      <c r="F205" s="64">
        <v>20242</v>
      </c>
    </row>
    <row r="206" spans="2:6" x14ac:dyDescent="0.25">
      <c r="B206" s="63">
        <v>45372</v>
      </c>
      <c r="C206" s="64">
        <v>20048</v>
      </c>
      <c r="D206" s="64">
        <v>20264</v>
      </c>
      <c r="E206" s="64">
        <v>20029</v>
      </c>
      <c r="F206" s="64">
        <v>20264</v>
      </c>
    </row>
    <row r="207" spans="2:6" x14ac:dyDescent="0.25">
      <c r="B207" s="63">
        <v>45371</v>
      </c>
      <c r="C207" s="64">
        <v>19860</v>
      </c>
      <c r="D207" s="64">
        <v>19956</v>
      </c>
      <c r="E207" s="64">
        <v>19731</v>
      </c>
      <c r="F207" s="64">
        <v>19747</v>
      </c>
    </row>
    <row r="208" spans="2:6" x14ac:dyDescent="0.25">
      <c r="B208" s="63">
        <v>45370</v>
      </c>
      <c r="C208" s="64">
        <v>19816</v>
      </c>
      <c r="D208" s="64">
        <v>19911</v>
      </c>
      <c r="E208" s="64">
        <v>19739</v>
      </c>
      <c r="F208" s="64">
        <v>19867</v>
      </c>
    </row>
    <row r="209" spans="2:6" x14ac:dyDescent="0.25">
      <c r="B209" s="63">
        <v>45369</v>
      </c>
      <c r="C209" s="64">
        <v>19778</v>
      </c>
      <c r="D209" s="64">
        <v>19920</v>
      </c>
      <c r="E209" s="64">
        <v>19747</v>
      </c>
      <c r="F209" s="64">
        <v>19919</v>
      </c>
    </row>
    <row r="210" spans="2:6" x14ac:dyDescent="0.25">
      <c r="B210" s="63">
        <v>45366</v>
      </c>
      <c r="C210" s="64">
        <v>19828</v>
      </c>
      <c r="D210" s="64">
        <v>19873</v>
      </c>
      <c r="E210" s="64">
        <v>19723</v>
      </c>
      <c r="F210" s="64">
        <v>19730</v>
      </c>
    </row>
    <row r="211" spans="2:6" x14ac:dyDescent="0.25">
      <c r="B211" s="63">
        <v>45365</v>
      </c>
      <c r="C211" s="64">
        <v>19897</v>
      </c>
      <c r="D211" s="64">
        <v>19978</v>
      </c>
      <c r="E211" s="64">
        <v>19799</v>
      </c>
      <c r="F211" s="64">
        <v>19939</v>
      </c>
    </row>
    <row r="212" spans="2:6" x14ac:dyDescent="0.25">
      <c r="B212" s="63">
        <v>45364</v>
      </c>
      <c r="C212" s="64">
        <v>19994</v>
      </c>
      <c r="D212" s="64">
        <v>20064</v>
      </c>
      <c r="E212" s="64">
        <v>19886</v>
      </c>
      <c r="F212" s="64">
        <v>19927</v>
      </c>
    </row>
    <row r="213" spans="2:6" x14ac:dyDescent="0.25">
      <c r="B213" s="63">
        <v>45363</v>
      </c>
      <c r="C213" s="64">
        <v>19714</v>
      </c>
      <c r="D213" s="64">
        <v>19956</v>
      </c>
      <c r="E213" s="64">
        <v>19698</v>
      </c>
      <c r="F213" s="64">
        <v>19955</v>
      </c>
    </row>
    <row r="214" spans="2:6" x14ac:dyDescent="0.25">
      <c r="B214" s="63">
        <v>45362</v>
      </c>
      <c r="C214" s="64">
        <v>19691</v>
      </c>
      <c r="D214" s="64">
        <v>19825</v>
      </c>
      <c r="E214" s="64">
        <v>19679</v>
      </c>
      <c r="F214" s="64">
        <v>19715</v>
      </c>
    </row>
    <row r="215" spans="2:6" x14ac:dyDescent="0.25">
      <c r="B215" s="63">
        <v>45359</v>
      </c>
      <c r="C215" s="64">
        <v>19930</v>
      </c>
      <c r="D215" s="64">
        <v>20009</v>
      </c>
      <c r="E215" s="64">
        <v>19638</v>
      </c>
      <c r="F215" s="64">
        <v>19791</v>
      </c>
    </row>
    <row r="216" spans="2:6" x14ac:dyDescent="0.25">
      <c r="B216" s="63">
        <v>45358</v>
      </c>
      <c r="C216" s="64">
        <v>19688</v>
      </c>
      <c r="D216" s="64">
        <v>19770</v>
      </c>
      <c r="E216" s="64">
        <v>19584</v>
      </c>
      <c r="F216" s="64">
        <v>19709</v>
      </c>
    </row>
    <row r="217" spans="2:6" x14ac:dyDescent="0.25">
      <c r="B217" s="63">
        <v>45357</v>
      </c>
      <c r="C217" s="64">
        <v>19282</v>
      </c>
      <c r="D217" s="64">
        <v>19523</v>
      </c>
      <c r="E217" s="64">
        <v>19271</v>
      </c>
      <c r="F217" s="64">
        <v>19509</v>
      </c>
    </row>
    <row r="218" spans="2:6" x14ac:dyDescent="0.25">
      <c r="B218" s="63">
        <v>45356</v>
      </c>
      <c r="C218" s="64">
        <v>19362</v>
      </c>
      <c r="D218" s="64">
        <v>19436</v>
      </c>
      <c r="E218" s="64">
        <v>19305</v>
      </c>
      <c r="F218" s="64">
        <v>19389</v>
      </c>
    </row>
    <row r="219" spans="2:6" x14ac:dyDescent="0.25">
      <c r="B219" s="63">
        <v>45355</v>
      </c>
      <c r="C219" s="64">
        <v>19144</v>
      </c>
      <c r="D219" s="64">
        <v>19340</v>
      </c>
      <c r="E219" s="64">
        <v>19137</v>
      </c>
      <c r="F219" s="64">
        <v>19314</v>
      </c>
    </row>
    <row r="220" spans="2:6" x14ac:dyDescent="0.25">
      <c r="B220" s="63">
        <v>45352</v>
      </c>
      <c r="C220" s="64">
        <v>18968</v>
      </c>
      <c r="D220" s="64">
        <v>19017</v>
      </c>
      <c r="E220" s="64">
        <v>18924</v>
      </c>
      <c r="F220" s="64">
        <v>18961</v>
      </c>
    </row>
    <row r="221" spans="2:6" x14ac:dyDescent="0.25">
      <c r="B221" s="63">
        <v>45351</v>
      </c>
      <c r="C221" s="64">
        <v>18808</v>
      </c>
      <c r="D221" s="64">
        <v>18997</v>
      </c>
      <c r="E221" s="64">
        <v>18805</v>
      </c>
      <c r="F221" s="64">
        <v>18966</v>
      </c>
    </row>
    <row r="222" spans="2:6" x14ac:dyDescent="0.25">
      <c r="B222" s="63">
        <v>45349</v>
      </c>
      <c r="C222" s="64">
        <v>18950</v>
      </c>
      <c r="D222" s="64">
        <v>19020</v>
      </c>
      <c r="E222" s="64">
        <v>18750</v>
      </c>
      <c r="F222" s="64">
        <v>18867</v>
      </c>
    </row>
    <row r="223" spans="2:6" x14ac:dyDescent="0.25">
      <c r="B223" s="63">
        <v>45348</v>
      </c>
      <c r="C223" s="64">
        <v>18907</v>
      </c>
      <c r="D223" s="64">
        <v>18996</v>
      </c>
      <c r="E223" s="64">
        <v>18853</v>
      </c>
      <c r="F223" s="64">
        <v>18963</v>
      </c>
    </row>
    <row r="224" spans="2:6" x14ac:dyDescent="0.25">
      <c r="B224" s="63">
        <v>45345</v>
      </c>
      <c r="C224" s="64">
        <v>18990</v>
      </c>
      <c r="D224" s="64">
        <v>19000</v>
      </c>
      <c r="E224" s="64">
        <v>18898</v>
      </c>
      <c r="F224" s="64">
        <v>18913</v>
      </c>
    </row>
    <row r="225" spans="2:6" x14ac:dyDescent="0.25">
      <c r="B225" s="63">
        <v>45344</v>
      </c>
      <c r="C225" s="64">
        <v>18887</v>
      </c>
      <c r="D225" s="64">
        <v>18890</v>
      </c>
      <c r="E225" s="64">
        <v>18751</v>
      </c>
      <c r="F225" s="64">
        <v>18889</v>
      </c>
    </row>
    <row r="226" spans="2:6" x14ac:dyDescent="0.25">
      <c r="B226" s="63">
        <v>45343</v>
      </c>
      <c r="C226" s="64">
        <v>18738</v>
      </c>
      <c r="D226" s="64">
        <v>18750</v>
      </c>
      <c r="E226" s="64">
        <v>18659</v>
      </c>
      <c r="F226" s="64">
        <v>18670</v>
      </c>
    </row>
    <row r="227" spans="2:6" x14ac:dyDescent="0.25">
      <c r="B227" s="63">
        <v>45342</v>
      </c>
      <c r="C227" s="64">
        <v>18634</v>
      </c>
      <c r="D227" s="64">
        <v>18754</v>
      </c>
      <c r="E227" s="64">
        <v>18596</v>
      </c>
      <c r="F227" s="64">
        <v>18753</v>
      </c>
    </row>
    <row r="228" spans="2:6" x14ac:dyDescent="0.25">
      <c r="B228" s="63">
        <v>45341</v>
      </c>
      <c r="C228" s="64">
        <v>18680</v>
      </c>
      <c r="D228" s="64">
        <v>18692</v>
      </c>
      <c r="E228" s="64">
        <v>18619</v>
      </c>
      <c r="F228" s="64">
        <v>18671</v>
      </c>
    </row>
    <row r="229" spans="2:6" x14ac:dyDescent="0.25">
      <c r="B229" s="63">
        <v>45338</v>
      </c>
      <c r="C229" s="64">
        <v>18683</v>
      </c>
      <c r="D229" s="64">
        <v>18726</v>
      </c>
      <c r="E229" s="64">
        <v>18633</v>
      </c>
      <c r="F229" s="64">
        <v>18634</v>
      </c>
    </row>
    <row r="230" spans="2:6" x14ac:dyDescent="0.25">
      <c r="B230" s="63">
        <v>45337</v>
      </c>
      <c r="C230" s="64">
        <v>18590</v>
      </c>
      <c r="D230" s="64">
        <v>18696</v>
      </c>
      <c r="E230" s="64">
        <v>18531</v>
      </c>
      <c r="F230" s="64">
        <v>18667</v>
      </c>
    </row>
    <row r="231" spans="2:6" x14ac:dyDescent="0.25">
      <c r="B231" s="63">
        <v>45327</v>
      </c>
      <c r="C231" s="64">
        <v>18008</v>
      </c>
      <c r="D231" s="64">
        <v>18102</v>
      </c>
      <c r="E231" s="64">
        <v>17958</v>
      </c>
      <c r="F231" s="64">
        <v>18086</v>
      </c>
    </row>
    <row r="232" spans="2:6" x14ac:dyDescent="0.25">
      <c r="B232" s="63">
        <v>45324</v>
      </c>
      <c r="C232" s="64">
        <v>18100</v>
      </c>
      <c r="D232" s="64">
        <v>18105</v>
      </c>
      <c r="E232" s="64">
        <v>18023</v>
      </c>
      <c r="F232" s="64">
        <v>18084</v>
      </c>
    </row>
    <row r="233" spans="2:6" x14ac:dyDescent="0.25">
      <c r="B233" s="63">
        <v>45323</v>
      </c>
      <c r="C233" s="64">
        <v>17956</v>
      </c>
      <c r="D233" s="64">
        <v>17994</v>
      </c>
      <c r="E233" s="64">
        <v>17882</v>
      </c>
      <c r="F233" s="64">
        <v>17986</v>
      </c>
    </row>
    <row r="234" spans="2:6" x14ac:dyDescent="0.25">
      <c r="B234" s="63">
        <v>45322</v>
      </c>
      <c r="C234" s="64">
        <v>17990</v>
      </c>
      <c r="D234" s="64">
        <v>18003</v>
      </c>
      <c r="E234" s="64">
        <v>17904</v>
      </c>
      <c r="F234" s="64">
        <v>17920</v>
      </c>
    </row>
    <row r="235" spans="2:6" x14ac:dyDescent="0.25">
      <c r="B235" s="63">
        <v>45321</v>
      </c>
      <c r="C235" s="64">
        <v>18129</v>
      </c>
      <c r="D235" s="64">
        <v>18139</v>
      </c>
      <c r="E235" s="64">
        <v>18064</v>
      </c>
      <c r="F235" s="64">
        <v>18081</v>
      </c>
    </row>
    <row r="236" spans="2:6" x14ac:dyDescent="0.25">
      <c r="B236" s="63">
        <v>45320</v>
      </c>
      <c r="C236" s="64">
        <v>18011</v>
      </c>
      <c r="D236" s="64">
        <v>18135</v>
      </c>
      <c r="E236" s="64">
        <v>17970</v>
      </c>
      <c r="F236" s="64">
        <v>18125</v>
      </c>
    </row>
    <row r="237" spans="2:6" x14ac:dyDescent="0.25">
      <c r="B237" s="63">
        <v>45317</v>
      </c>
      <c r="C237" s="64">
        <v>17951</v>
      </c>
      <c r="D237" s="64">
        <v>18023</v>
      </c>
      <c r="E237" s="64">
        <v>17936</v>
      </c>
      <c r="F237" s="64">
        <v>17999</v>
      </c>
    </row>
    <row r="238" spans="2:6" x14ac:dyDescent="0.25">
      <c r="B238" s="63">
        <v>45316</v>
      </c>
      <c r="C238" s="64">
        <v>18016</v>
      </c>
      <c r="D238" s="64">
        <v>18030</v>
      </c>
      <c r="E238" s="64">
        <v>17935</v>
      </c>
      <c r="F238" s="64">
        <v>17995</v>
      </c>
    </row>
    <row r="239" spans="2:6" x14ac:dyDescent="0.25">
      <c r="B239" s="63">
        <v>45315</v>
      </c>
      <c r="C239" s="64">
        <v>17903</v>
      </c>
      <c r="D239" s="64">
        <v>17941</v>
      </c>
      <c r="E239" s="64">
        <v>17876</v>
      </c>
      <c r="F239" s="64">
        <v>17903</v>
      </c>
    </row>
    <row r="240" spans="2:6" x14ac:dyDescent="0.25">
      <c r="B240" s="63">
        <v>45314</v>
      </c>
      <c r="C240" s="64">
        <v>17799</v>
      </c>
      <c r="D240" s="64">
        <v>17877</v>
      </c>
      <c r="E240" s="64">
        <v>17790</v>
      </c>
      <c r="F240" s="64">
        <v>17870</v>
      </c>
    </row>
    <row r="241" spans="2:6" x14ac:dyDescent="0.25">
      <c r="B241" s="63">
        <v>45313</v>
      </c>
      <c r="C241" s="64">
        <v>17816</v>
      </c>
      <c r="D241" s="64">
        <v>17843</v>
      </c>
      <c r="E241" s="64">
        <v>17747</v>
      </c>
      <c r="F241" s="64">
        <v>17817</v>
      </c>
    </row>
    <row r="242" spans="2:6" x14ac:dyDescent="0.25">
      <c r="B242" s="63">
        <v>45310</v>
      </c>
      <c r="C242" s="64">
        <v>17541</v>
      </c>
      <c r="D242" s="64">
        <v>17684</v>
      </c>
      <c r="E242" s="64">
        <v>17504</v>
      </c>
      <c r="F242" s="64">
        <v>17678</v>
      </c>
    </row>
    <row r="243" spans="2:6" x14ac:dyDescent="0.25">
      <c r="B243" s="63">
        <v>45309</v>
      </c>
      <c r="C243" s="64">
        <v>17240</v>
      </c>
      <c r="D243" s="64">
        <v>17326</v>
      </c>
      <c r="E243" s="64">
        <v>17215</v>
      </c>
      <c r="F243" s="64">
        <v>17280</v>
      </c>
    </row>
    <row r="244" spans="2:6" x14ac:dyDescent="0.25">
      <c r="B244" s="63">
        <v>45308</v>
      </c>
      <c r="C244" s="64">
        <v>17313</v>
      </c>
      <c r="D244" s="64">
        <v>17344</v>
      </c>
      <c r="E244" s="64">
        <v>17159</v>
      </c>
      <c r="F244" s="64">
        <v>17167</v>
      </c>
    </row>
    <row r="245" spans="2:6" x14ac:dyDescent="0.25">
      <c r="B245" s="63">
        <v>45307</v>
      </c>
      <c r="C245" s="64">
        <v>17480</v>
      </c>
      <c r="D245" s="64">
        <v>17499</v>
      </c>
      <c r="E245" s="64">
        <v>17321</v>
      </c>
      <c r="F245" s="64">
        <v>17333</v>
      </c>
    </row>
    <row r="246" spans="2:6" x14ac:dyDescent="0.25">
      <c r="B246" s="63">
        <v>45306</v>
      </c>
      <c r="C246" s="64">
        <v>17580</v>
      </c>
      <c r="D246" s="64">
        <v>17655</v>
      </c>
      <c r="E246" s="64">
        <v>17527</v>
      </c>
      <c r="F246" s="64">
        <v>17559</v>
      </c>
    </row>
    <row r="247" spans="2:6" x14ac:dyDescent="0.25">
      <c r="B247" s="63">
        <v>45303</v>
      </c>
      <c r="C247" s="64">
        <v>17466</v>
      </c>
      <c r="D247" s="64">
        <v>17570</v>
      </c>
      <c r="E247" s="64">
        <v>17447</v>
      </c>
      <c r="F247" s="64">
        <v>17489</v>
      </c>
    </row>
    <row r="248" spans="2:6" x14ac:dyDescent="0.25">
      <c r="B248" s="63">
        <v>45302</v>
      </c>
      <c r="C248" s="64">
        <v>17490</v>
      </c>
      <c r="D248" s="64">
        <v>17606</v>
      </c>
      <c r="E248" s="64">
        <v>17481</v>
      </c>
      <c r="F248" s="64">
        <v>17575</v>
      </c>
    </row>
    <row r="249" spans="2:6" x14ac:dyDescent="0.25">
      <c r="B249" s="63">
        <v>45301</v>
      </c>
      <c r="C249" s="64">
        <v>17509</v>
      </c>
      <c r="D249" s="64">
        <v>17521</v>
      </c>
      <c r="E249" s="64">
        <v>17439</v>
      </c>
      <c r="F249" s="64">
        <v>17458</v>
      </c>
    </row>
    <row r="250" spans="2:6" x14ac:dyDescent="0.25">
      <c r="B250" s="63">
        <v>45300</v>
      </c>
      <c r="C250" s="64">
        <v>17770</v>
      </c>
      <c r="D250" s="64">
        <v>17782</v>
      </c>
      <c r="E250" s="64">
        <v>17526</v>
      </c>
      <c r="F250" s="64">
        <v>17545</v>
      </c>
    </row>
    <row r="251" spans="2:6" x14ac:dyDescent="0.25">
      <c r="B251" s="63">
        <v>45299</v>
      </c>
      <c r="C251" s="64">
        <v>17572</v>
      </c>
      <c r="D251" s="64">
        <v>17706</v>
      </c>
      <c r="E251" s="64">
        <v>17568</v>
      </c>
      <c r="F251" s="64">
        <v>17595</v>
      </c>
    </row>
    <row r="252" spans="2:6" x14ac:dyDescent="0.25">
      <c r="B252" s="63">
        <v>45296</v>
      </c>
      <c r="C252" s="64">
        <v>17577</v>
      </c>
      <c r="D252" s="64">
        <v>17626</v>
      </c>
      <c r="E252" s="64">
        <v>17491</v>
      </c>
      <c r="F252" s="64">
        <v>17519</v>
      </c>
    </row>
    <row r="253" spans="2:6" x14ac:dyDescent="0.25">
      <c r="B253" s="63">
        <v>45295</v>
      </c>
      <c r="C253" s="64">
        <v>17525</v>
      </c>
      <c r="D253" s="64">
        <v>17583</v>
      </c>
      <c r="E253" s="64">
        <v>17525</v>
      </c>
      <c r="F253" s="64">
        <v>17546</v>
      </c>
    </row>
    <row r="254" spans="2:6" x14ac:dyDescent="0.25">
      <c r="B254" s="63">
        <v>45294</v>
      </c>
      <c r="C254" s="64">
        <v>17658</v>
      </c>
      <c r="D254" s="64">
        <v>17667</v>
      </c>
      <c r="E254" s="64">
        <v>17507</v>
      </c>
      <c r="F254" s="64">
        <v>17546</v>
      </c>
    </row>
    <row r="255" spans="2:6" x14ac:dyDescent="0.25">
      <c r="B255" s="63">
        <v>45293</v>
      </c>
      <c r="C255" s="64">
        <v>17838</v>
      </c>
      <c r="D255" s="64">
        <v>17920</v>
      </c>
      <c r="E255" s="64">
        <v>17751</v>
      </c>
      <c r="F255" s="64">
        <v>17798</v>
      </c>
    </row>
    <row r="256" spans="2:6" x14ac:dyDescent="0.25">
      <c r="B256" s="63">
        <v>45289</v>
      </c>
      <c r="C256" s="64">
        <v>17853</v>
      </c>
      <c r="D256" s="64">
        <v>17900</v>
      </c>
      <c r="E256" s="64">
        <v>17828</v>
      </c>
      <c r="F256" s="64">
        <v>17868</v>
      </c>
    </row>
    <row r="257" spans="2:6" x14ac:dyDescent="0.25">
      <c r="B257" s="63">
        <v>45288</v>
      </c>
      <c r="C257" s="64">
        <v>17850</v>
      </c>
      <c r="D257" s="64">
        <v>17887</v>
      </c>
      <c r="E257" s="64">
        <v>17821</v>
      </c>
      <c r="F257" s="64">
        <v>17865</v>
      </c>
    </row>
    <row r="258" spans="2:6" x14ac:dyDescent="0.25">
      <c r="B258" s="63">
        <v>45287</v>
      </c>
      <c r="C258" s="64">
        <v>17755</v>
      </c>
      <c r="D258" s="64">
        <v>17874</v>
      </c>
      <c r="E258" s="64">
        <v>17737</v>
      </c>
      <c r="F258" s="64">
        <v>17857</v>
      </c>
    </row>
    <row r="259" spans="2:6" x14ac:dyDescent="0.25">
      <c r="B259" s="63">
        <v>45286</v>
      </c>
      <c r="C259" s="64">
        <v>17651</v>
      </c>
      <c r="D259" s="64">
        <v>17740</v>
      </c>
      <c r="E259" s="64">
        <v>17634</v>
      </c>
      <c r="F259" s="64">
        <v>17735</v>
      </c>
    </row>
    <row r="260" spans="2:6" x14ac:dyDescent="0.25">
      <c r="B260" s="63">
        <v>45285</v>
      </c>
      <c r="C260" s="64">
        <v>17644</v>
      </c>
      <c r="D260" s="64">
        <v>17666</v>
      </c>
      <c r="E260" s="64">
        <v>17607</v>
      </c>
      <c r="F260" s="64">
        <v>17622</v>
      </c>
    </row>
    <row r="261" spans="2:6" x14ac:dyDescent="0.25">
      <c r="B261" s="63">
        <v>45282</v>
      </c>
      <c r="C261" s="64">
        <v>17563</v>
      </c>
      <c r="D261" s="64">
        <v>17597</v>
      </c>
      <c r="E261" s="64">
        <v>17542</v>
      </c>
      <c r="F261" s="64">
        <v>17558</v>
      </c>
    </row>
    <row r="262" spans="2:6" x14ac:dyDescent="0.25">
      <c r="B262" s="63">
        <v>45281</v>
      </c>
      <c r="C262" s="64">
        <v>17442</v>
      </c>
      <c r="D262" s="64">
        <v>17544</v>
      </c>
      <c r="E262" s="64">
        <v>17414</v>
      </c>
      <c r="F262" s="64">
        <v>17529</v>
      </c>
    </row>
    <row r="263" spans="2:6" x14ac:dyDescent="0.25">
      <c r="B263" s="63">
        <v>45280</v>
      </c>
      <c r="C263" s="64">
        <v>17605</v>
      </c>
      <c r="D263" s="64">
        <v>17655</v>
      </c>
      <c r="E263" s="64">
        <v>17596</v>
      </c>
      <c r="F263" s="64">
        <v>17636</v>
      </c>
    </row>
    <row r="264" spans="2:6" x14ac:dyDescent="0.25">
      <c r="B264" s="63">
        <v>45279</v>
      </c>
      <c r="C264" s="64">
        <v>17596</v>
      </c>
      <c r="D264" s="64">
        <v>17621</v>
      </c>
      <c r="E264" s="64">
        <v>17505</v>
      </c>
      <c r="F264" s="64">
        <v>17574</v>
      </c>
    </row>
    <row r="265" spans="2:6" x14ac:dyDescent="0.25">
      <c r="B265" s="63">
        <v>45278</v>
      </c>
      <c r="C265" s="64">
        <v>17672</v>
      </c>
      <c r="D265" s="64">
        <v>17673</v>
      </c>
      <c r="E265" s="64">
        <v>17583</v>
      </c>
      <c r="F265" s="64">
        <v>17655</v>
      </c>
    </row>
    <row r="266" spans="2:6" x14ac:dyDescent="0.25">
      <c r="B266" s="63">
        <v>45275</v>
      </c>
      <c r="C266" s="64">
        <v>17771</v>
      </c>
      <c r="D266" s="64">
        <v>17775</v>
      </c>
      <c r="E266" s="64">
        <v>17672</v>
      </c>
      <c r="F266" s="64">
        <v>17674</v>
      </c>
    </row>
    <row r="267" spans="2:6" x14ac:dyDescent="0.25">
      <c r="B267" s="63">
        <v>45274</v>
      </c>
      <c r="C267" s="64">
        <v>17608</v>
      </c>
      <c r="D267" s="64">
        <v>17691</v>
      </c>
      <c r="E267" s="64">
        <v>17595</v>
      </c>
      <c r="F267" s="64">
        <v>17666</v>
      </c>
    </row>
    <row r="268" spans="2:6" x14ac:dyDescent="0.25">
      <c r="B268" s="63">
        <v>45273</v>
      </c>
      <c r="C268" s="64">
        <v>17491</v>
      </c>
      <c r="D268" s="64">
        <v>17519</v>
      </c>
      <c r="E268" s="64">
        <v>17426</v>
      </c>
      <c r="F268" s="64">
        <v>17453</v>
      </c>
    </row>
    <row r="269" spans="2:6" x14ac:dyDescent="0.25">
      <c r="B269" s="63">
        <v>45272</v>
      </c>
      <c r="C269" s="64">
        <v>17518</v>
      </c>
      <c r="D269" s="64">
        <v>17545</v>
      </c>
      <c r="E269" s="64">
        <v>17427</v>
      </c>
      <c r="F269" s="64">
        <v>17464</v>
      </c>
    </row>
    <row r="270" spans="2:6" x14ac:dyDescent="0.25">
      <c r="B270" s="63">
        <v>45271</v>
      </c>
      <c r="C270" s="64">
        <v>17436</v>
      </c>
      <c r="D270" s="64">
        <v>17457</v>
      </c>
      <c r="E270" s="64">
        <v>17350</v>
      </c>
      <c r="F270" s="64">
        <v>17418</v>
      </c>
    </row>
    <row r="271" spans="2:6" x14ac:dyDescent="0.25">
      <c r="B271" s="63">
        <v>45268</v>
      </c>
      <c r="C271" s="64">
        <v>17409</v>
      </c>
      <c r="D271" s="64">
        <v>17470</v>
      </c>
      <c r="E271" s="64">
        <v>17363</v>
      </c>
      <c r="F271" s="64">
        <v>17377</v>
      </c>
    </row>
    <row r="272" spans="2:6" x14ac:dyDescent="0.25">
      <c r="B272" s="63">
        <v>45267</v>
      </c>
      <c r="C272" s="64">
        <v>17321</v>
      </c>
      <c r="D272" s="64">
        <v>17371</v>
      </c>
      <c r="E272" s="64">
        <v>17261</v>
      </c>
      <c r="F272" s="64">
        <v>17270</v>
      </c>
    </row>
    <row r="273" spans="2:6" x14ac:dyDescent="0.25">
      <c r="B273" s="63">
        <v>45266</v>
      </c>
      <c r="C273" s="64">
        <v>17367</v>
      </c>
      <c r="D273" s="64">
        <v>17453</v>
      </c>
      <c r="E273" s="64">
        <v>17346</v>
      </c>
      <c r="F273" s="64">
        <v>17381</v>
      </c>
    </row>
    <row r="274" spans="2:6" x14ac:dyDescent="0.25">
      <c r="B274" s="63">
        <v>45265</v>
      </c>
      <c r="C274" s="64">
        <v>17285</v>
      </c>
      <c r="D274" s="64">
        <v>17330</v>
      </c>
      <c r="E274" s="64">
        <v>17231</v>
      </c>
      <c r="F274" s="64">
        <v>17309</v>
      </c>
    </row>
    <row r="275" spans="2:6" x14ac:dyDescent="0.25">
      <c r="B275" s="63">
        <v>45264</v>
      </c>
      <c r="C275" s="64">
        <v>17465</v>
      </c>
      <c r="D275" s="64">
        <v>17491</v>
      </c>
      <c r="E275" s="64">
        <v>17376</v>
      </c>
      <c r="F275" s="64">
        <v>17419</v>
      </c>
    </row>
    <row r="276" spans="2:6" x14ac:dyDescent="0.25">
      <c r="B276" s="63">
        <v>45261</v>
      </c>
      <c r="C276" s="64">
        <v>17333</v>
      </c>
      <c r="D276" s="64">
        <v>17434</v>
      </c>
      <c r="E276" s="64">
        <v>17254</v>
      </c>
      <c r="F276" s="64">
        <v>17421</v>
      </c>
    </row>
    <row r="277" spans="2:6" x14ac:dyDescent="0.25">
      <c r="B277" s="63">
        <v>45260</v>
      </c>
      <c r="C277" s="64">
        <v>17400</v>
      </c>
      <c r="D277" s="64">
        <v>17416</v>
      </c>
      <c r="E277" s="64">
        <v>17291</v>
      </c>
      <c r="F277" s="64">
        <v>17393</v>
      </c>
    </row>
    <row r="278" spans="2:6" x14ac:dyDescent="0.25">
      <c r="B278" s="63">
        <v>45259</v>
      </c>
      <c r="C278" s="64">
        <v>17339</v>
      </c>
      <c r="D278" s="64">
        <v>17450</v>
      </c>
      <c r="E278" s="64">
        <v>17314</v>
      </c>
      <c r="F278" s="64">
        <v>17334</v>
      </c>
    </row>
    <row r="279" spans="2:6" x14ac:dyDescent="0.25">
      <c r="B279" s="63">
        <v>45258</v>
      </c>
      <c r="C279" s="64">
        <v>17215</v>
      </c>
      <c r="D279" s="64">
        <v>17402</v>
      </c>
      <c r="E279" s="64">
        <v>17195</v>
      </c>
      <c r="F279" s="64">
        <v>17364</v>
      </c>
    </row>
    <row r="280" spans="2:6" x14ac:dyDescent="0.25">
      <c r="B280" s="63">
        <v>45257</v>
      </c>
      <c r="C280" s="64">
        <v>17257</v>
      </c>
      <c r="D280" s="64">
        <v>17361</v>
      </c>
      <c r="E280" s="64">
        <v>17145</v>
      </c>
      <c r="F280" s="64">
        <v>17173</v>
      </c>
    </row>
    <row r="281" spans="2:6" x14ac:dyDescent="0.25">
      <c r="B281" s="63">
        <v>45254</v>
      </c>
      <c r="C281" s="64">
        <v>17330</v>
      </c>
      <c r="D281" s="64">
        <v>17350</v>
      </c>
      <c r="E281" s="64">
        <v>17265</v>
      </c>
      <c r="F281" s="64">
        <v>17293</v>
      </c>
    </row>
    <row r="282" spans="2:6" x14ac:dyDescent="0.25">
      <c r="B282" s="63">
        <v>45253</v>
      </c>
      <c r="C282" s="64">
        <v>17275</v>
      </c>
      <c r="D282" s="64">
        <v>17323</v>
      </c>
      <c r="E282" s="64">
        <v>17214</v>
      </c>
      <c r="F282" s="64">
        <v>17307</v>
      </c>
    </row>
    <row r="283" spans="2:6" x14ac:dyDescent="0.25">
      <c r="B283" s="63">
        <v>45252</v>
      </c>
      <c r="C283" s="64">
        <v>17298</v>
      </c>
      <c r="D283" s="64">
        <v>17334</v>
      </c>
      <c r="E283" s="64">
        <v>17256</v>
      </c>
      <c r="F283" s="64">
        <v>17284</v>
      </c>
    </row>
    <row r="284" spans="2:6" x14ac:dyDescent="0.25">
      <c r="B284" s="63">
        <v>45251</v>
      </c>
      <c r="C284" s="64">
        <v>17281</v>
      </c>
      <c r="D284" s="64">
        <v>17425</v>
      </c>
      <c r="E284" s="64">
        <v>17280</v>
      </c>
      <c r="F284" s="64">
        <v>17415</v>
      </c>
    </row>
    <row r="285" spans="2:6" x14ac:dyDescent="0.25">
      <c r="B285" s="63">
        <v>45250</v>
      </c>
      <c r="C285" s="64">
        <v>17227</v>
      </c>
      <c r="D285" s="64">
        <v>17288</v>
      </c>
      <c r="E285" s="64">
        <v>17154</v>
      </c>
      <c r="F285" s="64">
        <v>17200</v>
      </c>
    </row>
    <row r="286" spans="2:6" x14ac:dyDescent="0.25">
      <c r="B286" s="63">
        <v>45247</v>
      </c>
      <c r="C286" s="64">
        <v>17152</v>
      </c>
      <c r="D286" s="64">
        <v>17252</v>
      </c>
      <c r="E286" s="64">
        <v>17151</v>
      </c>
      <c r="F286" s="64">
        <v>17222</v>
      </c>
    </row>
    <row r="287" spans="2:6" x14ac:dyDescent="0.25">
      <c r="B287" s="63">
        <v>45246</v>
      </c>
      <c r="C287" s="64">
        <v>17196</v>
      </c>
      <c r="D287" s="64">
        <v>17218</v>
      </c>
      <c r="E287" s="64">
        <v>17109</v>
      </c>
      <c r="F287" s="64">
        <v>17186</v>
      </c>
    </row>
    <row r="288" spans="2:6" x14ac:dyDescent="0.25">
      <c r="B288" s="63">
        <v>45245</v>
      </c>
      <c r="C288" s="64">
        <v>17170</v>
      </c>
      <c r="D288" s="64">
        <v>17192</v>
      </c>
      <c r="E288" s="64">
        <v>17055</v>
      </c>
      <c r="F288" s="64">
        <v>17123</v>
      </c>
    </row>
    <row r="289" spans="2:6" x14ac:dyDescent="0.25">
      <c r="B289" s="63">
        <v>45244</v>
      </c>
      <c r="C289" s="64">
        <v>16956</v>
      </c>
      <c r="D289" s="64">
        <v>16976</v>
      </c>
      <c r="E289" s="64">
        <v>16912</v>
      </c>
      <c r="F289" s="64">
        <v>16949</v>
      </c>
    </row>
    <row r="290" spans="2:6" x14ac:dyDescent="0.25">
      <c r="B290" s="63">
        <v>45243</v>
      </c>
      <c r="C290" s="64">
        <v>16969</v>
      </c>
      <c r="D290" s="64">
        <v>16985</v>
      </c>
      <c r="E290" s="64">
        <v>16836</v>
      </c>
      <c r="F290" s="64">
        <v>16876</v>
      </c>
    </row>
    <row r="291" spans="2:6" x14ac:dyDescent="0.25">
      <c r="B291" s="63">
        <v>45240</v>
      </c>
      <c r="C291" s="64">
        <v>16664</v>
      </c>
      <c r="D291" s="64">
        <v>16738</v>
      </c>
      <c r="E291" s="64">
        <v>16627</v>
      </c>
      <c r="F291" s="64">
        <v>16736</v>
      </c>
    </row>
    <row r="292" spans="2:6" x14ac:dyDescent="0.25">
      <c r="B292" s="63">
        <v>45239</v>
      </c>
      <c r="C292" s="64">
        <v>16711</v>
      </c>
      <c r="D292" s="64">
        <v>16788</v>
      </c>
      <c r="E292" s="64">
        <v>16692</v>
      </c>
      <c r="F292" s="64">
        <v>16763</v>
      </c>
    </row>
    <row r="293" spans="2:6" x14ac:dyDescent="0.25">
      <c r="B293" s="63">
        <v>45238</v>
      </c>
      <c r="C293" s="64">
        <v>16725</v>
      </c>
      <c r="D293" s="64">
        <v>16797</v>
      </c>
      <c r="E293" s="64">
        <v>16687</v>
      </c>
      <c r="F293" s="64">
        <v>16749</v>
      </c>
    </row>
    <row r="294" spans="2:6" x14ac:dyDescent="0.25">
      <c r="B294" s="63">
        <v>45237</v>
      </c>
      <c r="C294" s="64">
        <v>16632</v>
      </c>
      <c r="D294" s="64">
        <v>16712</v>
      </c>
      <c r="E294" s="64">
        <v>16613</v>
      </c>
      <c r="F294" s="64">
        <v>16709</v>
      </c>
    </row>
    <row r="295" spans="2:6" x14ac:dyDescent="0.25">
      <c r="B295" s="63">
        <v>45236</v>
      </c>
      <c r="C295" s="64">
        <v>16680</v>
      </c>
      <c r="D295" s="64">
        <v>16750</v>
      </c>
      <c r="E295" s="64">
        <v>16626</v>
      </c>
      <c r="F295" s="64">
        <v>16670</v>
      </c>
    </row>
    <row r="296" spans="2:6" x14ac:dyDescent="0.25">
      <c r="B296" s="63">
        <v>45233</v>
      </c>
      <c r="C296" s="64">
        <v>16488</v>
      </c>
      <c r="D296" s="64">
        <v>16537</v>
      </c>
      <c r="E296" s="64">
        <v>16441</v>
      </c>
      <c r="F296" s="64">
        <v>16512</v>
      </c>
    </row>
    <row r="297" spans="2:6" x14ac:dyDescent="0.25">
      <c r="B297" s="63">
        <v>45232</v>
      </c>
      <c r="C297" s="64">
        <v>16256</v>
      </c>
      <c r="D297" s="64">
        <v>16399</v>
      </c>
      <c r="E297" s="64">
        <v>16250</v>
      </c>
      <c r="F297" s="64">
        <v>16390</v>
      </c>
    </row>
    <row r="298" spans="2:6" x14ac:dyDescent="0.25">
      <c r="B298" s="63">
        <v>45231</v>
      </c>
      <c r="C298" s="64">
        <v>16099</v>
      </c>
      <c r="D298" s="64">
        <v>16120</v>
      </c>
      <c r="E298" s="64">
        <v>15978</v>
      </c>
      <c r="F298" s="64">
        <v>16048</v>
      </c>
    </row>
    <row r="299" spans="2:6" x14ac:dyDescent="0.25">
      <c r="B299" s="63">
        <v>45230</v>
      </c>
      <c r="C299" s="64">
        <v>16180</v>
      </c>
      <c r="D299" s="64">
        <v>16197</v>
      </c>
      <c r="E299" s="64">
        <v>15973</v>
      </c>
      <c r="F299" s="64">
        <v>15994</v>
      </c>
    </row>
    <row r="300" spans="2:6" x14ac:dyDescent="0.25">
      <c r="B300" s="63">
        <v>45229</v>
      </c>
      <c r="C300" s="64">
        <v>16118</v>
      </c>
      <c r="D300" s="64">
        <v>16238</v>
      </c>
      <c r="E300" s="64">
        <v>16111</v>
      </c>
      <c r="F300" s="64">
        <v>16157</v>
      </c>
    </row>
    <row r="301" spans="2:6" x14ac:dyDescent="0.25">
      <c r="B301" s="63">
        <v>45226</v>
      </c>
      <c r="C301" s="64">
        <v>16137</v>
      </c>
      <c r="D301" s="64">
        <v>16217</v>
      </c>
      <c r="E301" s="64">
        <v>16120</v>
      </c>
      <c r="F301" s="64">
        <v>16151</v>
      </c>
    </row>
    <row r="302" spans="2:6" x14ac:dyDescent="0.25">
      <c r="B302" s="63">
        <v>45225</v>
      </c>
      <c r="C302" s="64">
        <v>16144</v>
      </c>
      <c r="D302" s="64">
        <v>16176</v>
      </c>
      <c r="E302" s="64">
        <v>16039</v>
      </c>
      <c r="F302" s="64">
        <v>16069</v>
      </c>
    </row>
    <row r="303" spans="2:6" x14ac:dyDescent="0.25">
      <c r="B303" s="63">
        <v>45224</v>
      </c>
      <c r="C303" s="64">
        <v>16370</v>
      </c>
      <c r="D303" s="64">
        <v>16480</v>
      </c>
      <c r="E303" s="64">
        <v>16350</v>
      </c>
      <c r="F303" s="64">
        <v>16358</v>
      </c>
    </row>
    <row r="304" spans="2:6" x14ac:dyDescent="0.25">
      <c r="B304" s="63">
        <v>45223</v>
      </c>
      <c r="C304" s="64">
        <v>16274</v>
      </c>
      <c r="D304" s="64">
        <v>16343</v>
      </c>
      <c r="E304" s="64">
        <v>16148</v>
      </c>
      <c r="F304" s="64">
        <v>16335</v>
      </c>
    </row>
    <row r="305" spans="2:6" x14ac:dyDescent="0.25">
      <c r="B305" s="63">
        <v>45222</v>
      </c>
      <c r="C305" s="64">
        <v>16350</v>
      </c>
      <c r="D305" s="64">
        <v>16366</v>
      </c>
      <c r="E305" s="64">
        <v>16250</v>
      </c>
      <c r="F305" s="64">
        <v>16254</v>
      </c>
    </row>
    <row r="306" spans="2:6" x14ac:dyDescent="0.25">
      <c r="B306" s="63">
        <v>45219</v>
      </c>
      <c r="C306" s="64">
        <v>16440</v>
      </c>
      <c r="D306" s="64">
        <v>16465</v>
      </c>
      <c r="E306" s="64">
        <v>16255</v>
      </c>
      <c r="F306" s="64">
        <v>16413</v>
      </c>
    </row>
    <row r="307" spans="2:6" x14ac:dyDescent="0.25">
      <c r="B307" s="63">
        <v>45218</v>
      </c>
      <c r="C307" s="64">
        <v>16365</v>
      </c>
      <c r="D307" s="64">
        <v>16487</v>
      </c>
      <c r="E307" s="64">
        <v>16357</v>
      </c>
      <c r="F307" s="64">
        <v>16458</v>
      </c>
    </row>
    <row r="308" spans="2:6" x14ac:dyDescent="0.25">
      <c r="B308" s="63">
        <v>45217</v>
      </c>
      <c r="C308" s="64">
        <v>16616</v>
      </c>
      <c r="D308" s="64">
        <v>16633</v>
      </c>
      <c r="E308" s="64">
        <v>16411</v>
      </c>
      <c r="F308" s="64">
        <v>16426</v>
      </c>
    </row>
    <row r="309" spans="2:6" x14ac:dyDescent="0.25">
      <c r="B309" s="63">
        <v>45216</v>
      </c>
      <c r="C309" s="64">
        <v>16764</v>
      </c>
      <c r="D309" s="64">
        <v>16782</v>
      </c>
      <c r="E309" s="64">
        <v>16634</v>
      </c>
      <c r="F309" s="64">
        <v>16650</v>
      </c>
    </row>
    <row r="310" spans="2:6" x14ac:dyDescent="0.25">
      <c r="B310" s="63">
        <v>45215</v>
      </c>
      <c r="C310" s="64">
        <v>16661</v>
      </c>
      <c r="D310" s="64">
        <v>16683</v>
      </c>
      <c r="E310" s="64">
        <v>16603</v>
      </c>
      <c r="F310" s="64">
        <v>16648</v>
      </c>
    </row>
    <row r="311" spans="2:6" x14ac:dyDescent="0.25">
      <c r="B311" s="63">
        <v>45212</v>
      </c>
      <c r="C311" s="64">
        <v>16750</v>
      </c>
      <c r="D311" s="64">
        <v>16807</v>
      </c>
      <c r="E311" s="64">
        <v>16730</v>
      </c>
      <c r="F311" s="64">
        <v>16770</v>
      </c>
    </row>
    <row r="312" spans="2:6" x14ac:dyDescent="0.25">
      <c r="B312" s="63">
        <v>45211</v>
      </c>
      <c r="C312" s="64">
        <v>16768</v>
      </c>
      <c r="D312" s="64">
        <v>16857</v>
      </c>
      <c r="E312" s="64">
        <v>16725</v>
      </c>
      <c r="F312" s="64">
        <v>16848</v>
      </c>
    </row>
    <row r="313" spans="2:6" x14ac:dyDescent="0.25">
      <c r="B313" s="63">
        <v>45210</v>
      </c>
      <c r="C313" s="64">
        <v>16829</v>
      </c>
      <c r="D313" s="64">
        <v>16829</v>
      </c>
      <c r="E313" s="64">
        <v>16662</v>
      </c>
      <c r="F313" s="64">
        <v>16717</v>
      </c>
    </row>
    <row r="314" spans="2:6" x14ac:dyDescent="0.25">
      <c r="B314" s="63">
        <v>45205</v>
      </c>
      <c r="C314" s="64">
        <v>16476</v>
      </c>
      <c r="D314" s="64">
        <v>16552</v>
      </c>
      <c r="E314" s="64">
        <v>16473</v>
      </c>
      <c r="F314" s="64">
        <v>16531</v>
      </c>
    </row>
    <row r="315" spans="2:6" x14ac:dyDescent="0.25">
      <c r="B315" s="63">
        <v>45204</v>
      </c>
      <c r="C315" s="64">
        <v>16300</v>
      </c>
      <c r="D315" s="64">
        <v>16486</v>
      </c>
      <c r="E315" s="64">
        <v>16288</v>
      </c>
      <c r="F315" s="64">
        <v>16456</v>
      </c>
    </row>
    <row r="316" spans="2:6" x14ac:dyDescent="0.25">
      <c r="B316" s="63">
        <v>45203</v>
      </c>
      <c r="C316" s="64">
        <v>16285</v>
      </c>
      <c r="D316" s="64">
        <v>16286</v>
      </c>
      <c r="E316" s="64">
        <v>16164</v>
      </c>
      <c r="F316" s="64">
        <v>16245</v>
      </c>
    </row>
    <row r="317" spans="2:6" x14ac:dyDescent="0.25">
      <c r="B317" s="63">
        <v>45202</v>
      </c>
      <c r="C317" s="64">
        <v>16497</v>
      </c>
      <c r="D317" s="64">
        <v>16553</v>
      </c>
      <c r="E317" s="64">
        <v>16408</v>
      </c>
      <c r="F317" s="64">
        <v>16412</v>
      </c>
    </row>
    <row r="318" spans="2:6" x14ac:dyDescent="0.25">
      <c r="B318" s="63">
        <v>45201</v>
      </c>
      <c r="C318" s="64">
        <v>16531</v>
      </c>
      <c r="D318" s="64">
        <v>16610</v>
      </c>
      <c r="E318" s="64">
        <v>16504</v>
      </c>
      <c r="F318" s="64">
        <v>16557</v>
      </c>
    </row>
    <row r="319" spans="2:6" x14ac:dyDescent="0.25">
      <c r="B319" s="63">
        <v>45197</v>
      </c>
      <c r="C319" s="64">
        <v>16342</v>
      </c>
      <c r="D319" s="64">
        <v>16435</v>
      </c>
      <c r="E319" s="64">
        <v>16295</v>
      </c>
      <c r="F319" s="64">
        <v>16368</v>
      </c>
    </row>
    <row r="320" spans="2:6" x14ac:dyDescent="0.25">
      <c r="B320" s="63">
        <v>45196</v>
      </c>
      <c r="C320" s="64">
        <v>16246</v>
      </c>
      <c r="D320" s="64">
        <v>16334</v>
      </c>
      <c r="E320" s="64">
        <v>16230</v>
      </c>
      <c r="F320" s="64">
        <v>16311</v>
      </c>
    </row>
    <row r="321" spans="2:6" x14ac:dyDescent="0.25">
      <c r="B321" s="63">
        <v>45195</v>
      </c>
      <c r="C321" s="64">
        <v>16400</v>
      </c>
      <c r="D321" s="64">
        <v>16408</v>
      </c>
      <c r="E321" s="64">
        <v>16273</v>
      </c>
      <c r="F321" s="64">
        <v>16308</v>
      </c>
    </row>
    <row r="322" spans="2:6" x14ac:dyDescent="0.25">
      <c r="B322" s="63">
        <v>45194</v>
      </c>
      <c r="C322" s="64">
        <v>16352</v>
      </c>
      <c r="D322" s="64">
        <v>16491</v>
      </c>
      <c r="E322" s="64">
        <v>16340</v>
      </c>
      <c r="F322" s="64">
        <v>16464</v>
      </c>
    </row>
    <row r="323" spans="2:6" x14ac:dyDescent="0.25">
      <c r="B323" s="63">
        <v>45191</v>
      </c>
      <c r="C323" s="64">
        <v>16200</v>
      </c>
      <c r="D323" s="64">
        <v>16355</v>
      </c>
      <c r="E323" s="64">
        <v>16188</v>
      </c>
      <c r="F323" s="64">
        <v>16345</v>
      </c>
    </row>
    <row r="324" spans="2:6" x14ac:dyDescent="0.25">
      <c r="B324" s="63">
        <v>45190</v>
      </c>
      <c r="C324" s="64">
        <v>16479</v>
      </c>
      <c r="D324" s="64">
        <v>16483</v>
      </c>
      <c r="E324" s="64">
        <v>16280</v>
      </c>
      <c r="F324" s="64">
        <v>16309</v>
      </c>
    </row>
    <row r="325" spans="2:6" x14ac:dyDescent="0.25">
      <c r="B325" s="63">
        <v>45189</v>
      </c>
      <c r="C325" s="64">
        <v>16611</v>
      </c>
      <c r="D325" s="64">
        <v>16648</v>
      </c>
      <c r="E325" s="64">
        <v>16531</v>
      </c>
      <c r="F325" s="64">
        <v>16537</v>
      </c>
    </row>
    <row r="326" spans="2:6" x14ac:dyDescent="0.25">
      <c r="B326" s="63">
        <v>45188</v>
      </c>
      <c r="C326" s="64">
        <v>16700</v>
      </c>
      <c r="D326" s="64">
        <v>16741</v>
      </c>
      <c r="E326" s="64">
        <v>16603</v>
      </c>
      <c r="F326" s="64">
        <v>16609</v>
      </c>
    </row>
    <row r="327" spans="2:6" x14ac:dyDescent="0.25">
      <c r="B327" s="63">
        <v>45187</v>
      </c>
      <c r="C327" s="64">
        <v>16757</v>
      </c>
      <c r="D327" s="64">
        <v>16796</v>
      </c>
      <c r="E327" s="64">
        <v>16700</v>
      </c>
      <c r="F327" s="64">
        <v>16709</v>
      </c>
    </row>
    <row r="328" spans="2:6" x14ac:dyDescent="0.25">
      <c r="B328" s="63">
        <v>45184</v>
      </c>
      <c r="C328" s="64">
        <v>16848</v>
      </c>
      <c r="D328" s="64">
        <v>16918</v>
      </c>
      <c r="E328" s="64">
        <v>16808</v>
      </c>
      <c r="F328" s="64">
        <v>16906</v>
      </c>
    </row>
    <row r="329" spans="2:6" x14ac:dyDescent="0.25">
      <c r="B329" s="63">
        <v>45183</v>
      </c>
      <c r="C329" s="64">
        <v>16676</v>
      </c>
      <c r="D329" s="64">
        <v>16842</v>
      </c>
      <c r="E329" s="64">
        <v>16675</v>
      </c>
      <c r="F329" s="64">
        <v>16838</v>
      </c>
    </row>
    <row r="330" spans="2:6" x14ac:dyDescent="0.25">
      <c r="B330" s="63">
        <v>45182</v>
      </c>
      <c r="C330" s="64">
        <v>16570</v>
      </c>
      <c r="D330" s="64">
        <v>16645</v>
      </c>
      <c r="E330" s="64">
        <v>16523</v>
      </c>
      <c r="F330" s="64">
        <v>16577</v>
      </c>
    </row>
    <row r="331" spans="2:6" x14ac:dyDescent="0.25">
      <c r="B331" s="63">
        <v>45181</v>
      </c>
      <c r="C331" s="64">
        <v>16459</v>
      </c>
      <c r="D331" s="64">
        <v>16591</v>
      </c>
      <c r="E331" s="64">
        <v>16413</v>
      </c>
      <c r="F331" s="64">
        <v>16573</v>
      </c>
    </row>
    <row r="332" spans="2:6" x14ac:dyDescent="0.25">
      <c r="B332" s="63">
        <v>45180</v>
      </c>
      <c r="C332" s="64">
        <v>16560</v>
      </c>
      <c r="D332" s="64">
        <v>16577</v>
      </c>
      <c r="E332" s="64">
        <v>16366</v>
      </c>
      <c r="F332" s="64">
        <v>16427</v>
      </c>
    </row>
    <row r="333" spans="2:6" x14ac:dyDescent="0.25">
      <c r="B333" s="63">
        <v>45177</v>
      </c>
      <c r="C333" s="64">
        <v>16490</v>
      </c>
      <c r="D333" s="64">
        <v>16579</v>
      </c>
      <c r="E333" s="64">
        <v>16467</v>
      </c>
      <c r="F333" s="64">
        <v>16563</v>
      </c>
    </row>
    <row r="334" spans="2:6" x14ac:dyDescent="0.25">
      <c r="B334" s="63">
        <v>45176</v>
      </c>
      <c r="C334" s="64">
        <v>16604</v>
      </c>
      <c r="D334" s="64">
        <v>16660</v>
      </c>
      <c r="E334" s="64">
        <v>16560</v>
      </c>
      <c r="F334" s="64">
        <v>16564</v>
      </c>
    </row>
    <row r="335" spans="2:6" x14ac:dyDescent="0.25">
      <c r="B335" s="63">
        <v>45175</v>
      </c>
      <c r="C335" s="64">
        <v>16758</v>
      </c>
      <c r="D335" s="64">
        <v>16801</v>
      </c>
      <c r="E335" s="64">
        <v>16702</v>
      </c>
      <c r="F335" s="64">
        <v>16711</v>
      </c>
    </row>
    <row r="336" spans="2:6" x14ac:dyDescent="0.25">
      <c r="B336" s="63">
        <v>45174</v>
      </c>
      <c r="C336" s="64">
        <v>16736</v>
      </c>
      <c r="D336" s="64">
        <v>16765</v>
      </c>
      <c r="E336" s="64">
        <v>16707</v>
      </c>
      <c r="F336" s="64">
        <v>16754</v>
      </c>
    </row>
    <row r="337" spans="2:6" x14ac:dyDescent="0.25">
      <c r="B337" s="63">
        <v>45173</v>
      </c>
      <c r="C337" s="64">
        <v>16646</v>
      </c>
      <c r="D337" s="64">
        <v>16782</v>
      </c>
      <c r="E337" s="64">
        <v>16607</v>
      </c>
      <c r="F337" s="64">
        <v>16782</v>
      </c>
    </row>
    <row r="338" spans="2:6" x14ac:dyDescent="0.25">
      <c r="B338" s="63">
        <v>45170</v>
      </c>
      <c r="C338" s="64">
        <v>16608</v>
      </c>
      <c r="D338" s="64">
        <v>16727</v>
      </c>
      <c r="E338" s="64">
        <v>16600</v>
      </c>
      <c r="F338" s="64">
        <v>16651</v>
      </c>
    </row>
    <row r="339" spans="2:6" x14ac:dyDescent="0.25">
      <c r="B339" s="63">
        <v>45169</v>
      </c>
      <c r="C339" s="64">
        <v>16730</v>
      </c>
      <c r="D339" s="64">
        <v>16731</v>
      </c>
      <c r="E339" s="64">
        <v>16602</v>
      </c>
      <c r="F339" s="64">
        <v>16628</v>
      </c>
    </row>
    <row r="340" spans="2:6" x14ac:dyDescent="0.25">
      <c r="B340" s="63">
        <v>45168</v>
      </c>
      <c r="C340" s="64">
        <v>16738</v>
      </c>
      <c r="D340" s="64">
        <v>16778</v>
      </c>
      <c r="E340" s="64">
        <v>16695</v>
      </c>
      <c r="F340" s="64">
        <v>16724</v>
      </c>
    </row>
    <row r="341" spans="2:6" x14ac:dyDescent="0.25">
      <c r="B341" s="63">
        <v>45167</v>
      </c>
      <c r="C341" s="64">
        <v>16578</v>
      </c>
      <c r="D341" s="64">
        <v>16632</v>
      </c>
      <c r="E341" s="64">
        <v>16453</v>
      </c>
      <c r="F341" s="64">
        <v>16624</v>
      </c>
    </row>
    <row r="342" spans="2:6" x14ac:dyDescent="0.25">
      <c r="B342" s="63">
        <v>45166</v>
      </c>
      <c r="C342" s="64">
        <v>16468</v>
      </c>
      <c r="D342" s="64">
        <v>16548</v>
      </c>
      <c r="E342" s="64">
        <v>16461</v>
      </c>
      <c r="F342" s="64">
        <v>16490</v>
      </c>
    </row>
    <row r="343" spans="2:6" x14ac:dyDescent="0.25">
      <c r="B343" s="63">
        <v>45163</v>
      </c>
      <c r="C343" s="64">
        <v>16549</v>
      </c>
      <c r="D343" s="64">
        <v>16586</v>
      </c>
      <c r="E343" s="64">
        <v>16415</v>
      </c>
      <c r="F343" s="64">
        <v>16421</v>
      </c>
    </row>
    <row r="344" spans="2:6" x14ac:dyDescent="0.25">
      <c r="B344" s="63">
        <v>45162</v>
      </c>
      <c r="C344" s="64">
        <v>16788</v>
      </c>
      <c r="D344" s="64">
        <v>16798</v>
      </c>
      <c r="E344" s="64">
        <v>16670</v>
      </c>
      <c r="F344" s="64">
        <v>16759</v>
      </c>
    </row>
    <row r="345" spans="2:6" x14ac:dyDescent="0.25">
      <c r="B345" s="63">
        <v>45161</v>
      </c>
      <c r="C345" s="64">
        <v>16419</v>
      </c>
      <c r="D345" s="64">
        <v>16561</v>
      </c>
      <c r="E345" s="64">
        <v>16405</v>
      </c>
      <c r="F345" s="64">
        <v>16559</v>
      </c>
    </row>
    <row r="346" spans="2:6" x14ac:dyDescent="0.25">
      <c r="B346" s="63">
        <v>45160</v>
      </c>
      <c r="C346" s="64">
        <v>16495</v>
      </c>
      <c r="D346" s="64">
        <v>16507</v>
      </c>
      <c r="E346" s="64">
        <v>16380</v>
      </c>
      <c r="F346" s="64">
        <v>16401</v>
      </c>
    </row>
    <row r="347" spans="2:6" x14ac:dyDescent="0.25">
      <c r="B347" s="63">
        <v>45159</v>
      </c>
      <c r="C347" s="64">
        <v>16424</v>
      </c>
      <c r="D347" s="64">
        <v>16474</v>
      </c>
      <c r="E347" s="64">
        <v>16325</v>
      </c>
      <c r="F347" s="64">
        <v>16351</v>
      </c>
    </row>
    <row r="348" spans="2:6" x14ac:dyDescent="0.25">
      <c r="B348" s="63">
        <v>45156</v>
      </c>
      <c r="C348" s="64">
        <v>16422</v>
      </c>
      <c r="D348" s="64">
        <v>16541</v>
      </c>
      <c r="E348" s="64">
        <v>16320</v>
      </c>
      <c r="F348" s="64">
        <v>16352</v>
      </c>
    </row>
    <row r="349" spans="2:6" x14ac:dyDescent="0.25">
      <c r="B349" s="63">
        <v>45155</v>
      </c>
      <c r="C349" s="64">
        <v>16261</v>
      </c>
      <c r="D349" s="64">
        <v>16493</v>
      </c>
      <c r="E349" s="64">
        <v>16205</v>
      </c>
      <c r="F349" s="64">
        <v>16454</v>
      </c>
    </row>
    <row r="350" spans="2:6" x14ac:dyDescent="0.25">
      <c r="B350" s="63">
        <v>45154</v>
      </c>
      <c r="C350" s="64">
        <v>16300</v>
      </c>
      <c r="D350" s="64">
        <v>16413</v>
      </c>
      <c r="E350" s="64">
        <v>16290</v>
      </c>
      <c r="F350" s="64">
        <v>16364</v>
      </c>
    </row>
    <row r="351" spans="2:6" x14ac:dyDescent="0.25">
      <c r="B351" s="63">
        <v>45153</v>
      </c>
      <c r="C351" s="64">
        <v>16471</v>
      </c>
      <c r="D351" s="64">
        <v>16540</v>
      </c>
      <c r="E351" s="64">
        <v>16422</v>
      </c>
      <c r="F351" s="64">
        <v>16422</v>
      </c>
    </row>
    <row r="352" spans="2:6" x14ac:dyDescent="0.25">
      <c r="B352" s="63">
        <v>45152</v>
      </c>
      <c r="C352" s="64">
        <v>16567</v>
      </c>
      <c r="D352" s="64">
        <v>16570</v>
      </c>
      <c r="E352" s="64">
        <v>16306</v>
      </c>
      <c r="F352" s="64">
        <v>16378</v>
      </c>
    </row>
    <row r="353" spans="2:6" x14ac:dyDescent="0.25">
      <c r="B353" s="63">
        <v>45149</v>
      </c>
      <c r="C353" s="64">
        <v>16711</v>
      </c>
      <c r="D353" s="64">
        <v>16754</v>
      </c>
      <c r="E353" s="64">
        <v>16574</v>
      </c>
      <c r="F353" s="64">
        <v>16625</v>
      </c>
    </row>
    <row r="354" spans="2:6" x14ac:dyDescent="0.25">
      <c r="B354" s="63">
        <v>45148</v>
      </c>
      <c r="C354" s="64">
        <v>16788</v>
      </c>
      <c r="D354" s="64">
        <v>16797</v>
      </c>
      <c r="E354" s="64">
        <v>16584</v>
      </c>
      <c r="F354" s="64">
        <v>16660</v>
      </c>
    </row>
    <row r="355" spans="2:6" x14ac:dyDescent="0.25">
      <c r="B355" s="63">
        <v>45147</v>
      </c>
      <c r="C355" s="64">
        <v>16815</v>
      </c>
      <c r="D355" s="64">
        <v>16935</v>
      </c>
      <c r="E355" s="64">
        <v>16780</v>
      </c>
      <c r="F355" s="64">
        <v>16852</v>
      </c>
    </row>
    <row r="356" spans="2:6" x14ac:dyDescent="0.25">
      <c r="B356" s="63">
        <v>45146</v>
      </c>
      <c r="C356" s="64">
        <v>17020</v>
      </c>
      <c r="D356" s="64">
        <v>17026</v>
      </c>
      <c r="E356" s="64">
        <v>16757</v>
      </c>
      <c r="F356" s="64">
        <v>16853</v>
      </c>
    </row>
    <row r="357" spans="2:6" x14ac:dyDescent="0.25">
      <c r="B357" s="63">
        <v>45145</v>
      </c>
      <c r="C357" s="64">
        <v>16859</v>
      </c>
      <c r="D357" s="64">
        <v>17027</v>
      </c>
      <c r="E357" s="64">
        <v>16836</v>
      </c>
      <c r="F357" s="64">
        <v>17002</v>
      </c>
    </row>
    <row r="358" spans="2:6" x14ac:dyDescent="0.25">
      <c r="B358" s="63">
        <v>45142</v>
      </c>
      <c r="C358" s="64">
        <v>16720</v>
      </c>
      <c r="D358" s="64">
        <v>16863</v>
      </c>
      <c r="E358" s="64">
        <v>16715</v>
      </c>
      <c r="F358" s="64">
        <v>16824</v>
      </c>
    </row>
    <row r="359" spans="2:6" x14ac:dyDescent="0.25">
      <c r="B359" s="63">
        <v>45140</v>
      </c>
      <c r="C359" s="64">
        <v>17093</v>
      </c>
      <c r="D359" s="64">
        <v>17162</v>
      </c>
      <c r="E359" s="64">
        <v>16806</v>
      </c>
      <c r="F359" s="64">
        <v>16814</v>
      </c>
    </row>
    <row r="360" spans="2:6" x14ac:dyDescent="0.25">
      <c r="B360" s="63">
        <v>45139</v>
      </c>
      <c r="C360" s="64">
        <v>17160</v>
      </c>
      <c r="D360" s="64">
        <v>17218</v>
      </c>
      <c r="E360" s="64">
        <v>17090</v>
      </c>
      <c r="F360" s="64">
        <v>17182</v>
      </c>
    </row>
    <row r="361" spans="2:6" x14ac:dyDescent="0.25">
      <c r="B361" s="63">
        <v>45138</v>
      </c>
      <c r="C361" s="64">
        <v>17400</v>
      </c>
      <c r="D361" s="64">
        <v>17425</v>
      </c>
      <c r="E361" s="64">
        <v>17058</v>
      </c>
      <c r="F361" s="64">
        <v>17100</v>
      </c>
    </row>
    <row r="362" spans="2:6" x14ac:dyDescent="0.25">
      <c r="B362" s="63">
        <v>45135</v>
      </c>
      <c r="C362" s="64">
        <v>17155</v>
      </c>
      <c r="D362" s="64">
        <v>17299</v>
      </c>
      <c r="E362" s="64">
        <v>17135</v>
      </c>
      <c r="F362" s="64">
        <v>17262</v>
      </c>
    </row>
    <row r="363" spans="2:6" x14ac:dyDescent="0.25">
      <c r="B363" s="63">
        <v>45134</v>
      </c>
      <c r="C363" s="64">
        <v>17183</v>
      </c>
      <c r="D363" s="64">
        <v>17263</v>
      </c>
      <c r="E363" s="64">
        <v>17168</v>
      </c>
      <c r="F363" s="64">
        <v>17221</v>
      </c>
    </row>
    <row r="364" spans="2:6" x14ac:dyDescent="0.25">
      <c r="B364" s="63">
        <v>45133</v>
      </c>
      <c r="C364" s="64">
        <v>17206</v>
      </c>
      <c r="D364" s="64">
        <v>17208</v>
      </c>
      <c r="E364" s="64">
        <v>17078</v>
      </c>
      <c r="F364" s="64">
        <v>17102</v>
      </c>
    </row>
    <row r="365" spans="2:6" x14ac:dyDescent="0.25">
      <c r="B365" s="63">
        <v>45132</v>
      </c>
      <c r="C365" s="64">
        <v>17091</v>
      </c>
      <c r="D365" s="64">
        <v>17225</v>
      </c>
      <c r="E365" s="64">
        <v>17054</v>
      </c>
      <c r="F365" s="64">
        <v>17180</v>
      </c>
    </row>
    <row r="366" spans="2:6" x14ac:dyDescent="0.25">
      <c r="B366" s="63">
        <v>45131</v>
      </c>
      <c r="C366" s="64">
        <v>16947</v>
      </c>
      <c r="D366" s="64">
        <v>17024</v>
      </c>
      <c r="E366" s="64">
        <v>16866</v>
      </c>
      <c r="F366" s="64">
        <v>16981</v>
      </c>
    </row>
    <row r="367" spans="2:6" x14ac:dyDescent="0.25">
      <c r="B367" s="63">
        <v>45128</v>
      </c>
      <c r="C367" s="64">
        <v>16860</v>
      </c>
      <c r="D367" s="64">
        <v>16984</v>
      </c>
      <c r="E367" s="64">
        <v>16816</v>
      </c>
      <c r="F367" s="64">
        <v>16944</v>
      </c>
    </row>
    <row r="368" spans="2:6" x14ac:dyDescent="0.25">
      <c r="B368" s="63">
        <v>45127</v>
      </c>
      <c r="C368" s="64">
        <v>17020</v>
      </c>
      <c r="D368" s="64">
        <v>17150</v>
      </c>
      <c r="E368" s="64">
        <v>17018</v>
      </c>
      <c r="F368" s="64">
        <v>17126</v>
      </c>
    </row>
    <row r="369" spans="2:6" x14ac:dyDescent="0.25">
      <c r="B369" s="63">
        <v>45126</v>
      </c>
      <c r="C369" s="64">
        <v>17287</v>
      </c>
      <c r="D369" s="64">
        <v>17325</v>
      </c>
      <c r="E369" s="64">
        <v>17092</v>
      </c>
      <c r="F369" s="64">
        <v>17102</v>
      </c>
    </row>
    <row r="370" spans="2:6" x14ac:dyDescent="0.25">
      <c r="B370" s="63">
        <v>45125</v>
      </c>
      <c r="C370" s="64">
        <v>17338</v>
      </c>
      <c r="D370" s="64">
        <v>17386</v>
      </c>
      <c r="E370" s="64">
        <v>17152</v>
      </c>
      <c r="F370" s="64">
        <v>17225</v>
      </c>
    </row>
    <row r="371" spans="2:6" x14ac:dyDescent="0.25">
      <c r="B371" s="63">
        <v>45124</v>
      </c>
      <c r="C371" s="64">
        <v>17234</v>
      </c>
      <c r="D371" s="64">
        <v>17345</v>
      </c>
      <c r="E371" s="64">
        <v>17229</v>
      </c>
      <c r="F371" s="64">
        <v>17291</v>
      </c>
    </row>
    <row r="372" spans="2:6" x14ac:dyDescent="0.25">
      <c r="B372" s="63">
        <v>45121</v>
      </c>
      <c r="C372" s="64">
        <v>17219</v>
      </c>
      <c r="D372" s="64">
        <v>17305</v>
      </c>
      <c r="E372" s="64">
        <v>17143</v>
      </c>
      <c r="F372" s="64">
        <v>17292</v>
      </c>
    </row>
    <row r="373" spans="2:6" x14ac:dyDescent="0.25">
      <c r="B373" s="63">
        <v>45120</v>
      </c>
      <c r="C373" s="64">
        <v>17137</v>
      </c>
      <c r="D373" s="64">
        <v>17255</v>
      </c>
      <c r="E373" s="64">
        <v>17056</v>
      </c>
      <c r="F373" s="64">
        <v>17084</v>
      </c>
    </row>
    <row r="374" spans="2:6" x14ac:dyDescent="0.25">
      <c r="B374" s="63">
        <v>45119</v>
      </c>
      <c r="C374" s="64">
        <v>16880</v>
      </c>
      <c r="D374" s="64">
        <v>16929</v>
      </c>
      <c r="E374" s="64">
        <v>16824</v>
      </c>
      <c r="F374" s="64">
        <v>16925</v>
      </c>
    </row>
    <row r="375" spans="2:6" x14ac:dyDescent="0.25">
      <c r="B375" s="63">
        <v>45118</v>
      </c>
      <c r="C375" s="64">
        <v>16750</v>
      </c>
      <c r="D375" s="64">
        <v>16877</v>
      </c>
      <c r="E375" s="64">
        <v>16737</v>
      </c>
      <c r="F375" s="64">
        <v>16870</v>
      </c>
    </row>
    <row r="376" spans="2:6" x14ac:dyDescent="0.25">
      <c r="B376" s="63">
        <v>45117</v>
      </c>
      <c r="C376" s="64">
        <v>16675</v>
      </c>
      <c r="D376" s="64">
        <v>16737</v>
      </c>
      <c r="E376" s="64">
        <v>16545</v>
      </c>
      <c r="F376" s="64">
        <v>16550</v>
      </c>
    </row>
    <row r="377" spans="2:6" x14ac:dyDescent="0.25">
      <c r="B377" s="63">
        <v>45114</v>
      </c>
      <c r="C377" s="64">
        <v>16566</v>
      </c>
      <c r="D377" s="64">
        <v>16708</v>
      </c>
      <c r="E377" s="64">
        <v>16536</v>
      </c>
      <c r="F377" s="64">
        <v>16623</v>
      </c>
    </row>
    <row r="378" spans="2:6" x14ac:dyDescent="0.25">
      <c r="B378" s="63">
        <v>45113</v>
      </c>
      <c r="C378" s="64">
        <v>16869</v>
      </c>
      <c r="D378" s="64">
        <v>16898</v>
      </c>
      <c r="E378" s="64">
        <v>16673</v>
      </c>
      <c r="F378" s="64">
        <v>16686</v>
      </c>
    </row>
    <row r="379" spans="2:6" x14ac:dyDescent="0.25">
      <c r="B379" s="63">
        <v>45112</v>
      </c>
      <c r="C379" s="64">
        <v>17086</v>
      </c>
      <c r="D379" s="64">
        <v>17098</v>
      </c>
      <c r="E379" s="64">
        <v>16975</v>
      </c>
      <c r="F379" s="64">
        <v>17005</v>
      </c>
    </row>
    <row r="380" spans="2:6" x14ac:dyDescent="0.25">
      <c r="B380" s="63">
        <v>45111</v>
      </c>
      <c r="C380" s="64">
        <v>17025</v>
      </c>
      <c r="D380" s="64">
        <v>17116</v>
      </c>
      <c r="E380" s="64">
        <v>16983</v>
      </c>
      <c r="F380" s="64">
        <v>17106</v>
      </c>
    </row>
    <row r="381" spans="2:6" x14ac:dyDescent="0.25">
      <c r="B381" s="63">
        <v>45110</v>
      </c>
      <c r="C381" s="64">
        <v>16901</v>
      </c>
      <c r="D381" s="64">
        <v>17038</v>
      </c>
      <c r="E381" s="64">
        <v>16897</v>
      </c>
      <c r="F381" s="64">
        <v>17035</v>
      </c>
    </row>
    <row r="382" spans="2:6" x14ac:dyDescent="0.25">
      <c r="B382" s="63">
        <v>45107</v>
      </c>
      <c r="C382" s="64">
        <v>16718</v>
      </c>
      <c r="D382" s="64">
        <v>16826</v>
      </c>
      <c r="E382" s="64">
        <v>16671</v>
      </c>
      <c r="F382" s="64">
        <v>16788</v>
      </c>
    </row>
    <row r="383" spans="2:6" x14ac:dyDescent="0.25">
      <c r="B383" s="63">
        <v>45106</v>
      </c>
      <c r="C383" s="64">
        <v>16851</v>
      </c>
      <c r="D383" s="64">
        <v>16965</v>
      </c>
      <c r="E383" s="64">
        <v>16733</v>
      </c>
      <c r="F383" s="64">
        <v>16756</v>
      </c>
    </row>
    <row r="384" spans="2:6" x14ac:dyDescent="0.25">
      <c r="B384" s="63">
        <v>45105</v>
      </c>
      <c r="C384" s="64">
        <v>16795</v>
      </c>
      <c r="D384" s="64">
        <v>16810</v>
      </c>
      <c r="E384" s="64">
        <v>16712</v>
      </c>
      <c r="F384" s="64">
        <v>16776</v>
      </c>
    </row>
    <row r="385" spans="2:6" x14ac:dyDescent="0.25">
      <c r="B385" s="63">
        <v>45104</v>
      </c>
      <c r="C385" s="64">
        <v>16805</v>
      </c>
      <c r="D385" s="64">
        <v>16855</v>
      </c>
      <c r="E385" s="64">
        <v>16705</v>
      </c>
      <c r="F385" s="64">
        <v>16743</v>
      </c>
    </row>
    <row r="386" spans="2:6" x14ac:dyDescent="0.25">
      <c r="B386" s="63">
        <v>45103</v>
      </c>
      <c r="C386" s="64">
        <v>16851</v>
      </c>
      <c r="D386" s="64">
        <v>16915</v>
      </c>
      <c r="E386" s="64">
        <v>16822</v>
      </c>
      <c r="F386" s="64">
        <v>16880</v>
      </c>
    </row>
    <row r="387" spans="2:6" x14ac:dyDescent="0.25">
      <c r="B387" s="63">
        <v>45098</v>
      </c>
      <c r="C387" s="64">
        <v>17157</v>
      </c>
      <c r="D387" s="64">
        <v>17244</v>
      </c>
      <c r="E387" s="64">
        <v>17140</v>
      </c>
      <c r="F387" s="64">
        <v>17229</v>
      </c>
    </row>
    <row r="388" spans="2:6" x14ac:dyDescent="0.25">
      <c r="B388" s="63">
        <v>45097</v>
      </c>
      <c r="C388" s="64">
        <v>17210</v>
      </c>
      <c r="D388" s="64">
        <v>17238</v>
      </c>
      <c r="E388" s="64">
        <v>17106</v>
      </c>
      <c r="F388" s="64">
        <v>17189</v>
      </c>
    </row>
    <row r="389" spans="2:6" x14ac:dyDescent="0.25">
      <c r="B389" s="63">
        <v>45096</v>
      </c>
      <c r="C389" s="64">
        <v>17194</v>
      </c>
      <c r="D389" s="64">
        <v>17286</v>
      </c>
      <c r="E389" s="64">
        <v>17160</v>
      </c>
      <c r="F389" s="64">
        <v>17255</v>
      </c>
    </row>
    <row r="390" spans="2:6" x14ac:dyDescent="0.25">
      <c r="B390" s="63">
        <v>45093</v>
      </c>
      <c r="C390" s="64">
        <v>17292</v>
      </c>
      <c r="D390" s="64">
        <v>17322</v>
      </c>
      <c r="E390" s="64">
        <v>17215</v>
      </c>
      <c r="F390" s="64">
        <v>17268</v>
      </c>
    </row>
    <row r="391" spans="2:6" x14ac:dyDescent="0.25">
      <c r="B391" s="63">
        <v>45092</v>
      </c>
      <c r="C391" s="64">
        <v>17250</v>
      </c>
      <c r="D391" s="64">
        <v>17348</v>
      </c>
      <c r="E391" s="64">
        <v>17230</v>
      </c>
      <c r="F391" s="64">
        <v>17337</v>
      </c>
    </row>
    <row r="392" spans="2:6" x14ac:dyDescent="0.25">
      <c r="B392" s="63">
        <v>45091</v>
      </c>
      <c r="C392" s="64">
        <v>17199</v>
      </c>
      <c r="D392" s="64">
        <v>17230</v>
      </c>
      <c r="E392" s="64">
        <v>17133</v>
      </c>
      <c r="F392" s="64">
        <v>17203</v>
      </c>
    </row>
    <row r="393" spans="2:6" x14ac:dyDescent="0.25">
      <c r="B393" s="63">
        <v>45090</v>
      </c>
      <c r="C393" s="64">
        <v>17088</v>
      </c>
      <c r="D393" s="64">
        <v>17274</v>
      </c>
      <c r="E393" s="64">
        <v>17081</v>
      </c>
      <c r="F393" s="64">
        <v>17220</v>
      </c>
    </row>
    <row r="394" spans="2:6" x14ac:dyDescent="0.25">
      <c r="B394" s="63">
        <v>45089</v>
      </c>
      <c r="C394" s="64">
        <v>16954</v>
      </c>
      <c r="D394" s="64">
        <v>16984</v>
      </c>
      <c r="E394" s="64">
        <v>16907</v>
      </c>
      <c r="F394" s="64">
        <v>16942</v>
      </c>
    </row>
    <row r="395" spans="2:6" x14ac:dyDescent="0.25">
      <c r="B395" s="63">
        <v>45086</v>
      </c>
      <c r="C395" s="64">
        <v>16802</v>
      </c>
      <c r="D395" s="64">
        <v>16888</v>
      </c>
      <c r="E395" s="64">
        <v>16785</v>
      </c>
      <c r="F395" s="64">
        <v>16888</v>
      </c>
    </row>
    <row r="396" spans="2:6" x14ac:dyDescent="0.25">
      <c r="B396" s="63">
        <v>45085</v>
      </c>
      <c r="C396" s="64">
        <v>16852</v>
      </c>
      <c r="D396" s="64">
        <v>16867</v>
      </c>
      <c r="E396" s="64">
        <v>16667</v>
      </c>
      <c r="F396" s="64">
        <v>16719</v>
      </c>
    </row>
    <row r="397" spans="2:6" x14ac:dyDescent="0.25">
      <c r="B397" s="63">
        <v>45084</v>
      </c>
      <c r="C397" s="64">
        <v>16785</v>
      </c>
      <c r="D397" s="64">
        <v>16906</v>
      </c>
      <c r="E397" s="64">
        <v>16766</v>
      </c>
      <c r="F397" s="64">
        <v>16889</v>
      </c>
    </row>
    <row r="398" spans="2:6" x14ac:dyDescent="0.25">
      <c r="B398" s="63">
        <v>45083</v>
      </c>
      <c r="C398" s="64">
        <v>16687</v>
      </c>
      <c r="D398" s="64">
        <v>16784</v>
      </c>
      <c r="E398" s="64">
        <v>16680</v>
      </c>
      <c r="F398" s="64">
        <v>16747</v>
      </c>
    </row>
    <row r="399" spans="2:6" x14ac:dyDescent="0.25">
      <c r="B399" s="63">
        <v>45082</v>
      </c>
      <c r="C399" s="64">
        <v>16750</v>
      </c>
      <c r="D399" s="64">
        <v>16764</v>
      </c>
      <c r="E399" s="64">
        <v>16657</v>
      </c>
      <c r="F399" s="64">
        <v>16681</v>
      </c>
    </row>
    <row r="400" spans="2:6" x14ac:dyDescent="0.25">
      <c r="B400" s="63">
        <v>45079</v>
      </c>
      <c r="C400" s="64">
        <v>16577</v>
      </c>
      <c r="D400" s="64">
        <v>16738</v>
      </c>
      <c r="E400" s="64">
        <v>16566</v>
      </c>
      <c r="F400" s="64">
        <v>16710</v>
      </c>
    </row>
    <row r="401" spans="2:6" x14ac:dyDescent="0.25">
      <c r="B401" s="63">
        <v>45078</v>
      </c>
      <c r="C401" s="64">
        <v>16440</v>
      </c>
      <c r="D401" s="64">
        <v>16518</v>
      </c>
      <c r="E401" s="64">
        <v>16422</v>
      </c>
      <c r="F401" s="64">
        <v>16470</v>
      </c>
    </row>
    <row r="402" spans="2:6" x14ac:dyDescent="0.25">
      <c r="B402" s="63">
        <v>45077</v>
      </c>
      <c r="C402" s="64">
        <v>16576</v>
      </c>
      <c r="D402" s="64">
        <v>16598</v>
      </c>
      <c r="E402" s="64">
        <v>16455</v>
      </c>
      <c r="F402" s="64">
        <v>16489</v>
      </c>
    </row>
    <row r="403" spans="2:6" x14ac:dyDescent="0.25">
      <c r="B403" s="63">
        <v>45076</v>
      </c>
      <c r="C403" s="64">
        <v>16550</v>
      </c>
      <c r="D403" s="64">
        <v>16607</v>
      </c>
      <c r="E403" s="64">
        <v>16515</v>
      </c>
      <c r="F403" s="64">
        <v>16576</v>
      </c>
    </row>
    <row r="404" spans="2:6" x14ac:dyDescent="0.25">
      <c r="B404" s="63">
        <v>45075</v>
      </c>
      <c r="C404" s="64">
        <v>16607</v>
      </c>
      <c r="D404" s="64">
        <v>16633</v>
      </c>
      <c r="E404" s="64">
        <v>16543</v>
      </c>
      <c r="F404" s="64">
        <v>16570</v>
      </c>
    </row>
    <row r="405" spans="2:6" x14ac:dyDescent="0.25">
      <c r="B405" s="63">
        <v>45072</v>
      </c>
      <c r="C405" s="64">
        <v>16362</v>
      </c>
      <c r="D405" s="64">
        <v>16456</v>
      </c>
      <c r="E405" s="64">
        <v>16346</v>
      </c>
      <c r="F405" s="64">
        <v>16435</v>
      </c>
    </row>
    <row r="406" spans="2:6" x14ac:dyDescent="0.25">
      <c r="B406" s="63">
        <v>45071</v>
      </c>
      <c r="C406" s="64">
        <v>16132</v>
      </c>
      <c r="D406" s="64">
        <v>16232</v>
      </c>
      <c r="E406" s="64">
        <v>16125</v>
      </c>
      <c r="F406" s="64">
        <v>16207</v>
      </c>
    </row>
    <row r="407" spans="2:6" x14ac:dyDescent="0.25">
      <c r="B407" s="63">
        <v>45070</v>
      </c>
      <c r="C407" s="64">
        <v>16055</v>
      </c>
      <c r="D407" s="64">
        <v>16091</v>
      </c>
      <c r="E407" s="64">
        <v>16005</v>
      </c>
      <c r="F407" s="64">
        <v>16072</v>
      </c>
    </row>
    <row r="408" spans="2:6" x14ac:dyDescent="0.25">
      <c r="B408" s="63">
        <v>45069</v>
      </c>
      <c r="C408" s="64">
        <v>16149</v>
      </c>
      <c r="D408" s="64">
        <v>16195</v>
      </c>
      <c r="E408" s="64">
        <v>16072</v>
      </c>
      <c r="F408" s="64">
        <v>16133</v>
      </c>
    </row>
    <row r="409" spans="2:6" x14ac:dyDescent="0.25">
      <c r="B409" s="63">
        <v>45068</v>
      </c>
      <c r="C409" s="64">
        <v>16133</v>
      </c>
      <c r="D409" s="64">
        <v>16158</v>
      </c>
      <c r="E409" s="64">
        <v>16091</v>
      </c>
      <c r="F409" s="64">
        <v>16116</v>
      </c>
    </row>
    <row r="410" spans="2:6" x14ac:dyDescent="0.25">
      <c r="B410" s="63">
        <v>45065</v>
      </c>
      <c r="C410" s="64">
        <v>16153</v>
      </c>
      <c r="D410" s="64">
        <v>16161</v>
      </c>
      <c r="E410" s="64">
        <v>16068</v>
      </c>
      <c r="F410" s="64">
        <v>16129</v>
      </c>
    </row>
    <row r="411" spans="2:6" x14ac:dyDescent="0.25">
      <c r="B411" s="63">
        <v>45064</v>
      </c>
      <c r="C411" s="64">
        <v>16026</v>
      </c>
      <c r="D411" s="64">
        <v>16085</v>
      </c>
      <c r="E411" s="64">
        <v>15960</v>
      </c>
      <c r="F411" s="64">
        <v>16070</v>
      </c>
    </row>
    <row r="412" spans="2:6" x14ac:dyDescent="0.25">
      <c r="B412" s="63">
        <v>45063</v>
      </c>
      <c r="C412" s="64">
        <v>15720</v>
      </c>
      <c r="D412" s="64">
        <v>15973</v>
      </c>
      <c r="E412" s="64">
        <v>15713</v>
      </c>
      <c r="F412" s="64">
        <v>15954</v>
      </c>
    </row>
    <row r="413" spans="2:6" x14ac:dyDescent="0.25">
      <c r="B413" s="63">
        <v>45062</v>
      </c>
      <c r="C413" s="64">
        <v>15604</v>
      </c>
      <c r="D413" s="64">
        <v>15723</v>
      </c>
      <c r="E413" s="64">
        <v>15593</v>
      </c>
      <c r="F413" s="64">
        <v>15690</v>
      </c>
    </row>
    <row r="414" spans="2:6" x14ac:dyDescent="0.25">
      <c r="B414" s="63">
        <v>45061</v>
      </c>
      <c r="C414" s="64">
        <v>15439</v>
      </c>
      <c r="D414" s="64">
        <v>15522</v>
      </c>
      <c r="E414" s="64">
        <v>15425</v>
      </c>
      <c r="F414" s="64">
        <v>15510</v>
      </c>
    </row>
    <row r="415" spans="2:6" x14ac:dyDescent="0.25">
      <c r="B415" s="63">
        <v>45058</v>
      </c>
      <c r="C415" s="64">
        <v>15450</v>
      </c>
      <c r="D415" s="64">
        <v>15559</v>
      </c>
      <c r="E415" s="64">
        <v>15420</v>
      </c>
      <c r="F415" s="64">
        <v>15508</v>
      </c>
    </row>
    <row r="416" spans="2:6" x14ac:dyDescent="0.25">
      <c r="B416" s="63">
        <v>45057</v>
      </c>
      <c r="C416" s="64">
        <v>15660</v>
      </c>
      <c r="D416" s="64">
        <v>15683</v>
      </c>
      <c r="E416" s="64">
        <v>15517</v>
      </c>
      <c r="F416" s="64">
        <v>15518</v>
      </c>
    </row>
    <row r="417" spans="2:6" x14ac:dyDescent="0.25">
      <c r="B417" s="63">
        <v>45056</v>
      </c>
      <c r="C417" s="64">
        <v>15692</v>
      </c>
      <c r="D417" s="64">
        <v>15702</v>
      </c>
      <c r="E417" s="64">
        <v>15581</v>
      </c>
      <c r="F417" s="64">
        <v>15609</v>
      </c>
    </row>
    <row r="418" spans="2:6" x14ac:dyDescent="0.25">
      <c r="B418" s="63">
        <v>45055</v>
      </c>
      <c r="C418" s="64">
        <v>15706</v>
      </c>
      <c r="D418" s="64">
        <v>15744</v>
      </c>
      <c r="E418" s="64">
        <v>15652</v>
      </c>
      <c r="F418" s="64">
        <v>15739</v>
      </c>
    </row>
    <row r="419" spans="2:6" x14ac:dyDescent="0.25">
      <c r="B419" s="63">
        <v>45054</v>
      </c>
      <c r="C419" s="64">
        <v>15758</v>
      </c>
      <c r="D419" s="64">
        <v>15776</v>
      </c>
      <c r="E419" s="64">
        <v>15704</v>
      </c>
      <c r="F419" s="64">
        <v>15723</v>
      </c>
    </row>
    <row r="420" spans="2:6" x14ac:dyDescent="0.25">
      <c r="B420" s="63">
        <v>45051</v>
      </c>
      <c r="C420" s="64">
        <v>15598</v>
      </c>
      <c r="D420" s="64">
        <v>15696</v>
      </c>
      <c r="E420" s="64">
        <v>15576</v>
      </c>
      <c r="F420" s="64">
        <v>15643</v>
      </c>
    </row>
    <row r="421" spans="2:6" x14ac:dyDescent="0.25">
      <c r="B421" s="63">
        <v>45050</v>
      </c>
      <c r="C421" s="64">
        <v>15496</v>
      </c>
      <c r="D421" s="64">
        <v>15619</v>
      </c>
      <c r="E421" s="64">
        <v>15490</v>
      </c>
      <c r="F421" s="64">
        <v>15609</v>
      </c>
    </row>
    <row r="422" spans="2:6" x14ac:dyDescent="0.25">
      <c r="B422" s="63">
        <v>45049</v>
      </c>
      <c r="C422" s="64">
        <v>15559</v>
      </c>
      <c r="D422" s="64">
        <v>15595</v>
      </c>
      <c r="E422" s="64">
        <v>15523</v>
      </c>
      <c r="F422" s="64">
        <v>15552</v>
      </c>
    </row>
    <row r="423" spans="2:6" x14ac:dyDescent="0.25">
      <c r="B423" s="63">
        <v>45048</v>
      </c>
      <c r="C423" s="64">
        <v>15628</v>
      </c>
      <c r="D423" s="64">
        <v>15672</v>
      </c>
      <c r="E423" s="64">
        <v>15551</v>
      </c>
      <c r="F423" s="64">
        <v>15636</v>
      </c>
    </row>
    <row r="424" spans="2:6" x14ac:dyDescent="0.25">
      <c r="B424" s="63">
        <v>45044</v>
      </c>
      <c r="C424" s="64">
        <v>15515</v>
      </c>
      <c r="D424" s="64">
        <v>15596</v>
      </c>
      <c r="E424" s="64">
        <v>15498</v>
      </c>
      <c r="F424" s="64">
        <v>15573</v>
      </c>
    </row>
    <row r="425" spans="2:6" x14ac:dyDescent="0.25">
      <c r="B425" s="63">
        <v>45043</v>
      </c>
      <c r="C425" s="64">
        <v>15342</v>
      </c>
      <c r="D425" s="64">
        <v>15461</v>
      </c>
      <c r="E425" s="64">
        <v>15305</v>
      </c>
      <c r="F425" s="64">
        <v>15427</v>
      </c>
    </row>
    <row r="426" spans="2:6" x14ac:dyDescent="0.25">
      <c r="B426" s="63">
        <v>45042</v>
      </c>
      <c r="C426" s="64">
        <v>15390</v>
      </c>
      <c r="D426" s="64">
        <v>15409</v>
      </c>
      <c r="E426" s="64">
        <v>15312</v>
      </c>
      <c r="F426" s="64">
        <v>15375</v>
      </c>
    </row>
    <row r="427" spans="2:6" x14ac:dyDescent="0.25">
      <c r="B427" s="63">
        <v>45041</v>
      </c>
      <c r="C427" s="64">
        <v>15641</v>
      </c>
      <c r="D427" s="64">
        <v>15662</v>
      </c>
      <c r="E427" s="64">
        <v>15369</v>
      </c>
      <c r="F427" s="64">
        <v>15388</v>
      </c>
    </row>
    <row r="428" spans="2:6" x14ac:dyDescent="0.25">
      <c r="B428" s="63">
        <v>45040</v>
      </c>
      <c r="C428" s="64">
        <v>15545</v>
      </c>
      <c r="D428" s="64">
        <v>15655</v>
      </c>
      <c r="E428" s="64">
        <v>15542</v>
      </c>
      <c r="F428" s="64">
        <v>15623</v>
      </c>
    </row>
    <row r="429" spans="2:6" x14ac:dyDescent="0.25">
      <c r="B429" s="63">
        <v>45037</v>
      </c>
      <c r="C429" s="64">
        <v>15757</v>
      </c>
      <c r="D429" s="64">
        <v>15778</v>
      </c>
      <c r="E429" s="64">
        <v>15602</v>
      </c>
      <c r="F429" s="64">
        <v>15615</v>
      </c>
    </row>
    <row r="430" spans="2:6" x14ac:dyDescent="0.25">
      <c r="B430" s="63">
        <v>45036</v>
      </c>
      <c r="C430" s="64">
        <v>15730</v>
      </c>
      <c r="D430" s="64">
        <v>15798</v>
      </c>
      <c r="E430" s="64">
        <v>15682</v>
      </c>
      <c r="F430" s="64">
        <v>15731</v>
      </c>
    </row>
    <row r="431" spans="2:6" x14ac:dyDescent="0.25">
      <c r="B431" s="63">
        <v>45035</v>
      </c>
      <c r="C431" s="64">
        <v>15893</v>
      </c>
      <c r="D431" s="64">
        <v>15923</v>
      </c>
      <c r="E431" s="64">
        <v>15750</v>
      </c>
      <c r="F431" s="64">
        <v>15775</v>
      </c>
    </row>
    <row r="432" spans="2:6" x14ac:dyDescent="0.25">
      <c r="B432" s="63">
        <v>45034</v>
      </c>
      <c r="C432" s="64">
        <v>15931</v>
      </c>
      <c r="D432" s="64">
        <v>15963</v>
      </c>
      <c r="E432" s="64">
        <v>15862</v>
      </c>
      <c r="F432" s="64">
        <v>15890</v>
      </c>
    </row>
    <row r="433" spans="2:6" x14ac:dyDescent="0.25">
      <c r="B433" s="63">
        <v>45033</v>
      </c>
      <c r="C433" s="64">
        <v>15920</v>
      </c>
      <c r="D433" s="64">
        <v>15974</v>
      </c>
      <c r="E433" s="64">
        <v>15877</v>
      </c>
      <c r="F433" s="64">
        <v>15970</v>
      </c>
    </row>
    <row r="434" spans="2:6" x14ac:dyDescent="0.25">
      <c r="B434" s="63">
        <v>45030</v>
      </c>
      <c r="C434" s="64">
        <v>15882</v>
      </c>
      <c r="D434" s="64">
        <v>15995</v>
      </c>
      <c r="E434" s="64">
        <v>15855</v>
      </c>
      <c r="F434" s="64">
        <v>15947</v>
      </c>
    </row>
    <row r="435" spans="2:6" x14ac:dyDescent="0.25">
      <c r="B435" s="63">
        <v>45029</v>
      </c>
      <c r="C435" s="64">
        <v>15865</v>
      </c>
      <c r="D435" s="64">
        <v>15903</v>
      </c>
      <c r="E435" s="64">
        <v>15808</v>
      </c>
      <c r="F435" s="64">
        <v>15816</v>
      </c>
    </row>
    <row r="436" spans="2:6" x14ac:dyDescent="0.25">
      <c r="B436" s="63">
        <v>45028</v>
      </c>
      <c r="C436" s="64">
        <v>15957</v>
      </c>
      <c r="D436" s="64">
        <v>15960</v>
      </c>
      <c r="E436" s="64">
        <v>15866</v>
      </c>
      <c r="F436" s="64">
        <v>15926</v>
      </c>
    </row>
    <row r="437" spans="2:6" x14ac:dyDescent="0.25">
      <c r="B437" s="63">
        <v>45027</v>
      </c>
      <c r="C437" s="64">
        <v>15834</v>
      </c>
      <c r="D437" s="64">
        <v>15963</v>
      </c>
      <c r="E437" s="64">
        <v>15825</v>
      </c>
      <c r="F437" s="64">
        <v>15921</v>
      </c>
    </row>
    <row r="438" spans="2:6" x14ac:dyDescent="0.25">
      <c r="B438" s="63">
        <v>45026</v>
      </c>
      <c r="C438" s="64">
        <v>15839</v>
      </c>
      <c r="D438" s="64">
        <v>15927</v>
      </c>
      <c r="E438" s="64">
        <v>15828</v>
      </c>
      <c r="F438" s="64">
        <v>15849</v>
      </c>
    </row>
    <row r="439" spans="2:6" x14ac:dyDescent="0.25">
      <c r="B439" s="63">
        <v>45023</v>
      </c>
      <c r="C439" s="64">
        <v>15850</v>
      </c>
      <c r="D439" s="64">
        <v>15870</v>
      </c>
      <c r="E439" s="64">
        <v>15796</v>
      </c>
      <c r="F439" s="64">
        <v>15818</v>
      </c>
    </row>
    <row r="440" spans="2:6" x14ac:dyDescent="0.25">
      <c r="B440" s="63">
        <v>45022</v>
      </c>
      <c r="C440" s="64">
        <v>15780</v>
      </c>
      <c r="D440" s="64">
        <v>15793</v>
      </c>
      <c r="E440" s="64">
        <v>15701</v>
      </c>
      <c r="F440" s="64">
        <v>15760</v>
      </c>
    </row>
    <row r="441" spans="2:6" x14ac:dyDescent="0.25">
      <c r="B441" s="63">
        <v>45016</v>
      </c>
      <c r="C441" s="64">
        <v>15879</v>
      </c>
      <c r="D441" s="64">
        <v>15965</v>
      </c>
      <c r="E441" s="64">
        <v>15860</v>
      </c>
      <c r="F441" s="64">
        <v>15864</v>
      </c>
    </row>
    <row r="442" spans="2:6" x14ac:dyDescent="0.25">
      <c r="B442" s="63">
        <v>45015</v>
      </c>
      <c r="C442" s="64">
        <v>15822</v>
      </c>
      <c r="D442" s="64">
        <v>15862</v>
      </c>
      <c r="E442" s="64">
        <v>15761</v>
      </c>
      <c r="F442" s="64">
        <v>15821</v>
      </c>
    </row>
    <row r="443" spans="2:6" x14ac:dyDescent="0.25">
      <c r="B443" s="63">
        <v>45014</v>
      </c>
      <c r="C443" s="64">
        <v>15730</v>
      </c>
      <c r="D443" s="64">
        <v>15787</v>
      </c>
      <c r="E443" s="64">
        <v>15653</v>
      </c>
      <c r="F443" s="64">
        <v>15740</v>
      </c>
    </row>
    <row r="444" spans="2:6" x14ac:dyDescent="0.25">
      <c r="B444" s="63">
        <v>45013</v>
      </c>
      <c r="C444" s="64">
        <v>15814</v>
      </c>
      <c r="D444" s="64">
        <v>15829</v>
      </c>
      <c r="E444" s="64">
        <v>15655</v>
      </c>
      <c r="F444" s="64">
        <v>15690</v>
      </c>
    </row>
    <row r="445" spans="2:6" x14ac:dyDescent="0.25">
      <c r="B445" s="63">
        <v>45012</v>
      </c>
      <c r="C445" s="64">
        <v>15855</v>
      </c>
      <c r="D445" s="64">
        <v>15893</v>
      </c>
      <c r="E445" s="64">
        <v>15793</v>
      </c>
      <c r="F445" s="64">
        <v>15831</v>
      </c>
    </row>
    <row r="446" spans="2:6" x14ac:dyDescent="0.25">
      <c r="B446" s="63">
        <v>45009</v>
      </c>
      <c r="C446" s="64">
        <v>15878</v>
      </c>
      <c r="D446" s="64">
        <v>15923</v>
      </c>
      <c r="E446" s="64">
        <v>15806</v>
      </c>
      <c r="F446" s="64">
        <v>15912</v>
      </c>
    </row>
    <row r="447" spans="2:6" x14ac:dyDescent="0.25">
      <c r="B447" s="63">
        <v>45008</v>
      </c>
      <c r="C447" s="64">
        <v>15695</v>
      </c>
      <c r="D447" s="64">
        <v>15866</v>
      </c>
      <c r="E447" s="64">
        <v>15683</v>
      </c>
      <c r="F447" s="64">
        <v>15837</v>
      </c>
    </row>
    <row r="448" spans="2:6" x14ac:dyDescent="0.25">
      <c r="B448" s="63">
        <v>45007</v>
      </c>
      <c r="C448" s="64">
        <v>15589</v>
      </c>
      <c r="D448" s="64">
        <v>15725</v>
      </c>
      <c r="E448" s="64">
        <v>15568</v>
      </c>
      <c r="F448" s="64">
        <v>15712</v>
      </c>
    </row>
    <row r="449" spans="2:6" x14ac:dyDescent="0.25">
      <c r="B449" s="63">
        <v>45006</v>
      </c>
      <c r="C449" s="64">
        <v>15464</v>
      </c>
      <c r="D449" s="64">
        <v>15517</v>
      </c>
      <c r="E449" s="64">
        <v>15425</v>
      </c>
      <c r="F449" s="64">
        <v>15455</v>
      </c>
    </row>
    <row r="450" spans="2:6" x14ac:dyDescent="0.25">
      <c r="B450" s="63">
        <v>45005</v>
      </c>
      <c r="C450" s="64">
        <v>15454</v>
      </c>
      <c r="D450" s="64">
        <v>15477</v>
      </c>
      <c r="E450" s="64">
        <v>15352</v>
      </c>
      <c r="F450" s="64">
        <v>15373</v>
      </c>
    </row>
    <row r="451" spans="2:6" x14ac:dyDescent="0.25">
      <c r="B451" s="63">
        <v>45002</v>
      </c>
      <c r="C451" s="64">
        <v>15310</v>
      </c>
      <c r="D451" s="64">
        <v>15418</v>
      </c>
      <c r="E451" s="64">
        <v>15298</v>
      </c>
      <c r="F451" s="64">
        <v>15403</v>
      </c>
    </row>
    <row r="452" spans="2:6" x14ac:dyDescent="0.25">
      <c r="B452" s="63">
        <v>45001</v>
      </c>
      <c r="C452" s="64">
        <v>15194</v>
      </c>
      <c r="D452" s="64">
        <v>15305</v>
      </c>
      <c r="E452" s="64">
        <v>15150</v>
      </c>
      <c r="F452" s="64">
        <v>15227</v>
      </c>
    </row>
    <row r="453" spans="2:6" x14ac:dyDescent="0.25">
      <c r="B453" s="63">
        <v>45000</v>
      </c>
      <c r="C453" s="64">
        <v>15472</v>
      </c>
      <c r="D453" s="64">
        <v>15532</v>
      </c>
      <c r="E453" s="64">
        <v>15404</v>
      </c>
      <c r="F453" s="64">
        <v>15404</v>
      </c>
    </row>
    <row r="454" spans="2:6" x14ac:dyDescent="0.25">
      <c r="B454" s="63">
        <v>44999</v>
      </c>
      <c r="C454" s="64">
        <v>15358</v>
      </c>
      <c r="D454" s="64">
        <v>15428</v>
      </c>
      <c r="E454" s="64">
        <v>15310</v>
      </c>
      <c r="F454" s="64">
        <v>15352</v>
      </c>
    </row>
    <row r="455" spans="2:6" x14ac:dyDescent="0.25">
      <c r="B455" s="63">
        <v>44998</v>
      </c>
      <c r="C455" s="64">
        <v>15450</v>
      </c>
      <c r="D455" s="64">
        <v>15540</v>
      </c>
      <c r="E455" s="64">
        <v>15345</v>
      </c>
      <c r="F455" s="64">
        <v>15520</v>
      </c>
    </row>
    <row r="456" spans="2:6" x14ac:dyDescent="0.25">
      <c r="B456" s="63">
        <v>44995</v>
      </c>
      <c r="C456" s="64">
        <v>15618</v>
      </c>
      <c r="D456" s="64">
        <v>15624</v>
      </c>
      <c r="E456" s="64">
        <v>15452</v>
      </c>
      <c r="F456" s="64">
        <v>15484</v>
      </c>
    </row>
    <row r="457" spans="2:6" x14ac:dyDescent="0.25">
      <c r="B457" s="63">
        <v>44994</v>
      </c>
      <c r="C457" s="64">
        <v>15855</v>
      </c>
      <c r="D457" s="64">
        <v>15862</v>
      </c>
      <c r="E457" s="64">
        <v>15751</v>
      </c>
      <c r="F457" s="64">
        <v>15767</v>
      </c>
    </row>
    <row r="458" spans="2:6" x14ac:dyDescent="0.25">
      <c r="B458" s="63">
        <v>44993</v>
      </c>
      <c r="C458" s="64">
        <v>15725</v>
      </c>
      <c r="D458" s="64">
        <v>15809</v>
      </c>
      <c r="E458" s="64">
        <v>15721</v>
      </c>
      <c r="F458" s="64">
        <v>15785</v>
      </c>
    </row>
    <row r="459" spans="2:6" x14ac:dyDescent="0.25">
      <c r="B459" s="63">
        <v>44992</v>
      </c>
      <c r="C459" s="64">
        <v>15786</v>
      </c>
      <c r="D459" s="64">
        <v>15894</v>
      </c>
      <c r="E459" s="64">
        <v>15750</v>
      </c>
      <c r="F459" s="64">
        <v>15874</v>
      </c>
    </row>
    <row r="460" spans="2:6" x14ac:dyDescent="0.25">
      <c r="B460" s="63">
        <v>44991</v>
      </c>
      <c r="C460" s="64">
        <v>15730</v>
      </c>
      <c r="D460" s="64">
        <v>15834</v>
      </c>
      <c r="E460" s="64">
        <v>15692</v>
      </c>
      <c r="F460" s="64">
        <v>15774</v>
      </c>
    </row>
    <row r="461" spans="2:6" x14ac:dyDescent="0.25">
      <c r="B461" s="63">
        <v>44988</v>
      </c>
      <c r="C461" s="64">
        <v>15612</v>
      </c>
      <c r="D461" s="64">
        <v>15670</v>
      </c>
      <c r="E461" s="64">
        <v>15568</v>
      </c>
      <c r="F461" s="64">
        <v>15619</v>
      </c>
    </row>
    <row r="462" spans="2:6" x14ac:dyDescent="0.25">
      <c r="B462" s="63">
        <v>44987</v>
      </c>
      <c r="C462" s="64">
        <v>15596</v>
      </c>
      <c r="D462" s="64">
        <v>15618</v>
      </c>
      <c r="E462" s="64">
        <v>15435</v>
      </c>
      <c r="F462" s="64">
        <v>15542</v>
      </c>
    </row>
    <row r="463" spans="2:6" x14ac:dyDescent="0.25">
      <c r="B463" s="63">
        <v>44986</v>
      </c>
      <c r="C463" s="64">
        <v>15381</v>
      </c>
      <c r="D463" s="64">
        <v>15555</v>
      </c>
      <c r="E463" s="64">
        <v>15333</v>
      </c>
      <c r="F463" s="64">
        <v>15544</v>
      </c>
    </row>
    <row r="464" spans="2:6" x14ac:dyDescent="0.25">
      <c r="B464" s="63">
        <v>44981</v>
      </c>
      <c r="C464" s="64">
        <v>15642</v>
      </c>
      <c r="D464" s="64">
        <v>15684</v>
      </c>
      <c r="E464" s="64">
        <v>15526</v>
      </c>
      <c r="F464" s="64">
        <v>15542</v>
      </c>
    </row>
    <row r="465" spans="2:6" x14ac:dyDescent="0.25">
      <c r="B465" s="63">
        <v>44980</v>
      </c>
      <c r="C465" s="64">
        <v>15435</v>
      </c>
      <c r="D465" s="64">
        <v>15656</v>
      </c>
      <c r="E465" s="64">
        <v>15433</v>
      </c>
      <c r="F465" s="64">
        <v>15597</v>
      </c>
    </row>
    <row r="466" spans="2:6" x14ac:dyDescent="0.25">
      <c r="B466" s="63">
        <v>44979</v>
      </c>
      <c r="C466" s="64">
        <v>15353</v>
      </c>
      <c r="D466" s="64">
        <v>15415</v>
      </c>
      <c r="E466" s="64">
        <v>15306</v>
      </c>
      <c r="F466" s="64">
        <v>15376</v>
      </c>
    </row>
    <row r="467" spans="2:6" x14ac:dyDescent="0.25">
      <c r="B467" s="63">
        <v>44978</v>
      </c>
      <c r="C467" s="64">
        <v>15486</v>
      </c>
      <c r="D467" s="64">
        <v>15547</v>
      </c>
      <c r="E467" s="64">
        <v>15471</v>
      </c>
      <c r="F467" s="64">
        <v>15528</v>
      </c>
    </row>
    <row r="468" spans="2:6" x14ac:dyDescent="0.25">
      <c r="B468" s="63">
        <v>44977</v>
      </c>
      <c r="C468" s="64">
        <v>15386</v>
      </c>
      <c r="D468" s="64">
        <v>15555</v>
      </c>
      <c r="E468" s="64">
        <v>15367</v>
      </c>
      <c r="F468" s="64">
        <v>15522</v>
      </c>
    </row>
    <row r="469" spans="2:6" x14ac:dyDescent="0.25">
      <c r="B469" s="63">
        <v>44974</v>
      </c>
      <c r="C469" s="64">
        <v>15428</v>
      </c>
      <c r="D469" s="64">
        <v>15475</v>
      </c>
      <c r="E469" s="64">
        <v>15384</v>
      </c>
      <c r="F469" s="64">
        <v>15433</v>
      </c>
    </row>
    <row r="470" spans="2:6" x14ac:dyDescent="0.25">
      <c r="B470" s="63">
        <v>44973</v>
      </c>
      <c r="C470" s="64">
        <v>15458</v>
      </c>
      <c r="D470" s="64">
        <v>15599</v>
      </c>
      <c r="E470" s="64">
        <v>15451</v>
      </c>
      <c r="F470" s="64">
        <v>15546</v>
      </c>
    </row>
    <row r="471" spans="2:6" x14ac:dyDescent="0.25">
      <c r="B471" s="63">
        <v>44972</v>
      </c>
      <c r="C471" s="64">
        <v>15502</v>
      </c>
      <c r="D471" s="64">
        <v>15550</v>
      </c>
      <c r="E471" s="64">
        <v>15382</v>
      </c>
      <c r="F471" s="64">
        <v>15398</v>
      </c>
    </row>
    <row r="472" spans="2:6" x14ac:dyDescent="0.25">
      <c r="B472" s="63">
        <v>44971</v>
      </c>
      <c r="C472" s="64">
        <v>15633</v>
      </c>
      <c r="D472" s="64">
        <v>15682</v>
      </c>
      <c r="E472" s="64">
        <v>15588</v>
      </c>
      <c r="F472" s="64">
        <v>15661</v>
      </c>
    </row>
    <row r="473" spans="2:6" x14ac:dyDescent="0.25">
      <c r="B473" s="63">
        <v>44970</v>
      </c>
      <c r="C473" s="64">
        <v>15510</v>
      </c>
      <c r="D473" s="64">
        <v>15547</v>
      </c>
      <c r="E473" s="64">
        <v>15431</v>
      </c>
      <c r="F473" s="64">
        <v>15533</v>
      </c>
    </row>
    <row r="474" spans="2:6" x14ac:dyDescent="0.25">
      <c r="B474" s="63">
        <v>44967</v>
      </c>
      <c r="C474" s="64">
        <v>15596</v>
      </c>
      <c r="D474" s="64">
        <v>15598</v>
      </c>
      <c r="E474" s="64">
        <v>15520</v>
      </c>
      <c r="F474" s="64">
        <v>15575</v>
      </c>
    </row>
    <row r="475" spans="2:6" x14ac:dyDescent="0.25">
      <c r="B475" s="63">
        <v>44966</v>
      </c>
      <c r="C475" s="64">
        <v>15549</v>
      </c>
      <c r="D475" s="64">
        <v>15608</v>
      </c>
      <c r="E475" s="64">
        <v>15530</v>
      </c>
      <c r="F475" s="64">
        <v>15601</v>
      </c>
    </row>
    <row r="476" spans="2:6" x14ac:dyDescent="0.25">
      <c r="B476" s="63">
        <v>44965</v>
      </c>
      <c r="C476" s="64">
        <v>15475</v>
      </c>
      <c r="D476" s="64">
        <v>15624</v>
      </c>
      <c r="E476" s="64">
        <v>15474</v>
      </c>
      <c r="F476" s="64">
        <v>15604</v>
      </c>
    </row>
    <row r="477" spans="2:6" x14ac:dyDescent="0.25">
      <c r="B477" s="63">
        <v>44964</v>
      </c>
      <c r="C477" s="64">
        <v>15383</v>
      </c>
      <c r="D477" s="64">
        <v>15447</v>
      </c>
      <c r="E477" s="64">
        <v>15366</v>
      </c>
      <c r="F477" s="64">
        <v>15396</v>
      </c>
    </row>
    <row r="478" spans="2:6" x14ac:dyDescent="0.25">
      <c r="B478" s="63">
        <v>44963</v>
      </c>
      <c r="C478" s="64">
        <v>15504</v>
      </c>
      <c r="D478" s="64">
        <v>15505</v>
      </c>
      <c r="E478" s="64">
        <v>15391</v>
      </c>
      <c r="F478" s="64">
        <v>15405</v>
      </c>
    </row>
    <row r="479" spans="2:6" x14ac:dyDescent="0.25">
      <c r="B479" s="63">
        <v>44960</v>
      </c>
      <c r="C479" s="64">
        <v>15581</v>
      </c>
      <c r="D479" s="64">
        <v>15629</v>
      </c>
      <c r="E479" s="64">
        <v>15488</v>
      </c>
      <c r="F479" s="64">
        <v>15579</v>
      </c>
    </row>
    <row r="480" spans="2:6" x14ac:dyDescent="0.25">
      <c r="B480" s="63">
        <v>44959</v>
      </c>
      <c r="C480" s="64">
        <v>15549</v>
      </c>
      <c r="D480" s="64">
        <v>15600</v>
      </c>
      <c r="E480" s="64">
        <v>15468</v>
      </c>
      <c r="F480" s="64">
        <v>15580</v>
      </c>
    </row>
    <row r="481" spans="2:6" x14ac:dyDescent="0.25">
      <c r="B481" s="63">
        <v>44958</v>
      </c>
      <c r="C481" s="64">
        <v>15350</v>
      </c>
      <c r="D481" s="64">
        <v>15402</v>
      </c>
      <c r="E481" s="64">
        <v>15297</v>
      </c>
      <c r="F481" s="64">
        <v>15383</v>
      </c>
    </row>
    <row r="482" spans="2:6" x14ac:dyDescent="0.25">
      <c r="B482" s="63">
        <v>44957</v>
      </c>
      <c r="C482" s="64">
        <v>15449</v>
      </c>
      <c r="D482" s="64">
        <v>15456</v>
      </c>
      <c r="E482" s="64">
        <v>15265</v>
      </c>
      <c r="F482" s="64">
        <v>15268</v>
      </c>
    </row>
    <row r="483" spans="2:6" x14ac:dyDescent="0.25">
      <c r="B483" s="63">
        <v>44956</v>
      </c>
      <c r="C483" s="64">
        <v>15558</v>
      </c>
      <c r="D483" s="64">
        <v>15559</v>
      </c>
      <c r="E483" s="64">
        <v>15364</v>
      </c>
      <c r="F483" s="64">
        <v>15451</v>
      </c>
    </row>
    <row r="484" spans="2:6" x14ac:dyDescent="0.25">
      <c r="B484" s="63">
        <v>44943</v>
      </c>
      <c r="C484" s="64">
        <v>14923</v>
      </c>
      <c r="D484" s="64">
        <v>14969</v>
      </c>
      <c r="E484" s="64">
        <v>14906</v>
      </c>
      <c r="F484" s="64">
        <v>14925</v>
      </c>
    </row>
    <row r="485" spans="2:6" x14ac:dyDescent="0.25">
      <c r="B485" s="63">
        <v>44942</v>
      </c>
      <c r="C485" s="64">
        <v>14935</v>
      </c>
      <c r="D485" s="64">
        <v>15004</v>
      </c>
      <c r="E485" s="64">
        <v>14916</v>
      </c>
      <c r="F485" s="64">
        <v>14936</v>
      </c>
    </row>
    <row r="486" spans="2:6" x14ac:dyDescent="0.25">
      <c r="B486" s="63">
        <v>44939</v>
      </c>
      <c r="C486" s="64">
        <v>15000</v>
      </c>
      <c r="D486" s="64">
        <v>15016</v>
      </c>
      <c r="E486" s="64">
        <v>14822</v>
      </c>
      <c r="F486" s="64">
        <v>14833</v>
      </c>
    </row>
    <row r="487" spans="2:6" x14ac:dyDescent="0.25">
      <c r="B487" s="63">
        <v>44938</v>
      </c>
      <c r="C487" s="64">
        <v>14825</v>
      </c>
      <c r="D487" s="64">
        <v>14840</v>
      </c>
      <c r="E487" s="64">
        <v>14709</v>
      </c>
      <c r="F487" s="64">
        <v>14768</v>
      </c>
    </row>
    <row r="488" spans="2:6" x14ac:dyDescent="0.25">
      <c r="B488" s="63">
        <v>44937</v>
      </c>
      <c r="C488" s="64">
        <v>14855</v>
      </c>
      <c r="D488" s="64">
        <v>14884</v>
      </c>
      <c r="E488" s="64">
        <v>14746</v>
      </c>
      <c r="F488" s="64">
        <v>14792</v>
      </c>
    </row>
    <row r="489" spans="2:6" x14ac:dyDescent="0.25">
      <c r="B489" s="63">
        <v>44936</v>
      </c>
      <c r="C489" s="64">
        <v>14745</v>
      </c>
      <c r="D489" s="64">
        <v>14829</v>
      </c>
      <c r="E489" s="64">
        <v>14735</v>
      </c>
      <c r="F489" s="64">
        <v>14808</v>
      </c>
    </row>
    <row r="490" spans="2:6" x14ac:dyDescent="0.25">
      <c r="B490" s="63">
        <v>44935</v>
      </c>
      <c r="C490" s="64">
        <v>14618</v>
      </c>
      <c r="D490" s="64">
        <v>14770</v>
      </c>
      <c r="E490" s="64">
        <v>14582</v>
      </c>
      <c r="F490" s="64">
        <v>14769</v>
      </c>
    </row>
    <row r="491" spans="2:6" x14ac:dyDescent="0.25">
      <c r="B491" s="63">
        <v>44932</v>
      </c>
      <c r="C491" s="64">
        <v>14278</v>
      </c>
      <c r="D491" s="64">
        <v>14403</v>
      </c>
      <c r="E491" s="64">
        <v>14275</v>
      </c>
      <c r="F491" s="64">
        <v>14364</v>
      </c>
    </row>
    <row r="492" spans="2:6" x14ac:dyDescent="0.25">
      <c r="B492" s="63">
        <v>44931</v>
      </c>
      <c r="C492" s="64">
        <v>14324</v>
      </c>
      <c r="D492" s="64">
        <v>14375</v>
      </c>
      <c r="E492" s="64">
        <v>14239</v>
      </c>
      <c r="F492" s="64">
        <v>14289</v>
      </c>
    </row>
    <row r="493" spans="2:6" x14ac:dyDescent="0.25">
      <c r="B493" s="63">
        <v>44930</v>
      </c>
      <c r="C493" s="64">
        <v>14205</v>
      </c>
      <c r="D493" s="64">
        <v>14271</v>
      </c>
      <c r="E493" s="64">
        <v>14181</v>
      </c>
      <c r="F493" s="64">
        <v>14208</v>
      </c>
    </row>
    <row r="494" spans="2:6" x14ac:dyDescent="0.25">
      <c r="B494" s="63">
        <v>44929</v>
      </c>
      <c r="C494" s="64">
        <v>14050</v>
      </c>
      <c r="D494" s="64">
        <v>14247</v>
      </c>
      <c r="E494" s="64">
        <v>13952</v>
      </c>
      <c r="F494" s="64">
        <v>14230</v>
      </c>
    </row>
    <row r="495" spans="2:6" x14ac:dyDescent="0.25">
      <c r="B495" s="63">
        <v>44925</v>
      </c>
      <c r="C495" s="64">
        <v>14193</v>
      </c>
      <c r="D495" s="64">
        <v>14213</v>
      </c>
      <c r="E495" s="64">
        <v>14127</v>
      </c>
      <c r="F495" s="64">
        <v>14134</v>
      </c>
    </row>
    <row r="496" spans="2:6" x14ac:dyDescent="0.25">
      <c r="B496" s="63">
        <v>44924</v>
      </c>
      <c r="C496" s="64">
        <v>13960</v>
      </c>
      <c r="D496" s="64">
        <v>14072</v>
      </c>
      <c r="E496" s="64">
        <v>13938</v>
      </c>
      <c r="F496" s="64">
        <v>14032</v>
      </c>
    </row>
    <row r="497" spans="2:6" x14ac:dyDescent="0.25">
      <c r="B497" s="63">
        <v>44923</v>
      </c>
      <c r="C497" s="64">
        <v>14190</v>
      </c>
      <c r="D497" s="64">
        <v>14195</v>
      </c>
      <c r="E497" s="64">
        <v>14070</v>
      </c>
      <c r="F497" s="64">
        <v>14110</v>
      </c>
    </row>
    <row r="498" spans="2:6" x14ac:dyDescent="0.25">
      <c r="B498" s="63">
        <v>44922</v>
      </c>
      <c r="C498" s="64">
        <v>14295</v>
      </c>
      <c r="D498" s="64">
        <v>14392</v>
      </c>
      <c r="E498" s="64">
        <v>14278</v>
      </c>
      <c r="F498" s="64">
        <v>14303</v>
      </c>
    </row>
    <row r="499" spans="2:6" x14ac:dyDescent="0.25">
      <c r="B499" s="63">
        <v>44921</v>
      </c>
      <c r="C499" s="64">
        <v>14196</v>
      </c>
      <c r="D499" s="64">
        <v>14254</v>
      </c>
      <c r="E499" s="64">
        <v>14192</v>
      </c>
      <c r="F499" s="64">
        <v>14245</v>
      </c>
    </row>
    <row r="500" spans="2:6" x14ac:dyDescent="0.25">
      <c r="B500" s="63">
        <v>44918</v>
      </c>
      <c r="C500" s="64">
        <v>14168</v>
      </c>
      <c r="D500" s="64">
        <v>14237</v>
      </c>
      <c r="E500" s="64">
        <v>14125</v>
      </c>
      <c r="F500" s="64">
        <v>14190</v>
      </c>
    </row>
    <row r="501" spans="2:6" x14ac:dyDescent="0.25">
      <c r="B501" s="63">
        <v>44917</v>
      </c>
      <c r="C501" s="64">
        <v>14311</v>
      </c>
      <c r="D501" s="64">
        <v>14396</v>
      </c>
      <c r="E501" s="64">
        <v>14285</v>
      </c>
      <c r="F501" s="64">
        <v>14377</v>
      </c>
    </row>
    <row r="502" spans="2:6" x14ac:dyDescent="0.25">
      <c r="B502" s="63">
        <v>44916</v>
      </c>
      <c r="C502" s="64">
        <v>14210</v>
      </c>
      <c r="D502" s="64">
        <v>14278</v>
      </c>
      <c r="E502" s="64">
        <v>14175</v>
      </c>
      <c r="F502" s="64">
        <v>14219</v>
      </c>
    </row>
    <row r="503" spans="2:6" x14ac:dyDescent="0.25">
      <c r="B503" s="63">
        <v>44915</v>
      </c>
      <c r="C503" s="64">
        <v>14366</v>
      </c>
      <c r="D503" s="64">
        <v>14442</v>
      </c>
      <c r="E503" s="64">
        <v>14121</v>
      </c>
      <c r="F503" s="64">
        <v>14154</v>
      </c>
    </row>
    <row r="504" spans="2:6" x14ac:dyDescent="0.25">
      <c r="B504" s="63">
        <v>44914</v>
      </c>
      <c r="C504" s="64">
        <v>14405</v>
      </c>
      <c r="D504" s="64">
        <v>14485</v>
      </c>
      <c r="E504" s="64">
        <v>14362</v>
      </c>
      <c r="F504" s="64">
        <v>14404</v>
      </c>
    </row>
    <row r="505" spans="2:6" x14ac:dyDescent="0.25">
      <c r="B505" s="63">
        <v>44911</v>
      </c>
      <c r="C505" s="64">
        <v>14440</v>
      </c>
      <c r="D505" s="64">
        <v>14550</v>
      </c>
      <c r="E505" s="64">
        <v>14411</v>
      </c>
      <c r="F505" s="64">
        <v>14461</v>
      </c>
    </row>
    <row r="506" spans="2:6" x14ac:dyDescent="0.25">
      <c r="B506" s="63">
        <v>44910</v>
      </c>
      <c r="C506" s="64">
        <v>14658</v>
      </c>
      <c r="D506" s="64">
        <v>14750</v>
      </c>
      <c r="E506" s="64">
        <v>14607</v>
      </c>
      <c r="F506" s="64">
        <v>14708</v>
      </c>
    </row>
    <row r="507" spans="2:6" x14ac:dyDescent="0.25">
      <c r="B507" s="63">
        <v>44909</v>
      </c>
      <c r="C507" s="64">
        <v>14609</v>
      </c>
      <c r="D507" s="64">
        <v>14732</v>
      </c>
      <c r="E507" s="64">
        <v>14576</v>
      </c>
      <c r="F507" s="64">
        <v>14710</v>
      </c>
    </row>
    <row r="508" spans="2:6" x14ac:dyDescent="0.25">
      <c r="B508" s="63">
        <v>44908</v>
      </c>
      <c r="C508" s="64">
        <v>14660</v>
      </c>
      <c r="D508" s="64">
        <v>14687</v>
      </c>
      <c r="E508" s="64">
        <v>14496</v>
      </c>
      <c r="F508" s="64">
        <v>14519</v>
      </c>
    </row>
    <row r="509" spans="2:6" x14ac:dyDescent="0.25">
      <c r="B509" s="63">
        <v>44907</v>
      </c>
      <c r="C509" s="64">
        <v>14649</v>
      </c>
      <c r="D509" s="64">
        <v>14650</v>
      </c>
      <c r="E509" s="64">
        <v>14485</v>
      </c>
      <c r="F509" s="64">
        <v>14581</v>
      </c>
    </row>
    <row r="510" spans="2:6" x14ac:dyDescent="0.25">
      <c r="B510" s="63">
        <v>44904</v>
      </c>
      <c r="C510" s="64">
        <v>14636</v>
      </c>
      <c r="D510" s="64">
        <v>14722</v>
      </c>
      <c r="E510" s="64">
        <v>14572</v>
      </c>
      <c r="F510" s="64">
        <v>14707</v>
      </c>
    </row>
    <row r="511" spans="2:6" x14ac:dyDescent="0.25">
      <c r="B511" s="63">
        <v>44903</v>
      </c>
      <c r="C511" s="64">
        <v>14567</v>
      </c>
      <c r="D511" s="64">
        <v>14570</v>
      </c>
      <c r="E511" s="64">
        <v>14413</v>
      </c>
      <c r="F511" s="64">
        <v>14496</v>
      </c>
    </row>
    <row r="512" spans="2:6" x14ac:dyDescent="0.25">
      <c r="B512" s="63">
        <v>44902</v>
      </c>
      <c r="C512" s="64">
        <v>14603</v>
      </c>
      <c r="D512" s="64">
        <v>14780</v>
      </c>
      <c r="E512" s="64">
        <v>14594</v>
      </c>
      <c r="F512" s="64">
        <v>14623</v>
      </c>
    </row>
    <row r="513" spans="2:6" x14ac:dyDescent="0.25">
      <c r="B513" s="63">
        <v>44901</v>
      </c>
      <c r="C513" s="64">
        <v>14874</v>
      </c>
      <c r="D513" s="64">
        <v>14894</v>
      </c>
      <c r="E513" s="64">
        <v>14672</v>
      </c>
      <c r="F513" s="64">
        <v>14675</v>
      </c>
    </row>
    <row r="514" spans="2:6" x14ac:dyDescent="0.25">
      <c r="B514" s="63">
        <v>44900</v>
      </c>
      <c r="C514" s="64">
        <v>14898</v>
      </c>
      <c r="D514" s="64">
        <v>15046</v>
      </c>
      <c r="E514" s="64">
        <v>14880</v>
      </c>
      <c r="F514" s="64">
        <v>14935</v>
      </c>
    </row>
    <row r="515" spans="2:6" x14ac:dyDescent="0.25">
      <c r="B515" s="63">
        <v>44897</v>
      </c>
      <c r="C515" s="64">
        <v>14860</v>
      </c>
      <c r="D515" s="64">
        <v>14959</v>
      </c>
      <c r="E515" s="64">
        <v>14842</v>
      </c>
      <c r="F515" s="64">
        <v>14886</v>
      </c>
    </row>
    <row r="516" spans="2:6" x14ac:dyDescent="0.25">
      <c r="B516" s="63">
        <v>44896</v>
      </c>
      <c r="C516" s="64">
        <v>15030</v>
      </c>
      <c r="D516" s="64">
        <v>15119</v>
      </c>
      <c r="E516" s="64">
        <v>14927</v>
      </c>
      <c r="F516" s="64">
        <v>14977</v>
      </c>
    </row>
    <row r="517" spans="2:6" x14ac:dyDescent="0.25">
      <c r="B517" s="63">
        <v>44895</v>
      </c>
      <c r="C517" s="64">
        <v>14640</v>
      </c>
      <c r="D517" s="64">
        <v>14838</v>
      </c>
      <c r="E517" s="64">
        <v>14619</v>
      </c>
      <c r="F517" s="64">
        <v>14800</v>
      </c>
    </row>
    <row r="518" spans="2:6" x14ac:dyDescent="0.25">
      <c r="B518" s="63">
        <v>44894</v>
      </c>
      <c r="C518" s="64">
        <v>14470</v>
      </c>
      <c r="D518" s="64">
        <v>14678</v>
      </c>
      <c r="E518" s="64">
        <v>14431</v>
      </c>
      <c r="F518" s="64">
        <v>14658</v>
      </c>
    </row>
    <row r="519" spans="2:6" x14ac:dyDescent="0.25">
      <c r="B519" s="63">
        <v>44893</v>
      </c>
      <c r="C519" s="64">
        <v>14550</v>
      </c>
      <c r="D519" s="64">
        <v>14588</v>
      </c>
      <c r="E519" s="64">
        <v>14433</v>
      </c>
      <c r="F519" s="64">
        <v>14475</v>
      </c>
    </row>
    <row r="520" spans="2:6" x14ac:dyDescent="0.25">
      <c r="B520" s="63">
        <v>44890</v>
      </c>
      <c r="C520" s="64">
        <v>14769</v>
      </c>
      <c r="D520" s="64">
        <v>14798</v>
      </c>
      <c r="E520" s="64">
        <v>14703</v>
      </c>
      <c r="F520" s="64">
        <v>14703</v>
      </c>
    </row>
    <row r="521" spans="2:6" x14ac:dyDescent="0.25">
      <c r="B521" s="63">
        <v>44889</v>
      </c>
      <c r="C521" s="64">
        <v>14690</v>
      </c>
      <c r="D521" s="64">
        <v>14789</v>
      </c>
      <c r="E521" s="64">
        <v>14656</v>
      </c>
      <c r="F521" s="64">
        <v>14775</v>
      </c>
    </row>
    <row r="522" spans="2:6" x14ac:dyDescent="0.25">
      <c r="B522" s="63">
        <v>44888</v>
      </c>
      <c r="C522" s="64">
        <v>14615</v>
      </c>
      <c r="D522" s="64">
        <v>14642</v>
      </c>
      <c r="E522" s="64">
        <v>14543</v>
      </c>
      <c r="F522" s="64">
        <v>14600</v>
      </c>
    </row>
    <row r="523" spans="2:6" x14ac:dyDescent="0.25">
      <c r="B523" s="63">
        <v>44887</v>
      </c>
      <c r="C523" s="64">
        <v>14457</v>
      </c>
      <c r="D523" s="64">
        <v>14529</v>
      </c>
      <c r="E523" s="64">
        <v>14364</v>
      </c>
      <c r="F523" s="64">
        <v>14505</v>
      </c>
    </row>
    <row r="524" spans="2:6" x14ac:dyDescent="0.25">
      <c r="B524" s="63">
        <v>44886</v>
      </c>
      <c r="C524" s="64">
        <v>14492</v>
      </c>
      <c r="D524" s="64">
        <v>14517</v>
      </c>
      <c r="E524" s="64">
        <v>14411</v>
      </c>
      <c r="F524" s="64">
        <v>14428</v>
      </c>
    </row>
    <row r="525" spans="2:6" x14ac:dyDescent="0.25">
      <c r="B525" s="63">
        <v>44883</v>
      </c>
      <c r="C525" s="64">
        <v>14551</v>
      </c>
      <c r="D525" s="64">
        <v>14681</v>
      </c>
      <c r="E525" s="64">
        <v>14437</v>
      </c>
      <c r="F525" s="64">
        <v>14460</v>
      </c>
    </row>
    <row r="526" spans="2:6" x14ac:dyDescent="0.25">
      <c r="B526" s="63">
        <v>44882</v>
      </c>
      <c r="C526" s="64">
        <v>14471</v>
      </c>
      <c r="D526" s="64">
        <v>14545</v>
      </c>
      <c r="E526" s="64">
        <v>14357</v>
      </c>
      <c r="F526" s="64">
        <v>14513</v>
      </c>
    </row>
    <row r="527" spans="2:6" x14ac:dyDescent="0.25">
      <c r="B527" s="63">
        <v>44881</v>
      </c>
      <c r="C527" s="64">
        <v>14620</v>
      </c>
      <c r="D527" s="64">
        <v>14652</v>
      </c>
      <c r="E527" s="64">
        <v>14451</v>
      </c>
      <c r="F527" s="64">
        <v>14499</v>
      </c>
    </row>
    <row r="528" spans="2:6" x14ac:dyDescent="0.25">
      <c r="B528" s="63">
        <v>44880</v>
      </c>
      <c r="C528" s="64">
        <v>14237</v>
      </c>
      <c r="D528" s="64">
        <v>14575</v>
      </c>
      <c r="E528" s="64">
        <v>14212</v>
      </c>
      <c r="F528" s="64">
        <v>14530</v>
      </c>
    </row>
    <row r="529" spans="2:6" x14ac:dyDescent="0.25">
      <c r="B529" s="63">
        <v>44879</v>
      </c>
      <c r="C529" s="64">
        <v>14159</v>
      </c>
      <c r="D529" s="64">
        <v>14195</v>
      </c>
      <c r="E529" s="64">
        <v>14080</v>
      </c>
      <c r="F529" s="64">
        <v>14127</v>
      </c>
    </row>
    <row r="530" spans="2:6" x14ac:dyDescent="0.25">
      <c r="B530" s="63">
        <v>44876</v>
      </c>
      <c r="C530" s="64">
        <v>13965</v>
      </c>
      <c r="D530" s="64">
        <v>14062</v>
      </c>
      <c r="E530" s="64">
        <v>13896</v>
      </c>
      <c r="F530" s="64">
        <v>14058</v>
      </c>
    </row>
    <row r="531" spans="2:6" x14ac:dyDescent="0.25">
      <c r="B531" s="63">
        <v>44875</v>
      </c>
      <c r="C531" s="64">
        <v>13543</v>
      </c>
      <c r="D531" s="64">
        <v>13565</v>
      </c>
      <c r="E531" s="64">
        <v>13461</v>
      </c>
      <c r="F531" s="64">
        <v>13477</v>
      </c>
    </row>
    <row r="532" spans="2:6" x14ac:dyDescent="0.25">
      <c r="B532" s="63">
        <v>44874</v>
      </c>
      <c r="C532" s="64">
        <v>13467</v>
      </c>
      <c r="D532" s="64">
        <v>13613</v>
      </c>
      <c r="E532" s="64">
        <v>13438</v>
      </c>
      <c r="F532" s="64">
        <v>13595</v>
      </c>
    </row>
    <row r="533" spans="2:6" x14ac:dyDescent="0.25">
      <c r="B533" s="63">
        <v>44873</v>
      </c>
      <c r="C533" s="64">
        <v>13312</v>
      </c>
      <c r="D533" s="64">
        <v>13390</v>
      </c>
      <c r="E533" s="64">
        <v>13298</v>
      </c>
      <c r="F533" s="64">
        <v>13334</v>
      </c>
    </row>
    <row r="534" spans="2:6" x14ac:dyDescent="0.25">
      <c r="B534" s="63">
        <v>44872</v>
      </c>
      <c r="C534" s="64">
        <v>13156</v>
      </c>
      <c r="D534" s="64">
        <v>13265</v>
      </c>
      <c r="E534" s="64">
        <v>13096</v>
      </c>
      <c r="F534" s="64">
        <v>13224</v>
      </c>
    </row>
    <row r="535" spans="2:6" x14ac:dyDescent="0.25">
      <c r="B535" s="63">
        <v>44869</v>
      </c>
      <c r="C535" s="64">
        <v>12880</v>
      </c>
      <c r="D535" s="64">
        <v>13039</v>
      </c>
      <c r="E535" s="64">
        <v>12850</v>
      </c>
      <c r="F535" s="64">
        <v>13030</v>
      </c>
    </row>
    <row r="536" spans="2:6" x14ac:dyDescent="0.25">
      <c r="B536" s="63">
        <v>44868</v>
      </c>
      <c r="C536" s="64">
        <v>12883</v>
      </c>
      <c r="D536" s="64">
        <v>12983</v>
      </c>
      <c r="E536" s="64">
        <v>12854</v>
      </c>
      <c r="F536" s="64">
        <v>12958</v>
      </c>
    </row>
    <row r="537" spans="2:6" x14ac:dyDescent="0.25">
      <c r="B537" s="63">
        <v>44867</v>
      </c>
      <c r="C537" s="64">
        <v>13033</v>
      </c>
      <c r="D537" s="64">
        <v>13103</v>
      </c>
      <c r="E537" s="64">
        <v>13015</v>
      </c>
      <c r="F537" s="64">
        <v>13083</v>
      </c>
    </row>
    <row r="538" spans="2:6" x14ac:dyDescent="0.25">
      <c r="B538" s="63">
        <v>44866</v>
      </c>
      <c r="C538" s="64">
        <v>12960</v>
      </c>
      <c r="D538" s="64">
        <v>13095</v>
      </c>
      <c r="E538" s="64">
        <v>12934</v>
      </c>
      <c r="F538" s="64">
        <v>13031</v>
      </c>
    </row>
    <row r="539" spans="2:6" x14ac:dyDescent="0.25">
      <c r="B539" s="63">
        <v>44865</v>
      </c>
      <c r="C539" s="64">
        <v>12880</v>
      </c>
      <c r="D539" s="64">
        <v>12997</v>
      </c>
      <c r="E539" s="64">
        <v>12836</v>
      </c>
      <c r="F539" s="64">
        <v>12943</v>
      </c>
    </row>
    <row r="540" spans="2:6" x14ac:dyDescent="0.25">
      <c r="B540" s="63">
        <v>44862</v>
      </c>
      <c r="C540" s="64">
        <v>12855</v>
      </c>
      <c r="D540" s="64">
        <v>12915</v>
      </c>
      <c r="E540" s="64">
        <v>12745</v>
      </c>
      <c r="F540" s="64">
        <v>12764</v>
      </c>
    </row>
    <row r="541" spans="2:6" x14ac:dyDescent="0.25">
      <c r="B541" s="63">
        <v>44861</v>
      </c>
      <c r="C541" s="64">
        <v>12883</v>
      </c>
      <c r="D541" s="64">
        <v>12984</v>
      </c>
      <c r="E541" s="64">
        <v>12878</v>
      </c>
      <c r="F541" s="64">
        <v>12956</v>
      </c>
    </row>
    <row r="542" spans="2:6" x14ac:dyDescent="0.25">
      <c r="B542" s="63">
        <v>44860</v>
      </c>
      <c r="C542" s="64">
        <v>12722</v>
      </c>
      <c r="D542" s="64">
        <v>12833</v>
      </c>
      <c r="E542" s="64">
        <v>12664</v>
      </c>
      <c r="F542" s="64">
        <v>12739</v>
      </c>
    </row>
    <row r="543" spans="2:6" x14ac:dyDescent="0.25">
      <c r="B543" s="63">
        <v>44859</v>
      </c>
      <c r="C543" s="64">
        <v>12895</v>
      </c>
      <c r="D543" s="64">
        <v>12946</v>
      </c>
      <c r="E543" s="64">
        <v>12652</v>
      </c>
      <c r="F543" s="64">
        <v>12682</v>
      </c>
    </row>
    <row r="544" spans="2:6" x14ac:dyDescent="0.25">
      <c r="B544" s="63">
        <v>44858</v>
      </c>
      <c r="C544" s="64">
        <v>13100</v>
      </c>
      <c r="D544" s="64">
        <v>13126</v>
      </c>
      <c r="E544" s="64">
        <v>12864</v>
      </c>
      <c r="F544" s="64">
        <v>12882</v>
      </c>
    </row>
    <row r="545" spans="2:6" x14ac:dyDescent="0.25">
      <c r="B545" s="63">
        <v>44855</v>
      </c>
      <c r="C545" s="64">
        <v>12922</v>
      </c>
      <c r="D545" s="64">
        <v>12948</v>
      </c>
      <c r="E545" s="64">
        <v>12794</v>
      </c>
      <c r="F545" s="64">
        <v>12805</v>
      </c>
    </row>
    <row r="546" spans="2:6" x14ac:dyDescent="0.25">
      <c r="B546" s="63">
        <v>44854</v>
      </c>
      <c r="C546" s="64">
        <v>12815</v>
      </c>
      <c r="D546" s="64">
        <v>12916</v>
      </c>
      <c r="E546" s="64">
        <v>12662</v>
      </c>
      <c r="F546" s="64">
        <v>12900</v>
      </c>
    </row>
    <row r="547" spans="2:6" x14ac:dyDescent="0.25">
      <c r="B547" s="63">
        <v>44853</v>
      </c>
      <c r="C547" s="64">
        <v>13125</v>
      </c>
      <c r="D547" s="64">
        <v>13168</v>
      </c>
      <c r="E547" s="64">
        <v>12967</v>
      </c>
      <c r="F547" s="64">
        <v>12998</v>
      </c>
    </row>
    <row r="548" spans="2:6" x14ac:dyDescent="0.25">
      <c r="B548" s="63">
        <v>44852</v>
      </c>
      <c r="C548" s="64">
        <v>13158</v>
      </c>
      <c r="D548" s="64">
        <v>13182</v>
      </c>
      <c r="E548" s="64">
        <v>12992</v>
      </c>
      <c r="F548" s="64">
        <v>13103</v>
      </c>
    </row>
    <row r="549" spans="2:6" x14ac:dyDescent="0.25">
      <c r="B549" s="63">
        <v>44851</v>
      </c>
      <c r="C549" s="64">
        <v>12964</v>
      </c>
      <c r="D549" s="64">
        <v>13009</v>
      </c>
      <c r="E549" s="64">
        <v>12821</v>
      </c>
      <c r="F549" s="64">
        <v>12981</v>
      </c>
    </row>
    <row r="550" spans="2:6" x14ac:dyDescent="0.25">
      <c r="B550" s="63">
        <v>44848</v>
      </c>
      <c r="C550" s="64">
        <v>13150</v>
      </c>
      <c r="D550" s="64">
        <v>13249</v>
      </c>
      <c r="E550" s="64">
        <v>13074</v>
      </c>
      <c r="F550" s="64">
        <v>13166</v>
      </c>
    </row>
    <row r="551" spans="2:6" x14ac:dyDescent="0.25">
      <c r="B551" s="63">
        <v>44847</v>
      </c>
      <c r="C551" s="64">
        <v>13032</v>
      </c>
      <c r="D551" s="64">
        <v>13085</v>
      </c>
      <c r="E551" s="64">
        <v>12805</v>
      </c>
      <c r="F551" s="64">
        <v>12869</v>
      </c>
    </row>
    <row r="552" spans="2:6" x14ac:dyDescent="0.25">
      <c r="B552" s="63">
        <v>44846</v>
      </c>
      <c r="C552" s="64">
        <v>13049</v>
      </c>
      <c r="D552" s="64">
        <v>13140</v>
      </c>
      <c r="E552" s="64">
        <v>12975</v>
      </c>
      <c r="F552" s="64">
        <v>13076</v>
      </c>
    </row>
    <row r="553" spans="2:6" x14ac:dyDescent="0.25">
      <c r="B553" s="63">
        <v>44845</v>
      </c>
      <c r="C553" s="64">
        <v>13251</v>
      </c>
      <c r="D553" s="64">
        <v>13297</v>
      </c>
      <c r="E553" s="64">
        <v>13081</v>
      </c>
      <c r="F553" s="64">
        <v>13091</v>
      </c>
    </row>
    <row r="554" spans="2:6" x14ac:dyDescent="0.25">
      <c r="B554" s="63">
        <v>44841</v>
      </c>
      <c r="C554" s="64">
        <v>13781</v>
      </c>
      <c r="D554" s="64">
        <v>13818</v>
      </c>
      <c r="E554" s="64">
        <v>13683</v>
      </c>
      <c r="F554" s="64">
        <v>13689</v>
      </c>
    </row>
    <row r="555" spans="2:6" x14ac:dyDescent="0.25">
      <c r="B555" s="63">
        <v>44840</v>
      </c>
      <c r="C555" s="64">
        <v>13932</v>
      </c>
      <c r="D555" s="64">
        <v>13957</v>
      </c>
      <c r="E555" s="64">
        <v>13814</v>
      </c>
      <c r="F555" s="64">
        <v>13869</v>
      </c>
    </row>
    <row r="556" spans="2:6" x14ac:dyDescent="0.25">
      <c r="B556" s="63">
        <v>44839</v>
      </c>
      <c r="C556" s="64">
        <v>13740</v>
      </c>
      <c r="D556" s="64">
        <v>13884</v>
      </c>
      <c r="E556" s="64">
        <v>13721</v>
      </c>
      <c r="F556" s="64">
        <v>13820</v>
      </c>
    </row>
    <row r="557" spans="2:6" x14ac:dyDescent="0.25">
      <c r="B557" s="63">
        <v>44838</v>
      </c>
      <c r="C557" s="64">
        <v>13530</v>
      </c>
      <c r="D557" s="64">
        <v>13615</v>
      </c>
      <c r="E557" s="64">
        <v>13489</v>
      </c>
      <c r="F557" s="64">
        <v>13597</v>
      </c>
    </row>
    <row r="558" spans="2:6" x14ac:dyDescent="0.25">
      <c r="B558" s="63">
        <v>44837</v>
      </c>
      <c r="C558" s="64">
        <v>13248</v>
      </c>
      <c r="D558" s="64">
        <v>13444</v>
      </c>
      <c r="E558" s="64">
        <v>13215</v>
      </c>
      <c r="F558" s="64">
        <v>13304</v>
      </c>
    </row>
    <row r="559" spans="2:6" x14ac:dyDescent="0.25">
      <c r="B559" s="63">
        <v>44834</v>
      </c>
      <c r="C559" s="64">
        <v>13356</v>
      </c>
      <c r="D559" s="64">
        <v>13458</v>
      </c>
      <c r="E559" s="64">
        <v>13298</v>
      </c>
      <c r="F559" s="64">
        <v>13395</v>
      </c>
    </row>
    <row r="560" spans="2:6" x14ac:dyDescent="0.25">
      <c r="B560" s="63">
        <v>44833</v>
      </c>
      <c r="C560" s="64">
        <v>13658</v>
      </c>
      <c r="D560" s="64">
        <v>13672</v>
      </c>
      <c r="E560" s="64">
        <v>13471</v>
      </c>
      <c r="F560" s="64">
        <v>13524</v>
      </c>
    </row>
    <row r="561" spans="2:6" x14ac:dyDescent="0.25">
      <c r="B561" s="63">
        <v>44832</v>
      </c>
      <c r="C561" s="64">
        <v>13796</v>
      </c>
      <c r="D561" s="64">
        <v>13849</v>
      </c>
      <c r="E561" s="64">
        <v>13486</v>
      </c>
      <c r="F561" s="64">
        <v>13515</v>
      </c>
    </row>
    <row r="562" spans="2:6" x14ac:dyDescent="0.25">
      <c r="B562" s="63">
        <v>44831</v>
      </c>
      <c r="C562" s="64">
        <v>13843</v>
      </c>
      <c r="D562" s="64">
        <v>13861</v>
      </c>
      <c r="E562" s="64">
        <v>13735</v>
      </c>
      <c r="F562" s="64">
        <v>13818</v>
      </c>
    </row>
    <row r="563" spans="2:6" x14ac:dyDescent="0.25">
      <c r="B563" s="63">
        <v>44830</v>
      </c>
      <c r="C563" s="64">
        <v>13916</v>
      </c>
      <c r="D563" s="64">
        <v>13953</v>
      </c>
      <c r="E563" s="64">
        <v>13740</v>
      </c>
      <c r="F563" s="64">
        <v>13758</v>
      </c>
    </row>
    <row r="564" spans="2:6" x14ac:dyDescent="0.25">
      <c r="B564" s="63">
        <v>44827</v>
      </c>
      <c r="C564" s="64">
        <v>14212</v>
      </c>
      <c r="D564" s="64">
        <v>14229</v>
      </c>
      <c r="E564" s="64">
        <v>14056</v>
      </c>
      <c r="F564" s="64">
        <v>14119</v>
      </c>
    </row>
    <row r="565" spans="2:6" x14ac:dyDescent="0.25">
      <c r="B565" s="63">
        <v>44826</v>
      </c>
      <c r="C565" s="64">
        <v>14225</v>
      </c>
      <c r="D565" s="64">
        <v>14250</v>
      </c>
      <c r="E565" s="64">
        <v>14088</v>
      </c>
      <c r="F565" s="64">
        <v>14242</v>
      </c>
    </row>
    <row r="566" spans="2:6" x14ac:dyDescent="0.25">
      <c r="B566" s="63">
        <v>44825</v>
      </c>
      <c r="C566" s="64">
        <v>14476</v>
      </c>
      <c r="D566" s="64">
        <v>14520</v>
      </c>
      <c r="E566" s="64">
        <v>14392</v>
      </c>
      <c r="F566" s="64">
        <v>14402</v>
      </c>
    </row>
    <row r="567" spans="2:6" x14ac:dyDescent="0.25">
      <c r="B567" s="63">
        <v>44824</v>
      </c>
      <c r="C567" s="64">
        <v>14548</v>
      </c>
      <c r="D567" s="64">
        <v>14569</v>
      </c>
      <c r="E567" s="64">
        <v>14464</v>
      </c>
      <c r="F567" s="64">
        <v>14561</v>
      </c>
    </row>
    <row r="568" spans="2:6" x14ac:dyDescent="0.25">
      <c r="B568" s="63">
        <v>44823</v>
      </c>
      <c r="C568" s="64">
        <v>14550</v>
      </c>
      <c r="D568" s="64">
        <v>14579</v>
      </c>
      <c r="E568" s="64">
        <v>14406</v>
      </c>
      <c r="F568" s="64">
        <v>14420</v>
      </c>
    </row>
    <row r="569" spans="2:6" x14ac:dyDescent="0.25">
      <c r="B569" s="63">
        <v>44820</v>
      </c>
      <c r="C569" s="64">
        <v>14500</v>
      </c>
      <c r="D569" s="64">
        <v>14527</v>
      </c>
      <c r="E569" s="64">
        <v>14465</v>
      </c>
      <c r="F569" s="64">
        <v>14483</v>
      </c>
    </row>
    <row r="570" spans="2:6" x14ac:dyDescent="0.25">
      <c r="B570" s="63">
        <v>44819</v>
      </c>
      <c r="C570" s="64">
        <v>14578</v>
      </c>
      <c r="D570" s="64">
        <v>14715</v>
      </c>
      <c r="E570" s="64">
        <v>14562</v>
      </c>
      <c r="F570" s="64">
        <v>14642</v>
      </c>
    </row>
    <row r="571" spans="2:6" x14ac:dyDescent="0.25">
      <c r="B571" s="63">
        <v>44818</v>
      </c>
      <c r="C571" s="64">
        <v>14458</v>
      </c>
      <c r="D571" s="64">
        <v>14641</v>
      </c>
      <c r="E571" s="64">
        <v>14443</v>
      </c>
      <c r="F571" s="64">
        <v>14577</v>
      </c>
    </row>
    <row r="572" spans="2:6" x14ac:dyDescent="0.25">
      <c r="B572" s="63">
        <v>44817</v>
      </c>
      <c r="C572" s="64">
        <v>14884</v>
      </c>
      <c r="D572" s="64">
        <v>14928</v>
      </c>
      <c r="E572" s="64">
        <v>14827</v>
      </c>
      <c r="F572" s="64">
        <v>14875</v>
      </c>
    </row>
    <row r="573" spans="2:6" x14ac:dyDescent="0.25">
      <c r="B573" s="63">
        <v>44816</v>
      </c>
      <c r="C573" s="64">
        <v>14775</v>
      </c>
      <c r="D573" s="64">
        <v>14824</v>
      </c>
      <c r="E573" s="64">
        <v>14731</v>
      </c>
      <c r="F573" s="64">
        <v>14794</v>
      </c>
    </row>
    <row r="574" spans="2:6" x14ac:dyDescent="0.25">
      <c r="B574" s="63">
        <v>44812</v>
      </c>
      <c r="C574" s="64">
        <v>14459</v>
      </c>
      <c r="D574" s="64">
        <v>14552</v>
      </c>
      <c r="E574" s="64">
        <v>14389</v>
      </c>
      <c r="F574" s="64">
        <v>14548</v>
      </c>
    </row>
    <row r="575" spans="2:6" x14ac:dyDescent="0.25">
      <c r="B575" s="63">
        <v>44811</v>
      </c>
      <c r="C575" s="64">
        <v>14445</v>
      </c>
      <c r="D575" s="64">
        <v>14455</v>
      </c>
      <c r="E575" s="64">
        <v>14331</v>
      </c>
      <c r="F575" s="64">
        <v>14359</v>
      </c>
    </row>
    <row r="576" spans="2:6" x14ac:dyDescent="0.25">
      <c r="B576" s="63">
        <v>44810</v>
      </c>
      <c r="C576" s="64">
        <v>14720</v>
      </c>
      <c r="D576" s="64">
        <v>14770</v>
      </c>
      <c r="E576" s="64">
        <v>14555</v>
      </c>
      <c r="F576" s="64">
        <v>14634</v>
      </c>
    </row>
    <row r="577" spans="2:6" x14ac:dyDescent="0.25">
      <c r="B577" s="63">
        <v>44809</v>
      </c>
      <c r="C577" s="64">
        <v>14590</v>
      </c>
      <c r="D577" s="64">
        <v>14719</v>
      </c>
      <c r="E577" s="64">
        <v>14561</v>
      </c>
      <c r="F577" s="64">
        <v>14611</v>
      </c>
    </row>
    <row r="578" spans="2:6" x14ac:dyDescent="0.25">
      <c r="B578" s="63">
        <v>44806</v>
      </c>
      <c r="C578" s="64">
        <v>14776</v>
      </c>
      <c r="D578" s="64">
        <v>14782</v>
      </c>
      <c r="E578" s="64">
        <v>14584</v>
      </c>
      <c r="F578" s="64">
        <v>14597</v>
      </c>
    </row>
    <row r="579" spans="2:6" x14ac:dyDescent="0.25">
      <c r="B579" s="63">
        <v>44805</v>
      </c>
      <c r="C579" s="64">
        <v>14841</v>
      </c>
      <c r="D579" s="64">
        <v>14842</v>
      </c>
      <c r="E579" s="64">
        <v>14675</v>
      </c>
      <c r="F579" s="64">
        <v>14736</v>
      </c>
    </row>
    <row r="580" spans="2:6" x14ac:dyDescent="0.25">
      <c r="B580" s="63">
        <v>44804</v>
      </c>
      <c r="C580" s="64">
        <v>14849</v>
      </c>
      <c r="D580" s="64">
        <v>15099</v>
      </c>
      <c r="E580" s="64">
        <v>14826</v>
      </c>
      <c r="F580" s="64">
        <v>15039</v>
      </c>
    </row>
    <row r="581" spans="2:6" x14ac:dyDescent="0.25">
      <c r="B581" s="63">
        <v>44803</v>
      </c>
      <c r="C581" s="64">
        <v>14850</v>
      </c>
      <c r="D581" s="64">
        <v>14994</v>
      </c>
      <c r="E581" s="64">
        <v>14837</v>
      </c>
      <c r="F581" s="64">
        <v>14948</v>
      </c>
    </row>
    <row r="582" spans="2:6" x14ac:dyDescent="0.25">
      <c r="B582" s="63">
        <v>44802</v>
      </c>
      <c r="C582" s="64">
        <v>14832</v>
      </c>
      <c r="D582" s="64">
        <v>14898</v>
      </c>
      <c r="E582" s="64">
        <v>14762</v>
      </c>
      <c r="F582" s="64">
        <v>14818</v>
      </c>
    </row>
    <row r="583" spans="2:6" x14ac:dyDescent="0.25">
      <c r="B583" s="63">
        <v>44799</v>
      </c>
      <c r="C583" s="64">
        <v>15271</v>
      </c>
      <c r="D583" s="64">
        <v>15318</v>
      </c>
      <c r="E583" s="64">
        <v>15228</v>
      </c>
      <c r="F583" s="64">
        <v>15241</v>
      </c>
    </row>
    <row r="584" spans="2:6" x14ac:dyDescent="0.25">
      <c r="B584" s="63">
        <v>44798</v>
      </c>
      <c r="C584" s="64">
        <v>15130</v>
      </c>
      <c r="D584" s="64">
        <v>15225</v>
      </c>
      <c r="E584" s="64">
        <v>15116</v>
      </c>
      <c r="F584" s="64">
        <v>15172</v>
      </c>
    </row>
    <row r="585" spans="2:6" x14ac:dyDescent="0.25">
      <c r="B585" s="63">
        <v>44797</v>
      </c>
      <c r="C585" s="64">
        <v>15080</v>
      </c>
      <c r="D585" s="64">
        <v>15120</v>
      </c>
      <c r="E585" s="64">
        <v>14987</v>
      </c>
      <c r="F585" s="64">
        <v>15035</v>
      </c>
    </row>
    <row r="586" spans="2:6" x14ac:dyDescent="0.25">
      <c r="B586" s="63">
        <v>44796</v>
      </c>
      <c r="C586" s="64">
        <v>15059</v>
      </c>
      <c r="D586" s="64">
        <v>15109</v>
      </c>
      <c r="E586" s="64">
        <v>15022</v>
      </c>
      <c r="F586" s="64">
        <v>15028</v>
      </c>
    </row>
    <row r="587" spans="2:6" x14ac:dyDescent="0.25">
      <c r="B587" s="63">
        <v>44795</v>
      </c>
      <c r="C587" s="64">
        <v>15171</v>
      </c>
      <c r="D587" s="64">
        <v>15250</v>
      </c>
      <c r="E587" s="64">
        <v>15156</v>
      </c>
      <c r="F587" s="64">
        <v>15175</v>
      </c>
    </row>
    <row r="588" spans="2:6" x14ac:dyDescent="0.25">
      <c r="B588" s="63">
        <v>44792</v>
      </c>
      <c r="C588" s="64">
        <v>15308</v>
      </c>
      <c r="D588" s="64">
        <v>15406</v>
      </c>
      <c r="E588" s="64">
        <v>15275</v>
      </c>
      <c r="F588" s="64">
        <v>15353</v>
      </c>
    </row>
    <row r="589" spans="2:6" x14ac:dyDescent="0.25">
      <c r="B589" s="63">
        <v>44791</v>
      </c>
      <c r="C589" s="64">
        <v>15250</v>
      </c>
      <c r="D589" s="64">
        <v>15325</v>
      </c>
      <c r="E589" s="64">
        <v>15224</v>
      </c>
      <c r="F589" s="64">
        <v>15315</v>
      </c>
    </row>
    <row r="590" spans="2:6" x14ac:dyDescent="0.25">
      <c r="B590" s="63">
        <v>44790</v>
      </c>
      <c r="C590" s="64">
        <v>15404</v>
      </c>
      <c r="D590" s="64">
        <v>15461</v>
      </c>
      <c r="E590" s="64">
        <v>15396</v>
      </c>
      <c r="F590" s="64">
        <v>15452</v>
      </c>
    </row>
    <row r="591" spans="2:6" x14ac:dyDescent="0.25">
      <c r="B591" s="63">
        <v>44789</v>
      </c>
      <c r="C591" s="64">
        <v>15390</v>
      </c>
      <c r="D591" s="64">
        <v>15450</v>
      </c>
      <c r="E591" s="64">
        <v>15385</v>
      </c>
      <c r="F591" s="64">
        <v>15422</v>
      </c>
    </row>
    <row r="592" spans="2:6" x14ac:dyDescent="0.25">
      <c r="B592" s="63">
        <v>44788</v>
      </c>
      <c r="C592" s="64">
        <v>15369</v>
      </c>
      <c r="D592" s="64">
        <v>15432</v>
      </c>
      <c r="E592" s="64">
        <v>15310</v>
      </c>
      <c r="F592" s="64">
        <v>15387</v>
      </c>
    </row>
    <row r="593" spans="2:6" x14ac:dyDescent="0.25">
      <c r="B593" s="63">
        <v>44785</v>
      </c>
      <c r="C593" s="64">
        <v>15229</v>
      </c>
      <c r="D593" s="64">
        <v>15309</v>
      </c>
      <c r="E593" s="64">
        <v>15200</v>
      </c>
      <c r="F593" s="64">
        <v>15272</v>
      </c>
    </row>
    <row r="594" spans="2:6" x14ac:dyDescent="0.25">
      <c r="B594" s="63">
        <v>44784</v>
      </c>
      <c r="C594" s="64">
        <v>15115</v>
      </c>
      <c r="D594" s="64">
        <v>15191</v>
      </c>
      <c r="E594" s="64">
        <v>15093</v>
      </c>
      <c r="F594" s="64">
        <v>15183</v>
      </c>
    </row>
    <row r="595" spans="2:6" x14ac:dyDescent="0.25">
      <c r="B595" s="63">
        <v>44783</v>
      </c>
      <c r="C595" s="64">
        <v>14874</v>
      </c>
      <c r="D595" s="64">
        <v>14945</v>
      </c>
      <c r="E595" s="64">
        <v>14832</v>
      </c>
      <c r="F595" s="64">
        <v>14876</v>
      </c>
    </row>
    <row r="596" spans="2:6" x14ac:dyDescent="0.25">
      <c r="B596" s="63">
        <v>44782</v>
      </c>
      <c r="C596" s="64">
        <v>14894</v>
      </c>
      <c r="D596" s="64">
        <v>15065</v>
      </c>
      <c r="E596" s="64">
        <v>14853</v>
      </c>
      <c r="F596" s="64">
        <v>15016</v>
      </c>
    </row>
    <row r="597" spans="2:6" x14ac:dyDescent="0.25">
      <c r="B597" s="63">
        <v>44781</v>
      </c>
      <c r="C597" s="64">
        <v>14937</v>
      </c>
      <c r="D597" s="64">
        <v>14987</v>
      </c>
      <c r="E597" s="64">
        <v>14888</v>
      </c>
      <c r="F597" s="64">
        <v>14961</v>
      </c>
    </row>
    <row r="598" spans="2:6" x14ac:dyDescent="0.25">
      <c r="B598" s="63">
        <v>44778</v>
      </c>
      <c r="C598" s="64">
        <v>14780</v>
      </c>
      <c r="D598" s="64">
        <v>15020</v>
      </c>
      <c r="E598" s="64">
        <v>14777</v>
      </c>
      <c r="F598" s="64">
        <v>15009</v>
      </c>
    </row>
    <row r="599" spans="2:6" x14ac:dyDescent="0.25">
      <c r="B599" s="63">
        <v>44777</v>
      </c>
      <c r="C599" s="64">
        <v>14686</v>
      </c>
      <c r="D599" s="64">
        <v>14722</v>
      </c>
      <c r="E599" s="64">
        <v>14461</v>
      </c>
      <c r="F599" s="64">
        <v>14658</v>
      </c>
    </row>
    <row r="600" spans="2:6" x14ac:dyDescent="0.25">
      <c r="B600" s="63">
        <v>44776</v>
      </c>
      <c r="C600" s="64">
        <v>14627</v>
      </c>
      <c r="D600" s="64">
        <v>14727</v>
      </c>
      <c r="E600" s="64">
        <v>14594</v>
      </c>
      <c r="F600" s="64">
        <v>14669</v>
      </c>
    </row>
    <row r="601" spans="2:6" x14ac:dyDescent="0.25">
      <c r="B601" s="63">
        <v>44775</v>
      </c>
      <c r="C601" s="64">
        <v>14767</v>
      </c>
      <c r="D601" s="64">
        <v>14778</v>
      </c>
      <c r="E601" s="64">
        <v>14589</v>
      </c>
      <c r="F601" s="64">
        <v>14643</v>
      </c>
    </row>
    <row r="602" spans="2:6" x14ac:dyDescent="0.25">
      <c r="B602" s="63">
        <v>44774</v>
      </c>
      <c r="C602" s="64">
        <v>14921</v>
      </c>
      <c r="D602" s="64">
        <v>14940</v>
      </c>
      <c r="E602" s="64">
        <v>14804</v>
      </c>
      <c r="F602" s="64">
        <v>14870</v>
      </c>
    </row>
    <row r="603" spans="2:6" x14ac:dyDescent="0.25">
      <c r="B603" s="63">
        <v>44771</v>
      </c>
      <c r="C603" s="64">
        <v>14936</v>
      </c>
      <c r="D603" s="64">
        <v>14990</v>
      </c>
      <c r="E603" s="64">
        <v>14870</v>
      </c>
      <c r="F603" s="64">
        <v>14938</v>
      </c>
    </row>
    <row r="604" spans="2:6" x14ac:dyDescent="0.25">
      <c r="B604" s="63">
        <v>44770</v>
      </c>
      <c r="C604" s="64">
        <v>14922</v>
      </c>
      <c r="D604" s="64">
        <v>14949</v>
      </c>
      <c r="E604" s="64">
        <v>14786</v>
      </c>
      <c r="F604" s="64">
        <v>14831</v>
      </c>
    </row>
    <row r="605" spans="2:6" x14ac:dyDescent="0.25">
      <c r="B605" s="63">
        <v>44769</v>
      </c>
      <c r="C605" s="64">
        <v>14670</v>
      </c>
      <c r="D605" s="64">
        <v>14800</v>
      </c>
      <c r="E605" s="64">
        <v>14615</v>
      </c>
      <c r="F605" s="64">
        <v>14794</v>
      </c>
    </row>
    <row r="606" spans="2:6" x14ac:dyDescent="0.25">
      <c r="B606" s="63">
        <v>44768</v>
      </c>
      <c r="C606" s="64">
        <v>14755</v>
      </c>
      <c r="D606" s="64">
        <v>14788</v>
      </c>
      <c r="E606" s="64">
        <v>14650</v>
      </c>
      <c r="F606" s="64">
        <v>14705</v>
      </c>
    </row>
    <row r="607" spans="2:6" x14ac:dyDescent="0.25">
      <c r="B607" s="63">
        <v>44767</v>
      </c>
      <c r="C607" s="64">
        <v>14750</v>
      </c>
      <c r="D607" s="64">
        <v>14845</v>
      </c>
      <c r="E607" s="64">
        <v>14688</v>
      </c>
      <c r="F607" s="64">
        <v>14794</v>
      </c>
    </row>
    <row r="608" spans="2:6" x14ac:dyDescent="0.25">
      <c r="B608" s="63">
        <v>44764</v>
      </c>
      <c r="C608" s="64">
        <v>14796</v>
      </c>
      <c r="D608" s="64">
        <v>14848</v>
      </c>
      <c r="E608" s="64">
        <v>14725</v>
      </c>
      <c r="F608" s="64">
        <v>14751</v>
      </c>
    </row>
    <row r="609" spans="2:6" x14ac:dyDescent="0.25">
      <c r="B609" s="63">
        <v>44763</v>
      </c>
      <c r="C609" s="64">
        <v>14600</v>
      </c>
      <c r="D609" s="64">
        <v>14771</v>
      </c>
      <c r="E609" s="64">
        <v>14573</v>
      </c>
      <c r="F609" s="64">
        <v>14748</v>
      </c>
    </row>
    <row r="610" spans="2:6" x14ac:dyDescent="0.25">
      <c r="B610" s="63">
        <v>44762</v>
      </c>
      <c r="C610" s="64">
        <v>14845</v>
      </c>
      <c r="D610" s="64">
        <v>14907</v>
      </c>
      <c r="E610" s="64">
        <v>14696</v>
      </c>
      <c r="F610" s="64">
        <v>14712</v>
      </c>
    </row>
    <row r="611" spans="2:6" x14ac:dyDescent="0.25">
      <c r="B611" s="63">
        <v>44761</v>
      </c>
      <c r="C611" s="64">
        <v>14562</v>
      </c>
      <c r="D611" s="64">
        <v>14697</v>
      </c>
      <c r="E611" s="64">
        <v>14533</v>
      </c>
      <c r="F611" s="64">
        <v>14678</v>
      </c>
    </row>
    <row r="612" spans="2:6" x14ac:dyDescent="0.25">
      <c r="B612" s="63">
        <v>44760</v>
      </c>
      <c r="C612" s="64">
        <v>14577</v>
      </c>
      <c r="D612" s="64">
        <v>14666</v>
      </c>
      <c r="E612" s="64">
        <v>14535</v>
      </c>
      <c r="F612" s="64">
        <v>14650</v>
      </c>
    </row>
    <row r="613" spans="2:6" x14ac:dyDescent="0.25">
      <c r="B613" s="63">
        <v>44757</v>
      </c>
      <c r="C613" s="64">
        <v>14422</v>
      </c>
      <c r="D613" s="64">
        <v>14542</v>
      </c>
      <c r="E613" s="64">
        <v>14333</v>
      </c>
      <c r="F613" s="64">
        <v>14475</v>
      </c>
    </row>
    <row r="614" spans="2:6" x14ac:dyDescent="0.25">
      <c r="B614" s="63">
        <v>44756</v>
      </c>
      <c r="C614" s="64">
        <v>14237</v>
      </c>
      <c r="D614" s="64">
        <v>14437</v>
      </c>
      <c r="E614" s="64">
        <v>14122</v>
      </c>
      <c r="F614" s="64">
        <v>14389</v>
      </c>
    </row>
    <row r="615" spans="2:6" x14ac:dyDescent="0.25">
      <c r="B615" s="63">
        <v>44755</v>
      </c>
      <c r="C615" s="64">
        <v>14240</v>
      </c>
      <c r="D615" s="64">
        <v>14356</v>
      </c>
      <c r="E615" s="64">
        <v>14203</v>
      </c>
      <c r="F615" s="64">
        <v>14277</v>
      </c>
    </row>
    <row r="616" spans="2:6" x14ac:dyDescent="0.25">
      <c r="B616" s="63">
        <v>44754</v>
      </c>
      <c r="C616" s="64">
        <v>14157</v>
      </c>
      <c r="D616" s="64">
        <v>14181</v>
      </c>
      <c r="E616" s="64">
        <v>13850</v>
      </c>
      <c r="F616" s="64">
        <v>13914</v>
      </c>
    </row>
    <row r="617" spans="2:6" x14ac:dyDescent="0.25">
      <c r="B617" s="63">
        <v>44753</v>
      </c>
      <c r="C617" s="64">
        <v>14467</v>
      </c>
      <c r="D617" s="64">
        <v>14496</v>
      </c>
      <c r="E617" s="64">
        <v>14229</v>
      </c>
      <c r="F617" s="64">
        <v>14276</v>
      </c>
    </row>
    <row r="618" spans="2:6" x14ac:dyDescent="0.25">
      <c r="B618" s="63">
        <v>44750</v>
      </c>
      <c r="C618" s="64">
        <v>14390</v>
      </c>
      <c r="D618" s="64">
        <v>14485</v>
      </c>
      <c r="E618" s="64">
        <v>14264</v>
      </c>
      <c r="F618" s="64">
        <v>14329</v>
      </c>
    </row>
    <row r="619" spans="2:6" x14ac:dyDescent="0.25">
      <c r="B619" s="63">
        <v>44749</v>
      </c>
      <c r="C619" s="64">
        <v>14068</v>
      </c>
      <c r="D619" s="64">
        <v>14295</v>
      </c>
      <c r="E619" s="64">
        <v>13832</v>
      </c>
      <c r="F619" s="64">
        <v>14176</v>
      </c>
    </row>
    <row r="620" spans="2:6" x14ac:dyDescent="0.25">
      <c r="B620" s="63">
        <v>44748</v>
      </c>
      <c r="C620" s="64">
        <v>14213</v>
      </c>
      <c r="D620" s="64">
        <v>14239</v>
      </c>
      <c r="E620" s="64">
        <v>13858</v>
      </c>
      <c r="F620" s="64">
        <v>13871</v>
      </c>
    </row>
    <row r="621" spans="2:6" x14ac:dyDescent="0.25">
      <c r="B621" s="63">
        <v>44747</v>
      </c>
      <c r="C621" s="64">
        <v>14350</v>
      </c>
      <c r="D621" s="64">
        <v>14430</v>
      </c>
      <c r="E621" s="64">
        <v>13975</v>
      </c>
      <c r="F621" s="64">
        <v>14231</v>
      </c>
    </row>
    <row r="622" spans="2:6" x14ac:dyDescent="0.25">
      <c r="B622" s="63">
        <v>44746</v>
      </c>
      <c r="C622" s="64">
        <v>14236</v>
      </c>
      <c r="D622" s="64">
        <v>14312</v>
      </c>
      <c r="E622" s="64">
        <v>14025</v>
      </c>
      <c r="F622" s="64">
        <v>14152</v>
      </c>
    </row>
    <row r="623" spans="2:6" x14ac:dyDescent="0.25">
      <c r="B623" s="63">
        <v>44743</v>
      </c>
      <c r="C623" s="64">
        <v>14656</v>
      </c>
      <c r="D623" s="64">
        <v>14702</v>
      </c>
      <c r="E623" s="64">
        <v>14128</v>
      </c>
      <c r="F623" s="64">
        <v>14175</v>
      </c>
    </row>
    <row r="624" spans="2:6" x14ac:dyDescent="0.25">
      <c r="B624" s="63">
        <v>44742</v>
      </c>
      <c r="C624" s="64">
        <v>14931</v>
      </c>
      <c r="D624" s="64">
        <v>14945</v>
      </c>
      <c r="E624" s="64">
        <v>14610</v>
      </c>
      <c r="F624" s="64">
        <v>14622</v>
      </c>
    </row>
    <row r="625" spans="2:6" x14ac:dyDescent="0.25">
      <c r="B625" s="63">
        <v>44741</v>
      </c>
      <c r="C625" s="64">
        <v>15020</v>
      </c>
      <c r="D625" s="64">
        <v>15114</v>
      </c>
      <c r="E625" s="64">
        <v>14980</v>
      </c>
      <c r="F625" s="64">
        <v>15019</v>
      </c>
    </row>
    <row r="626" spans="2:6" x14ac:dyDescent="0.25">
      <c r="B626" s="63">
        <v>44740</v>
      </c>
      <c r="C626" s="64">
        <v>15299</v>
      </c>
      <c r="D626" s="64">
        <v>15304</v>
      </c>
      <c r="E626" s="64">
        <v>15096</v>
      </c>
      <c r="F626" s="64">
        <v>15192</v>
      </c>
    </row>
    <row r="627" spans="2:6" x14ac:dyDescent="0.25">
      <c r="B627" s="63">
        <v>44739</v>
      </c>
      <c r="C627" s="64">
        <v>15205</v>
      </c>
      <c r="D627" s="64">
        <v>15400</v>
      </c>
      <c r="E627" s="64">
        <v>15201</v>
      </c>
      <c r="F627" s="64">
        <v>15277</v>
      </c>
    </row>
    <row r="628" spans="2:6" x14ac:dyDescent="0.25">
      <c r="B628" s="63">
        <v>44736</v>
      </c>
      <c r="C628" s="64">
        <v>15006</v>
      </c>
      <c r="D628" s="64">
        <v>15142</v>
      </c>
      <c r="E628" s="64">
        <v>14959</v>
      </c>
      <c r="F628" s="64">
        <v>15058</v>
      </c>
    </row>
    <row r="629" spans="2:6" x14ac:dyDescent="0.25">
      <c r="B629" s="63">
        <v>44735</v>
      </c>
      <c r="C629" s="64">
        <v>15059</v>
      </c>
      <c r="D629" s="64">
        <v>15145</v>
      </c>
      <c r="E629" s="64">
        <v>14804</v>
      </c>
      <c r="F629" s="64">
        <v>14938</v>
      </c>
    </row>
    <row r="630" spans="2:6" x14ac:dyDescent="0.25">
      <c r="B630" s="63">
        <v>44734</v>
      </c>
      <c r="C630" s="64">
        <v>15316</v>
      </c>
      <c r="D630" s="64">
        <v>15319</v>
      </c>
      <c r="E630" s="64">
        <v>14984</v>
      </c>
      <c r="F630" s="64">
        <v>15012</v>
      </c>
    </row>
    <row r="631" spans="2:6" x14ac:dyDescent="0.25">
      <c r="B631" s="63">
        <v>44733</v>
      </c>
      <c r="C631" s="64">
        <v>15164</v>
      </c>
      <c r="D631" s="64">
        <v>15362</v>
      </c>
      <c r="E631" s="64">
        <v>15115</v>
      </c>
      <c r="F631" s="64">
        <v>15334</v>
      </c>
    </row>
    <row r="632" spans="2:6" x14ac:dyDescent="0.25">
      <c r="B632" s="63">
        <v>44732</v>
      </c>
      <c r="C632" s="64">
        <v>15182</v>
      </c>
      <c r="D632" s="64">
        <v>15231</v>
      </c>
      <c r="E632" s="64">
        <v>14966</v>
      </c>
      <c r="F632" s="64">
        <v>15038</v>
      </c>
    </row>
    <row r="633" spans="2:6" x14ac:dyDescent="0.25">
      <c r="B633" s="63">
        <v>44729</v>
      </c>
      <c r="C633" s="64">
        <v>15196</v>
      </c>
      <c r="D633" s="64">
        <v>15300</v>
      </c>
      <c r="E633" s="64">
        <v>15137</v>
      </c>
      <c r="F633" s="64">
        <v>15200</v>
      </c>
    </row>
    <row r="634" spans="2:6" x14ac:dyDescent="0.25">
      <c r="B634" s="63">
        <v>44728</v>
      </c>
      <c r="C634" s="64">
        <v>15751</v>
      </c>
      <c r="D634" s="64">
        <v>15805</v>
      </c>
      <c r="E634" s="64">
        <v>15382</v>
      </c>
      <c r="F634" s="64">
        <v>15410</v>
      </c>
    </row>
    <row r="635" spans="2:6" x14ac:dyDescent="0.25">
      <c r="B635" s="63">
        <v>44727</v>
      </c>
      <c r="C635" s="64">
        <v>16052</v>
      </c>
      <c r="D635" s="64">
        <v>16096</v>
      </c>
      <c r="E635" s="64">
        <v>15989</v>
      </c>
      <c r="F635" s="64">
        <v>16062</v>
      </c>
    </row>
    <row r="636" spans="2:6" x14ac:dyDescent="0.25">
      <c r="B636" s="63">
        <v>44726</v>
      </c>
      <c r="C636" s="64">
        <v>15950</v>
      </c>
      <c r="D636" s="64">
        <v>16068</v>
      </c>
      <c r="E636" s="64">
        <v>15841</v>
      </c>
      <c r="F636" s="64">
        <v>16055</v>
      </c>
    </row>
    <row r="637" spans="2:6" x14ac:dyDescent="0.25">
      <c r="B637" s="63">
        <v>44725</v>
      </c>
      <c r="C637" s="64">
        <v>16115</v>
      </c>
      <c r="D637" s="64">
        <v>16120</v>
      </c>
      <c r="E637" s="64">
        <v>15993</v>
      </c>
      <c r="F637" s="64">
        <v>16053</v>
      </c>
    </row>
    <row r="638" spans="2:6" x14ac:dyDescent="0.25">
      <c r="B638" s="63">
        <v>44722</v>
      </c>
      <c r="C638" s="64">
        <v>16380</v>
      </c>
      <c r="D638" s="64">
        <v>16486</v>
      </c>
      <c r="E638" s="64">
        <v>16350</v>
      </c>
      <c r="F638" s="64">
        <v>16471</v>
      </c>
    </row>
    <row r="639" spans="2:6" x14ac:dyDescent="0.25">
      <c r="B639" s="63">
        <v>44721</v>
      </c>
      <c r="C639" s="64">
        <v>16573</v>
      </c>
      <c r="D639" s="64">
        <v>16606</v>
      </c>
      <c r="E639" s="64">
        <v>16524</v>
      </c>
      <c r="F639" s="64">
        <v>16582</v>
      </c>
    </row>
    <row r="640" spans="2:6" x14ac:dyDescent="0.25">
      <c r="B640" s="63">
        <v>44720</v>
      </c>
      <c r="C640" s="64">
        <v>16560</v>
      </c>
      <c r="D640" s="64">
        <v>16693</v>
      </c>
      <c r="E640" s="64">
        <v>16555</v>
      </c>
      <c r="F640" s="64">
        <v>16644</v>
      </c>
    </row>
    <row r="641" spans="2:6" x14ac:dyDescent="0.25">
      <c r="B641" s="63">
        <v>44719</v>
      </c>
      <c r="C641" s="64">
        <v>16520</v>
      </c>
      <c r="D641" s="64">
        <v>16531</v>
      </c>
      <c r="E641" s="64">
        <v>16406</v>
      </c>
      <c r="F641" s="64">
        <v>16462</v>
      </c>
    </row>
    <row r="642" spans="2:6" x14ac:dyDescent="0.25">
      <c r="B642" s="63">
        <v>44718</v>
      </c>
      <c r="C642" s="64">
        <v>16590</v>
      </c>
      <c r="D642" s="64">
        <v>16648</v>
      </c>
      <c r="E642" s="64">
        <v>16463</v>
      </c>
      <c r="F642" s="64">
        <v>16600</v>
      </c>
    </row>
    <row r="643" spans="2:6" x14ac:dyDescent="0.25">
      <c r="B643" s="63">
        <v>44714</v>
      </c>
      <c r="C643" s="64">
        <v>16536</v>
      </c>
      <c r="D643" s="64">
        <v>16585</v>
      </c>
      <c r="E643" s="64">
        <v>16471</v>
      </c>
      <c r="F643" s="64">
        <v>16532</v>
      </c>
    </row>
    <row r="644" spans="2:6" x14ac:dyDescent="0.25">
      <c r="B644" s="63">
        <v>44713</v>
      </c>
      <c r="C644" s="64">
        <v>16647</v>
      </c>
      <c r="D644" s="64">
        <v>16755</v>
      </c>
      <c r="E644" s="64">
        <v>16592</v>
      </c>
      <c r="F644" s="64">
        <v>16610</v>
      </c>
    </row>
    <row r="645" spans="2:6" x14ac:dyDescent="0.25">
      <c r="B645" s="63">
        <v>44712</v>
      </c>
      <c r="C645" s="64">
        <v>16492</v>
      </c>
      <c r="D645" s="64">
        <v>16716</v>
      </c>
      <c r="E645" s="64">
        <v>16460</v>
      </c>
      <c r="F645" s="64">
        <v>16682</v>
      </c>
    </row>
    <row r="646" spans="2:6" x14ac:dyDescent="0.25">
      <c r="B646" s="63">
        <v>44711</v>
      </c>
      <c r="C646" s="64">
        <v>16400</v>
      </c>
      <c r="D646" s="64">
        <v>16584</v>
      </c>
      <c r="E646" s="64">
        <v>16391</v>
      </c>
      <c r="F646" s="64">
        <v>16560</v>
      </c>
    </row>
    <row r="647" spans="2:6" x14ac:dyDescent="0.25">
      <c r="B647" s="63">
        <v>44708</v>
      </c>
      <c r="C647" s="64">
        <v>16110</v>
      </c>
      <c r="D647" s="64">
        <v>16245</v>
      </c>
      <c r="E647" s="64">
        <v>16100</v>
      </c>
      <c r="F647" s="64">
        <v>16230</v>
      </c>
    </row>
    <row r="648" spans="2:6" x14ac:dyDescent="0.25">
      <c r="B648" s="63">
        <v>44707</v>
      </c>
      <c r="C648" s="64">
        <v>16153</v>
      </c>
      <c r="D648" s="64">
        <v>16184</v>
      </c>
      <c r="E648" s="64">
        <v>15928</v>
      </c>
      <c r="F648" s="64">
        <v>15950</v>
      </c>
    </row>
    <row r="649" spans="2:6" x14ac:dyDescent="0.25">
      <c r="B649" s="63">
        <v>44706</v>
      </c>
      <c r="C649" s="64">
        <v>15996</v>
      </c>
      <c r="D649" s="64">
        <v>16146</v>
      </c>
      <c r="E649" s="64">
        <v>15968</v>
      </c>
      <c r="F649" s="64">
        <v>16060</v>
      </c>
    </row>
    <row r="650" spans="2:6" x14ac:dyDescent="0.25">
      <c r="B650" s="63">
        <v>44705</v>
      </c>
      <c r="C650" s="64">
        <v>16131</v>
      </c>
      <c r="D650" s="64">
        <v>16156</v>
      </c>
      <c r="E650" s="64">
        <v>15914</v>
      </c>
      <c r="F650" s="64">
        <v>15926</v>
      </c>
    </row>
    <row r="651" spans="2:6" x14ac:dyDescent="0.25">
      <c r="B651" s="63">
        <v>44704</v>
      </c>
      <c r="C651" s="64">
        <v>16220</v>
      </c>
      <c r="D651" s="64">
        <v>16263</v>
      </c>
      <c r="E651" s="64">
        <v>16076</v>
      </c>
      <c r="F651" s="64">
        <v>16147</v>
      </c>
    </row>
    <row r="652" spans="2:6" x14ac:dyDescent="0.25">
      <c r="B652" s="63">
        <v>44701</v>
      </c>
      <c r="C652" s="64">
        <v>16069</v>
      </c>
      <c r="D652" s="64">
        <v>16145</v>
      </c>
      <c r="E652" s="64">
        <v>16013</v>
      </c>
      <c r="F652" s="64">
        <v>16135</v>
      </c>
    </row>
    <row r="653" spans="2:6" x14ac:dyDescent="0.25">
      <c r="B653" s="63">
        <v>44700</v>
      </c>
      <c r="C653" s="64">
        <v>15871</v>
      </c>
      <c r="D653" s="64">
        <v>15965</v>
      </c>
      <c r="E653" s="64">
        <v>15820</v>
      </c>
      <c r="F653" s="64">
        <v>15911</v>
      </c>
    </row>
    <row r="654" spans="2:6" x14ac:dyDescent="0.25">
      <c r="B654" s="63">
        <v>44699</v>
      </c>
      <c r="C654" s="64">
        <v>16180</v>
      </c>
      <c r="D654" s="64">
        <v>16318</v>
      </c>
      <c r="E654" s="64">
        <v>16159</v>
      </c>
      <c r="F654" s="64">
        <v>16302</v>
      </c>
    </row>
    <row r="655" spans="2:6" x14ac:dyDescent="0.25">
      <c r="B655" s="63">
        <v>44698</v>
      </c>
      <c r="C655" s="64">
        <v>15978</v>
      </c>
      <c r="D655" s="64">
        <v>16096</v>
      </c>
      <c r="E655" s="64">
        <v>15963</v>
      </c>
      <c r="F655" s="64">
        <v>16075</v>
      </c>
    </row>
    <row r="656" spans="2:6" x14ac:dyDescent="0.25">
      <c r="B656" s="63">
        <v>44697</v>
      </c>
      <c r="C656" s="64">
        <v>15996</v>
      </c>
      <c r="D656" s="64">
        <v>16044</v>
      </c>
      <c r="E656" s="64">
        <v>15847</v>
      </c>
      <c r="F656" s="64">
        <v>15921</v>
      </c>
    </row>
    <row r="657" spans="2:6" x14ac:dyDescent="0.25">
      <c r="B657" s="63">
        <v>44694</v>
      </c>
      <c r="C657" s="64">
        <v>15777</v>
      </c>
      <c r="D657" s="64">
        <v>15854</v>
      </c>
      <c r="E657" s="64">
        <v>15743</v>
      </c>
      <c r="F657" s="64">
        <v>15851</v>
      </c>
    </row>
    <row r="658" spans="2:6" x14ac:dyDescent="0.25">
      <c r="B658" s="63">
        <v>44693</v>
      </c>
      <c r="C658" s="64">
        <v>15801</v>
      </c>
      <c r="D658" s="64">
        <v>15890</v>
      </c>
      <c r="E658" s="64">
        <v>15608</v>
      </c>
      <c r="F658" s="64">
        <v>15632</v>
      </c>
    </row>
    <row r="659" spans="2:6" x14ac:dyDescent="0.25">
      <c r="B659" s="63">
        <v>44692</v>
      </c>
      <c r="C659" s="64">
        <v>15989</v>
      </c>
      <c r="D659" s="64">
        <v>16058</v>
      </c>
      <c r="E659" s="64">
        <v>15907</v>
      </c>
      <c r="F659" s="64">
        <v>16010</v>
      </c>
    </row>
    <row r="660" spans="2:6" x14ac:dyDescent="0.25">
      <c r="B660" s="63">
        <v>44691</v>
      </c>
      <c r="C660" s="64">
        <v>15809</v>
      </c>
      <c r="D660" s="64">
        <v>16045</v>
      </c>
      <c r="E660" s="64">
        <v>15730</v>
      </c>
      <c r="F660" s="64">
        <v>16039</v>
      </c>
    </row>
    <row r="661" spans="2:6" x14ac:dyDescent="0.25">
      <c r="B661" s="63">
        <v>44690</v>
      </c>
      <c r="C661" s="64">
        <v>16156</v>
      </c>
      <c r="D661" s="64">
        <v>16194</v>
      </c>
      <c r="E661" s="64">
        <v>16015</v>
      </c>
      <c r="F661" s="64">
        <v>16027</v>
      </c>
    </row>
    <row r="662" spans="2:6" x14ac:dyDescent="0.25">
      <c r="B662" s="63">
        <v>44687</v>
      </c>
      <c r="C662" s="64">
        <v>16310</v>
      </c>
      <c r="D662" s="64">
        <v>16380</v>
      </c>
      <c r="E662" s="64">
        <v>16266</v>
      </c>
      <c r="F662" s="64">
        <v>16355</v>
      </c>
    </row>
    <row r="663" spans="2:6" x14ac:dyDescent="0.25">
      <c r="B663" s="63">
        <v>44686</v>
      </c>
      <c r="C663" s="64">
        <v>16753</v>
      </c>
      <c r="D663" s="64">
        <v>16776</v>
      </c>
      <c r="E663" s="64">
        <v>16645</v>
      </c>
      <c r="F663" s="64">
        <v>16684</v>
      </c>
    </row>
    <row r="664" spans="2:6" x14ac:dyDescent="0.25">
      <c r="B664" s="63">
        <v>44685</v>
      </c>
      <c r="C664" s="64">
        <v>16505</v>
      </c>
      <c r="D664" s="64">
        <v>16589</v>
      </c>
      <c r="E664" s="64">
        <v>16489</v>
      </c>
      <c r="F664" s="64">
        <v>16519</v>
      </c>
    </row>
    <row r="665" spans="2:6" x14ac:dyDescent="0.25">
      <c r="B665" s="63">
        <v>44684</v>
      </c>
      <c r="C665" s="64">
        <v>16487</v>
      </c>
      <c r="D665" s="64">
        <v>16570</v>
      </c>
      <c r="E665" s="64">
        <v>16434</v>
      </c>
      <c r="F665" s="64">
        <v>16470</v>
      </c>
    </row>
    <row r="666" spans="2:6" x14ac:dyDescent="0.25">
      <c r="B666" s="63">
        <v>44680</v>
      </c>
      <c r="C666" s="64">
        <v>16555</v>
      </c>
      <c r="D666" s="64">
        <v>16635</v>
      </c>
      <c r="E666" s="64">
        <v>16495</v>
      </c>
      <c r="F666" s="64">
        <v>16583</v>
      </c>
    </row>
    <row r="667" spans="2:6" x14ac:dyDescent="0.25">
      <c r="B667" s="63">
        <v>44679</v>
      </c>
      <c r="C667" s="64">
        <v>16317</v>
      </c>
      <c r="D667" s="64">
        <v>16416</v>
      </c>
      <c r="E667" s="64">
        <v>16220</v>
      </c>
      <c r="F667" s="64">
        <v>16387</v>
      </c>
    </row>
    <row r="668" spans="2:6" x14ac:dyDescent="0.25">
      <c r="B668" s="63">
        <v>44678</v>
      </c>
      <c r="C668" s="64">
        <v>16221</v>
      </c>
      <c r="D668" s="64">
        <v>16344</v>
      </c>
      <c r="E668" s="64">
        <v>16160</v>
      </c>
      <c r="F668" s="64">
        <v>16285</v>
      </c>
    </row>
    <row r="669" spans="2:6" x14ac:dyDescent="0.25">
      <c r="B669" s="63">
        <v>44677</v>
      </c>
      <c r="C669" s="64">
        <v>16648</v>
      </c>
      <c r="D669" s="64">
        <v>16663</v>
      </c>
      <c r="E669" s="64">
        <v>16533</v>
      </c>
      <c r="F669" s="64">
        <v>16586</v>
      </c>
    </row>
    <row r="670" spans="2:6" x14ac:dyDescent="0.25">
      <c r="B670" s="63">
        <v>44676</v>
      </c>
      <c r="C670" s="64">
        <v>16686</v>
      </c>
      <c r="D670" s="64">
        <v>16734</v>
      </c>
      <c r="E670" s="64">
        <v>16508</v>
      </c>
      <c r="F670" s="64">
        <v>16572</v>
      </c>
    </row>
    <row r="671" spans="2:6" x14ac:dyDescent="0.25">
      <c r="B671" s="63">
        <v>44673</v>
      </c>
      <c r="C671" s="64">
        <v>16862</v>
      </c>
      <c r="D671" s="64">
        <v>16999</v>
      </c>
      <c r="E671" s="64">
        <v>16823</v>
      </c>
      <c r="F671" s="64">
        <v>16992</v>
      </c>
    </row>
    <row r="672" spans="2:6" x14ac:dyDescent="0.25">
      <c r="B672" s="63">
        <v>44672</v>
      </c>
      <c r="C672" s="64">
        <v>17180</v>
      </c>
      <c r="D672" s="64">
        <v>17222</v>
      </c>
      <c r="E672" s="64">
        <v>17090</v>
      </c>
      <c r="F672" s="64">
        <v>17126</v>
      </c>
    </row>
    <row r="673" spans="2:6" x14ac:dyDescent="0.25">
      <c r="B673" s="63">
        <v>44671</v>
      </c>
      <c r="C673" s="64">
        <v>17071</v>
      </c>
      <c r="D673" s="64">
        <v>17135</v>
      </c>
      <c r="E673" s="64">
        <v>16992</v>
      </c>
      <c r="F673" s="64">
        <v>17125</v>
      </c>
    </row>
    <row r="674" spans="2:6" x14ac:dyDescent="0.25">
      <c r="B674" s="63">
        <v>44670</v>
      </c>
      <c r="C674" s="64">
        <v>17065</v>
      </c>
      <c r="D674" s="64">
        <v>17122</v>
      </c>
      <c r="E674" s="64">
        <v>16988</v>
      </c>
      <c r="F674" s="64">
        <v>17000</v>
      </c>
    </row>
    <row r="675" spans="2:6" x14ac:dyDescent="0.25">
      <c r="B675" s="63">
        <v>44669</v>
      </c>
      <c r="C675" s="64">
        <v>16908</v>
      </c>
      <c r="D675" s="64">
        <v>16995</v>
      </c>
      <c r="E675" s="64">
        <v>16813</v>
      </c>
      <c r="F675" s="64">
        <v>16881</v>
      </c>
    </row>
    <row r="676" spans="2:6" x14ac:dyDescent="0.25">
      <c r="B676" s="63">
        <v>44666</v>
      </c>
      <c r="C676" s="64">
        <v>17102</v>
      </c>
      <c r="D676" s="64">
        <v>17117</v>
      </c>
      <c r="E676" s="64">
        <v>16960</v>
      </c>
      <c r="F676" s="64">
        <v>16983</v>
      </c>
    </row>
    <row r="677" spans="2:6" x14ac:dyDescent="0.25">
      <c r="B677" s="63">
        <v>44665</v>
      </c>
      <c r="C677" s="64">
        <v>17349</v>
      </c>
      <c r="D677" s="64">
        <v>17352</v>
      </c>
      <c r="E677" s="64">
        <v>17251</v>
      </c>
      <c r="F677" s="64">
        <v>17298</v>
      </c>
    </row>
    <row r="678" spans="2:6" x14ac:dyDescent="0.25">
      <c r="B678" s="63">
        <v>44664</v>
      </c>
      <c r="C678" s="64">
        <v>17080</v>
      </c>
      <c r="D678" s="64">
        <v>17321</v>
      </c>
      <c r="E678" s="64">
        <v>17071</v>
      </c>
      <c r="F678" s="64">
        <v>17316</v>
      </c>
    </row>
    <row r="679" spans="2:6" x14ac:dyDescent="0.25">
      <c r="B679" s="63">
        <v>44663</v>
      </c>
      <c r="C679" s="64">
        <v>16960</v>
      </c>
      <c r="D679" s="64">
        <v>17068</v>
      </c>
      <c r="E679" s="64">
        <v>16906</v>
      </c>
      <c r="F679" s="64">
        <v>16999</v>
      </c>
    </row>
    <row r="680" spans="2:6" x14ac:dyDescent="0.25">
      <c r="B680" s="63">
        <v>44662</v>
      </c>
      <c r="C680" s="64">
        <v>17222</v>
      </c>
      <c r="D680" s="64">
        <v>17298</v>
      </c>
      <c r="E680" s="64">
        <v>16976</v>
      </c>
      <c r="F680" s="64">
        <v>17039</v>
      </c>
    </row>
    <row r="681" spans="2:6" x14ac:dyDescent="0.25">
      <c r="B681" s="63">
        <v>44659</v>
      </c>
      <c r="C681" s="64">
        <v>17200</v>
      </c>
      <c r="D681" s="64">
        <v>17318</v>
      </c>
      <c r="E681" s="64">
        <v>17169</v>
      </c>
      <c r="F681" s="64">
        <v>17316</v>
      </c>
    </row>
    <row r="682" spans="2:6" x14ac:dyDescent="0.25">
      <c r="B682" s="63">
        <v>44658</v>
      </c>
      <c r="C682" s="64">
        <v>17333</v>
      </c>
      <c r="D682" s="64">
        <v>17387</v>
      </c>
      <c r="E682" s="64">
        <v>17123</v>
      </c>
      <c r="F682" s="64">
        <v>17143</v>
      </c>
    </row>
    <row r="683" spans="2:6" x14ac:dyDescent="0.25">
      <c r="B683" s="63">
        <v>44657</v>
      </c>
      <c r="C683" s="64">
        <v>17439</v>
      </c>
      <c r="D683" s="64">
        <v>17508</v>
      </c>
      <c r="E683" s="64">
        <v>17327</v>
      </c>
      <c r="F683" s="64">
        <v>17506</v>
      </c>
    </row>
    <row r="684" spans="2:6" x14ac:dyDescent="0.25">
      <c r="B684" s="63">
        <v>44652</v>
      </c>
      <c r="C684" s="64">
        <v>17466</v>
      </c>
      <c r="D684" s="64">
        <v>17567</v>
      </c>
      <c r="E684" s="64">
        <v>17414</v>
      </c>
      <c r="F684" s="64">
        <v>17554</v>
      </c>
    </row>
    <row r="685" spans="2:6" x14ac:dyDescent="0.25">
      <c r="B685" s="63">
        <v>44651</v>
      </c>
      <c r="C685" s="64">
        <v>17747</v>
      </c>
      <c r="D685" s="64">
        <v>17774</v>
      </c>
      <c r="E685" s="64">
        <v>17623</v>
      </c>
      <c r="F685" s="64">
        <v>17639</v>
      </c>
    </row>
    <row r="686" spans="2:6" x14ac:dyDescent="0.25">
      <c r="B686" s="63">
        <v>44650</v>
      </c>
      <c r="C686" s="64">
        <v>17671</v>
      </c>
      <c r="D686" s="64">
        <v>17755</v>
      </c>
      <c r="E686" s="64">
        <v>17658</v>
      </c>
      <c r="F686" s="64">
        <v>17741</v>
      </c>
    </row>
    <row r="687" spans="2:6" x14ac:dyDescent="0.25">
      <c r="B687" s="63">
        <v>44649</v>
      </c>
      <c r="C687" s="64">
        <v>17560</v>
      </c>
      <c r="D687" s="64">
        <v>17577</v>
      </c>
      <c r="E687" s="64">
        <v>17484</v>
      </c>
      <c r="F687" s="64">
        <v>17545</v>
      </c>
    </row>
    <row r="688" spans="2:6" x14ac:dyDescent="0.25">
      <c r="B688" s="63">
        <v>44648</v>
      </c>
      <c r="C688" s="64">
        <v>17512</v>
      </c>
      <c r="D688" s="64">
        <v>17521</v>
      </c>
      <c r="E688" s="64">
        <v>17304</v>
      </c>
      <c r="F688" s="64">
        <v>17438</v>
      </c>
    </row>
    <row r="689" spans="2:6" x14ac:dyDescent="0.25">
      <c r="B689" s="63">
        <v>44645</v>
      </c>
      <c r="C689" s="64">
        <v>17720</v>
      </c>
      <c r="D689" s="64">
        <v>17726</v>
      </c>
      <c r="E689" s="64">
        <v>17591</v>
      </c>
      <c r="F689" s="64">
        <v>17621</v>
      </c>
    </row>
    <row r="690" spans="2:6" x14ac:dyDescent="0.25">
      <c r="B690" s="63">
        <v>44644</v>
      </c>
      <c r="C690" s="64">
        <v>17570</v>
      </c>
      <c r="D690" s="64">
        <v>17687</v>
      </c>
      <c r="E690" s="64">
        <v>17548</v>
      </c>
      <c r="F690" s="64">
        <v>17671</v>
      </c>
    </row>
    <row r="691" spans="2:6" x14ac:dyDescent="0.25">
      <c r="B691" s="63">
        <v>44643</v>
      </c>
      <c r="C691" s="64">
        <v>17644</v>
      </c>
      <c r="D691" s="64">
        <v>17735</v>
      </c>
      <c r="E691" s="64">
        <v>17610</v>
      </c>
      <c r="F691" s="64">
        <v>17702</v>
      </c>
    </row>
    <row r="692" spans="2:6" x14ac:dyDescent="0.25">
      <c r="B692" s="63">
        <v>44642</v>
      </c>
      <c r="C692" s="64">
        <v>17536</v>
      </c>
      <c r="D692" s="64">
        <v>17543</v>
      </c>
      <c r="E692" s="64">
        <v>17453</v>
      </c>
      <c r="F692" s="64">
        <v>17520</v>
      </c>
    </row>
    <row r="693" spans="2:6" x14ac:dyDescent="0.25">
      <c r="B693" s="63">
        <v>44641</v>
      </c>
      <c r="C693" s="64">
        <v>17442</v>
      </c>
      <c r="D693" s="64">
        <v>17577</v>
      </c>
      <c r="E693" s="64">
        <v>17439</v>
      </c>
      <c r="F693" s="64">
        <v>17489</v>
      </c>
    </row>
    <row r="694" spans="2:6" x14ac:dyDescent="0.25">
      <c r="B694" s="63">
        <v>44638</v>
      </c>
      <c r="C694" s="64">
        <v>17441</v>
      </c>
      <c r="D694" s="64">
        <v>17444</v>
      </c>
      <c r="E694" s="64">
        <v>17295</v>
      </c>
      <c r="F694" s="64">
        <v>17391</v>
      </c>
    </row>
    <row r="695" spans="2:6" x14ac:dyDescent="0.25">
      <c r="B695" s="63">
        <v>44637</v>
      </c>
      <c r="C695" s="64">
        <v>17339</v>
      </c>
      <c r="D695" s="64">
        <v>17470</v>
      </c>
      <c r="E695" s="64">
        <v>17262</v>
      </c>
      <c r="F695" s="64">
        <v>17446</v>
      </c>
    </row>
    <row r="696" spans="2:6" x14ac:dyDescent="0.25">
      <c r="B696" s="63">
        <v>44636</v>
      </c>
      <c r="C696" s="64">
        <v>17080</v>
      </c>
      <c r="D696" s="64">
        <v>17089</v>
      </c>
      <c r="E696" s="64">
        <v>16801</v>
      </c>
      <c r="F696" s="64">
        <v>16937</v>
      </c>
    </row>
    <row r="697" spans="2:6" x14ac:dyDescent="0.25">
      <c r="B697" s="63">
        <v>44635</v>
      </c>
      <c r="C697" s="64">
        <v>17177</v>
      </c>
      <c r="D697" s="64">
        <v>17195</v>
      </c>
      <c r="E697" s="64">
        <v>16861</v>
      </c>
      <c r="F697" s="64">
        <v>16882</v>
      </c>
    </row>
    <row r="698" spans="2:6" x14ac:dyDescent="0.25">
      <c r="B698" s="63">
        <v>44634</v>
      </c>
      <c r="C698" s="64">
        <v>17289</v>
      </c>
      <c r="D698" s="64">
        <v>17350</v>
      </c>
      <c r="E698" s="64">
        <v>17150</v>
      </c>
      <c r="F698" s="64">
        <v>17239</v>
      </c>
    </row>
    <row r="699" spans="2:6" x14ac:dyDescent="0.25">
      <c r="B699" s="63">
        <v>44631</v>
      </c>
      <c r="C699" s="64">
        <v>17372</v>
      </c>
      <c r="D699" s="64">
        <v>17387</v>
      </c>
      <c r="E699" s="64">
        <v>17170</v>
      </c>
      <c r="F699" s="64">
        <v>17220</v>
      </c>
    </row>
    <row r="700" spans="2:6" x14ac:dyDescent="0.25">
      <c r="B700" s="63">
        <v>44630</v>
      </c>
      <c r="C700" s="64">
        <v>17301</v>
      </c>
      <c r="D700" s="64">
        <v>17456</v>
      </c>
      <c r="E700" s="64">
        <v>17269</v>
      </c>
      <c r="F700" s="64">
        <v>17437</v>
      </c>
    </row>
    <row r="701" spans="2:6" x14ac:dyDescent="0.25">
      <c r="B701" s="63">
        <v>44629</v>
      </c>
      <c r="C701" s="64">
        <v>16890</v>
      </c>
      <c r="D701" s="64">
        <v>17023</v>
      </c>
      <c r="E701" s="64">
        <v>16865</v>
      </c>
      <c r="F701" s="64">
        <v>16946</v>
      </c>
    </row>
    <row r="702" spans="2:6" x14ac:dyDescent="0.25">
      <c r="B702" s="63">
        <v>44628</v>
      </c>
      <c r="C702" s="64">
        <v>16840</v>
      </c>
      <c r="D702" s="64">
        <v>17058</v>
      </c>
      <c r="E702" s="64">
        <v>16695</v>
      </c>
      <c r="F702" s="64">
        <v>16702</v>
      </c>
    </row>
    <row r="703" spans="2:6" x14ac:dyDescent="0.25">
      <c r="B703" s="63">
        <v>44627</v>
      </c>
      <c r="C703" s="64">
        <v>17362</v>
      </c>
      <c r="D703" s="64">
        <v>17405</v>
      </c>
      <c r="E703" s="64">
        <v>17051</v>
      </c>
      <c r="F703" s="64">
        <v>17058</v>
      </c>
    </row>
    <row r="704" spans="2:6" x14ac:dyDescent="0.25">
      <c r="B704" s="63">
        <v>44624</v>
      </c>
      <c r="C704" s="64">
        <v>17608</v>
      </c>
      <c r="D704" s="64">
        <v>17788</v>
      </c>
      <c r="E704" s="64">
        <v>17522</v>
      </c>
      <c r="F704" s="64">
        <v>17666</v>
      </c>
    </row>
    <row r="705" spans="2:6" x14ac:dyDescent="0.25">
      <c r="B705" s="63">
        <v>44623</v>
      </c>
      <c r="C705" s="64">
        <v>17942</v>
      </c>
      <c r="D705" s="64">
        <v>17964</v>
      </c>
      <c r="E705" s="64">
        <v>17865</v>
      </c>
      <c r="F705" s="64">
        <v>17929</v>
      </c>
    </row>
    <row r="706" spans="2:6" x14ac:dyDescent="0.25">
      <c r="B706" s="63">
        <v>44622</v>
      </c>
      <c r="C706" s="64">
        <v>17788</v>
      </c>
      <c r="D706" s="64">
        <v>17895</v>
      </c>
      <c r="E706" s="64">
        <v>17758</v>
      </c>
      <c r="F706" s="64">
        <v>17844</v>
      </c>
    </row>
    <row r="707" spans="2:6" x14ac:dyDescent="0.25">
      <c r="B707" s="63">
        <v>44621</v>
      </c>
      <c r="C707" s="64">
        <v>17756</v>
      </c>
      <c r="D707" s="64">
        <v>17942</v>
      </c>
      <c r="E707" s="64">
        <v>17692</v>
      </c>
      <c r="F707" s="64">
        <v>17911</v>
      </c>
    </row>
    <row r="708" spans="2:6" x14ac:dyDescent="0.25">
      <c r="B708" s="63">
        <v>44617</v>
      </c>
      <c r="C708" s="64">
        <v>17660</v>
      </c>
      <c r="D708" s="64">
        <v>17702</v>
      </c>
      <c r="E708" s="64">
        <v>17513</v>
      </c>
      <c r="F708" s="64">
        <v>17606</v>
      </c>
    </row>
    <row r="709" spans="2:6" x14ac:dyDescent="0.25">
      <c r="B709" s="63">
        <v>44616</v>
      </c>
      <c r="C709" s="64">
        <v>17811</v>
      </c>
      <c r="D709" s="64">
        <v>17850</v>
      </c>
      <c r="E709" s="64">
        <v>17506</v>
      </c>
      <c r="F709" s="64">
        <v>17516</v>
      </c>
    </row>
    <row r="710" spans="2:6" x14ac:dyDescent="0.25">
      <c r="B710" s="63">
        <v>44615</v>
      </c>
      <c r="C710" s="64">
        <v>17954</v>
      </c>
      <c r="D710" s="64">
        <v>18060</v>
      </c>
      <c r="E710" s="64">
        <v>17936</v>
      </c>
      <c r="F710" s="64">
        <v>18042</v>
      </c>
    </row>
    <row r="711" spans="2:6" x14ac:dyDescent="0.25">
      <c r="B711" s="63">
        <v>44614</v>
      </c>
      <c r="C711" s="64">
        <v>17990</v>
      </c>
      <c r="D711" s="64">
        <v>18068</v>
      </c>
      <c r="E711" s="64">
        <v>17773</v>
      </c>
      <c r="F711" s="64">
        <v>17878</v>
      </c>
    </row>
    <row r="712" spans="2:6" x14ac:dyDescent="0.25">
      <c r="B712" s="63">
        <v>44613</v>
      </c>
      <c r="C712" s="64">
        <v>18001</v>
      </c>
      <c r="D712" s="64">
        <v>18242</v>
      </c>
      <c r="E712" s="64">
        <v>17970</v>
      </c>
      <c r="F712" s="64">
        <v>18210</v>
      </c>
    </row>
    <row r="713" spans="2:6" x14ac:dyDescent="0.25">
      <c r="B713" s="63">
        <v>44610</v>
      </c>
      <c r="C713" s="64">
        <v>18065</v>
      </c>
      <c r="D713" s="64">
        <v>18254</v>
      </c>
      <c r="E713" s="64">
        <v>18039</v>
      </c>
      <c r="F713" s="64">
        <v>18226</v>
      </c>
    </row>
    <row r="714" spans="2:6" x14ac:dyDescent="0.25">
      <c r="B714" s="63">
        <v>44609</v>
      </c>
      <c r="C714" s="64">
        <v>18269</v>
      </c>
      <c r="D714" s="64">
        <v>18330</v>
      </c>
      <c r="E714" s="64">
        <v>18168</v>
      </c>
      <c r="F714" s="64">
        <v>18243</v>
      </c>
    </row>
    <row r="715" spans="2:6" x14ac:dyDescent="0.25">
      <c r="B715" s="63">
        <v>44608</v>
      </c>
      <c r="C715" s="64">
        <v>18184</v>
      </c>
      <c r="D715" s="64">
        <v>18248</v>
      </c>
      <c r="E715" s="64">
        <v>18140</v>
      </c>
      <c r="F715" s="64">
        <v>18207</v>
      </c>
    </row>
    <row r="716" spans="2:6" x14ac:dyDescent="0.25">
      <c r="B716" s="63">
        <v>44607</v>
      </c>
      <c r="C716" s="64">
        <v>17922</v>
      </c>
      <c r="D716" s="64">
        <v>18093</v>
      </c>
      <c r="E716" s="64">
        <v>17883</v>
      </c>
      <c r="F716" s="64">
        <v>17953</v>
      </c>
    </row>
    <row r="717" spans="2:6" x14ac:dyDescent="0.25">
      <c r="B717" s="63">
        <v>44606</v>
      </c>
      <c r="C717" s="64">
        <v>18099</v>
      </c>
      <c r="D717" s="64">
        <v>18132</v>
      </c>
      <c r="E717" s="64">
        <v>17934</v>
      </c>
      <c r="F717" s="64">
        <v>17977</v>
      </c>
    </row>
    <row r="718" spans="2:6" x14ac:dyDescent="0.25">
      <c r="B718" s="63">
        <v>44603</v>
      </c>
      <c r="C718" s="64">
        <v>18202</v>
      </c>
      <c r="D718" s="64">
        <v>18290</v>
      </c>
      <c r="E718" s="64">
        <v>18182</v>
      </c>
      <c r="F718" s="64">
        <v>18275</v>
      </c>
    </row>
    <row r="719" spans="2:6" x14ac:dyDescent="0.25">
      <c r="B719" s="63">
        <v>44602</v>
      </c>
      <c r="C719" s="64">
        <v>18230</v>
      </c>
      <c r="D719" s="64">
        <v>18340</v>
      </c>
      <c r="E719" s="64">
        <v>18133</v>
      </c>
      <c r="F719" s="64">
        <v>18337</v>
      </c>
    </row>
    <row r="720" spans="2:6" x14ac:dyDescent="0.25">
      <c r="B720" s="63">
        <v>44601</v>
      </c>
      <c r="C720" s="64">
        <v>18068</v>
      </c>
      <c r="D720" s="64">
        <v>18169</v>
      </c>
      <c r="E720" s="64">
        <v>18050</v>
      </c>
      <c r="F720" s="64">
        <v>18167</v>
      </c>
    </row>
    <row r="721" spans="2:6" x14ac:dyDescent="0.25">
      <c r="B721" s="63">
        <v>44600</v>
      </c>
      <c r="C721" s="64">
        <v>17960</v>
      </c>
      <c r="D721" s="64">
        <v>18047</v>
      </c>
      <c r="E721" s="64">
        <v>17922</v>
      </c>
      <c r="F721" s="64">
        <v>17942</v>
      </c>
    </row>
    <row r="722" spans="2:6" x14ac:dyDescent="0.25">
      <c r="B722" s="63">
        <v>44599</v>
      </c>
      <c r="C722" s="64">
        <v>17797</v>
      </c>
      <c r="D722" s="64">
        <v>17900</v>
      </c>
      <c r="E722" s="64">
        <v>17693</v>
      </c>
      <c r="F722" s="64">
        <v>17899</v>
      </c>
    </row>
    <row r="723" spans="2:6" x14ac:dyDescent="0.25">
      <c r="B723" s="63">
        <v>44587</v>
      </c>
      <c r="C723" s="64">
        <v>17683</v>
      </c>
      <c r="D723" s="64">
        <v>17757</v>
      </c>
      <c r="E723" s="64">
        <v>17607</v>
      </c>
      <c r="F723" s="64">
        <v>17625</v>
      </c>
    </row>
    <row r="724" spans="2:6" x14ac:dyDescent="0.25">
      <c r="B724" s="63">
        <v>44586</v>
      </c>
      <c r="C724" s="64">
        <v>17790</v>
      </c>
      <c r="D724" s="64">
        <v>17799</v>
      </c>
      <c r="E724" s="64">
        <v>17578</v>
      </c>
      <c r="F724" s="64">
        <v>17678</v>
      </c>
    </row>
    <row r="725" spans="2:6" x14ac:dyDescent="0.25">
      <c r="B725" s="63">
        <v>44585</v>
      </c>
      <c r="C725" s="64">
        <v>17736</v>
      </c>
      <c r="D725" s="64">
        <v>17973</v>
      </c>
      <c r="E725" s="64">
        <v>17703</v>
      </c>
      <c r="F725" s="64">
        <v>17957</v>
      </c>
    </row>
    <row r="726" spans="2:6" x14ac:dyDescent="0.25">
      <c r="B726" s="63">
        <v>44582</v>
      </c>
      <c r="C726" s="64">
        <v>18026</v>
      </c>
      <c r="D726" s="64">
        <v>18050</v>
      </c>
      <c r="E726" s="64">
        <v>17836</v>
      </c>
      <c r="F726" s="64">
        <v>17895</v>
      </c>
    </row>
    <row r="727" spans="2:6" x14ac:dyDescent="0.25">
      <c r="B727" s="63">
        <v>44581</v>
      </c>
      <c r="C727" s="64">
        <v>18203</v>
      </c>
      <c r="D727" s="64">
        <v>18270</v>
      </c>
      <c r="E727" s="64">
        <v>18081</v>
      </c>
      <c r="F727" s="64">
        <v>18226</v>
      </c>
    </row>
    <row r="728" spans="2:6" x14ac:dyDescent="0.25">
      <c r="B728" s="63">
        <v>44580</v>
      </c>
      <c r="C728" s="64">
        <v>18261</v>
      </c>
      <c r="D728" s="64">
        <v>18345</v>
      </c>
      <c r="E728" s="64">
        <v>18210</v>
      </c>
      <c r="F728" s="64">
        <v>18218</v>
      </c>
    </row>
    <row r="729" spans="2:6" x14ac:dyDescent="0.25">
      <c r="B729" s="63">
        <v>44579</v>
      </c>
      <c r="C729" s="64">
        <v>18531</v>
      </c>
      <c r="D729" s="64">
        <v>18583</v>
      </c>
      <c r="E729" s="64">
        <v>18347</v>
      </c>
      <c r="F729" s="64">
        <v>18349</v>
      </c>
    </row>
    <row r="730" spans="2:6" x14ac:dyDescent="0.25">
      <c r="B730" s="63">
        <v>44578</v>
      </c>
      <c r="C730" s="64">
        <v>18417</v>
      </c>
      <c r="D730" s="64">
        <v>18537</v>
      </c>
      <c r="E730" s="64">
        <v>18387</v>
      </c>
      <c r="F730" s="64">
        <v>18509</v>
      </c>
    </row>
    <row r="731" spans="2:6" x14ac:dyDescent="0.25">
      <c r="B731" s="63">
        <v>44575</v>
      </c>
      <c r="C731" s="64">
        <v>18549</v>
      </c>
      <c r="D731" s="64">
        <v>18560</v>
      </c>
      <c r="E731" s="64">
        <v>18220</v>
      </c>
      <c r="F731" s="64">
        <v>18357</v>
      </c>
    </row>
    <row r="732" spans="2:6" x14ac:dyDescent="0.25">
      <c r="B732" s="63">
        <v>44574</v>
      </c>
      <c r="C732" s="64">
        <v>18433</v>
      </c>
      <c r="D732" s="64">
        <v>18485</v>
      </c>
      <c r="E732" s="64">
        <v>18364</v>
      </c>
      <c r="F732" s="64">
        <v>18425</v>
      </c>
    </row>
    <row r="733" spans="2:6" x14ac:dyDescent="0.25">
      <c r="B733" s="63">
        <v>44573</v>
      </c>
      <c r="C733" s="64">
        <v>18403</v>
      </c>
      <c r="D733" s="64">
        <v>18411</v>
      </c>
      <c r="E733" s="64">
        <v>18271</v>
      </c>
      <c r="F733" s="64">
        <v>18375</v>
      </c>
    </row>
    <row r="734" spans="2:6" x14ac:dyDescent="0.25">
      <c r="B734" s="63">
        <v>44572</v>
      </c>
      <c r="C734" s="64">
        <v>18200</v>
      </c>
      <c r="D734" s="64">
        <v>18295</v>
      </c>
      <c r="E734" s="64">
        <v>18102</v>
      </c>
      <c r="F734" s="64">
        <v>18280</v>
      </c>
    </row>
    <row r="735" spans="2:6" x14ac:dyDescent="0.25">
      <c r="B735" s="63">
        <v>44571</v>
      </c>
      <c r="C735" s="64">
        <v>18075</v>
      </c>
      <c r="D735" s="64">
        <v>18264</v>
      </c>
      <c r="E735" s="64">
        <v>18022</v>
      </c>
      <c r="F735" s="64">
        <v>18258</v>
      </c>
    </row>
    <row r="736" spans="2:6" x14ac:dyDescent="0.25">
      <c r="B736" s="63">
        <v>44568</v>
      </c>
      <c r="C736" s="64">
        <v>18459</v>
      </c>
      <c r="D736" s="64">
        <v>18478</v>
      </c>
      <c r="E736" s="64">
        <v>18115</v>
      </c>
      <c r="F736" s="64">
        <v>18143</v>
      </c>
    </row>
    <row r="737" spans="2:6" x14ac:dyDescent="0.25">
      <c r="B737" s="63">
        <v>44567</v>
      </c>
      <c r="C737" s="64">
        <v>18345</v>
      </c>
      <c r="D737" s="64">
        <v>18419</v>
      </c>
      <c r="E737" s="64">
        <v>18238</v>
      </c>
      <c r="F737" s="64">
        <v>18335</v>
      </c>
    </row>
    <row r="738" spans="2:6" x14ac:dyDescent="0.25">
      <c r="B738" s="63">
        <v>44566</v>
      </c>
      <c r="C738" s="64">
        <v>18480</v>
      </c>
      <c r="D738" s="64">
        <v>18546</v>
      </c>
      <c r="E738" s="64">
        <v>18438</v>
      </c>
      <c r="F738" s="64">
        <v>18480</v>
      </c>
    </row>
    <row r="739" spans="2:6" x14ac:dyDescent="0.25">
      <c r="B739" s="63">
        <v>44565</v>
      </c>
      <c r="C739" s="64">
        <v>18361</v>
      </c>
      <c r="D739" s="64">
        <v>18522</v>
      </c>
      <c r="E739" s="64">
        <v>18359</v>
      </c>
      <c r="F739" s="64">
        <v>18516</v>
      </c>
    </row>
    <row r="740" spans="2:6" x14ac:dyDescent="0.25">
      <c r="B740" s="63">
        <v>44564</v>
      </c>
      <c r="C740" s="64">
        <v>18288</v>
      </c>
      <c r="D740" s="64">
        <v>18389</v>
      </c>
      <c r="E740" s="64">
        <v>18203</v>
      </c>
      <c r="F740" s="64">
        <v>18273</v>
      </c>
    </row>
    <row r="741" spans="2:6" x14ac:dyDescent="0.25">
      <c r="B741" s="63">
        <v>44560</v>
      </c>
      <c r="C741" s="64">
        <v>18242</v>
      </c>
      <c r="D741" s="64">
        <v>18265</v>
      </c>
      <c r="E741" s="64">
        <v>18177</v>
      </c>
      <c r="F741" s="64">
        <v>18212</v>
      </c>
    </row>
    <row r="742" spans="2:6" x14ac:dyDescent="0.25">
      <c r="B742" s="63">
        <v>44559</v>
      </c>
      <c r="C742" s="64">
        <v>18195</v>
      </c>
      <c r="D742" s="64">
        <v>18289</v>
      </c>
      <c r="E742" s="64">
        <v>18188</v>
      </c>
      <c r="F742" s="64">
        <v>18276</v>
      </c>
    </row>
    <row r="743" spans="2:6" x14ac:dyDescent="0.25">
      <c r="B743" s="63">
        <v>44558</v>
      </c>
      <c r="C743" s="64">
        <v>18115</v>
      </c>
      <c r="D743" s="64">
        <v>18209</v>
      </c>
      <c r="E743" s="64">
        <v>18105</v>
      </c>
      <c r="F743" s="64">
        <v>18207</v>
      </c>
    </row>
    <row r="744" spans="2:6" x14ac:dyDescent="0.25">
      <c r="B744" s="63">
        <v>44557</v>
      </c>
      <c r="C744" s="64">
        <v>17982</v>
      </c>
      <c r="D744" s="64">
        <v>18099</v>
      </c>
      <c r="E744" s="64">
        <v>17967</v>
      </c>
      <c r="F744" s="64">
        <v>18068</v>
      </c>
    </row>
    <row r="745" spans="2:6" x14ac:dyDescent="0.25">
      <c r="B745" s="63">
        <v>44554</v>
      </c>
      <c r="C745" s="64">
        <v>18014</v>
      </c>
      <c r="D745" s="64">
        <v>18035</v>
      </c>
      <c r="E745" s="64">
        <v>17946</v>
      </c>
      <c r="F745" s="64">
        <v>17958</v>
      </c>
    </row>
    <row r="746" spans="2:6" x14ac:dyDescent="0.25">
      <c r="B746" s="63">
        <v>44553</v>
      </c>
      <c r="C746" s="64">
        <v>17935</v>
      </c>
      <c r="D746" s="64">
        <v>17983</v>
      </c>
      <c r="E746" s="64">
        <v>17903</v>
      </c>
      <c r="F746" s="64">
        <v>17954</v>
      </c>
    </row>
    <row r="747" spans="2:6" x14ac:dyDescent="0.25">
      <c r="B747" s="63">
        <v>44552</v>
      </c>
      <c r="C747" s="64">
        <v>17847</v>
      </c>
      <c r="D747" s="64">
        <v>17852</v>
      </c>
      <c r="E747" s="64">
        <v>17783</v>
      </c>
      <c r="F747" s="64">
        <v>17833</v>
      </c>
    </row>
    <row r="748" spans="2:6" x14ac:dyDescent="0.25">
      <c r="B748" s="63">
        <v>44551</v>
      </c>
      <c r="C748" s="64">
        <v>17660</v>
      </c>
      <c r="D748" s="64">
        <v>17829</v>
      </c>
      <c r="E748" s="64">
        <v>17624</v>
      </c>
      <c r="F748" s="64">
        <v>17796</v>
      </c>
    </row>
    <row r="749" spans="2:6" x14ac:dyDescent="0.25">
      <c r="B749" s="63">
        <v>44550</v>
      </c>
      <c r="C749" s="64">
        <v>17720</v>
      </c>
      <c r="D749" s="64">
        <v>17748</v>
      </c>
      <c r="E749" s="64">
        <v>17564</v>
      </c>
      <c r="F749" s="64">
        <v>17580</v>
      </c>
    </row>
    <row r="750" spans="2:6" x14ac:dyDescent="0.25">
      <c r="B750" s="63">
        <v>44547</v>
      </c>
      <c r="C750" s="64">
        <v>17716</v>
      </c>
      <c r="D750" s="64">
        <v>17798</v>
      </c>
      <c r="E750" s="64">
        <v>17703</v>
      </c>
      <c r="F750" s="64">
        <v>17786</v>
      </c>
    </row>
    <row r="751" spans="2:6" x14ac:dyDescent="0.25">
      <c r="B751" s="63">
        <v>44546</v>
      </c>
      <c r="C751" s="64">
        <v>17765</v>
      </c>
      <c r="D751" s="64">
        <v>17809</v>
      </c>
      <c r="E751" s="64">
        <v>17671</v>
      </c>
      <c r="F751" s="64">
        <v>17804</v>
      </c>
    </row>
    <row r="752" spans="2:6" x14ac:dyDescent="0.25">
      <c r="B752" s="63">
        <v>44545</v>
      </c>
      <c r="C752" s="64">
        <v>17588</v>
      </c>
      <c r="D752" s="64">
        <v>17666</v>
      </c>
      <c r="E752" s="64">
        <v>17536</v>
      </c>
      <c r="F752" s="64">
        <v>17630</v>
      </c>
    </row>
    <row r="753" spans="2:6" x14ac:dyDescent="0.25">
      <c r="B753" s="63">
        <v>44544</v>
      </c>
      <c r="C753" s="64">
        <v>17683</v>
      </c>
      <c r="D753" s="64">
        <v>17711</v>
      </c>
      <c r="E753" s="64">
        <v>17565</v>
      </c>
      <c r="F753" s="64">
        <v>17605</v>
      </c>
    </row>
    <row r="754" spans="2:6" x14ac:dyDescent="0.25">
      <c r="B754" s="63">
        <v>44543</v>
      </c>
      <c r="C754" s="64">
        <v>17912</v>
      </c>
      <c r="D754" s="64">
        <v>17944</v>
      </c>
      <c r="E754" s="64">
        <v>17743</v>
      </c>
      <c r="F754" s="64">
        <v>17752</v>
      </c>
    </row>
    <row r="755" spans="2:6" x14ac:dyDescent="0.25">
      <c r="B755" s="63">
        <v>44540</v>
      </c>
      <c r="C755" s="64">
        <v>17808</v>
      </c>
      <c r="D755" s="64">
        <v>17874</v>
      </c>
      <c r="E755" s="64">
        <v>17765</v>
      </c>
      <c r="F755" s="64">
        <v>17818</v>
      </c>
    </row>
    <row r="756" spans="2:6" x14ac:dyDescent="0.25">
      <c r="B756" s="63">
        <v>44539</v>
      </c>
      <c r="C756" s="64">
        <v>17886</v>
      </c>
      <c r="D756" s="64">
        <v>17946</v>
      </c>
      <c r="E756" s="64">
        <v>17812</v>
      </c>
      <c r="F756" s="64">
        <v>17911</v>
      </c>
    </row>
    <row r="757" spans="2:6" x14ac:dyDescent="0.25">
      <c r="B757" s="63">
        <v>44538</v>
      </c>
      <c r="C757" s="64">
        <v>17945</v>
      </c>
      <c r="D757" s="64">
        <v>17988</v>
      </c>
      <c r="E757" s="64">
        <v>17840</v>
      </c>
      <c r="F757" s="64">
        <v>17851</v>
      </c>
    </row>
    <row r="758" spans="2:6" x14ac:dyDescent="0.25">
      <c r="B758" s="63">
        <v>44537</v>
      </c>
      <c r="C758" s="64">
        <v>17677</v>
      </c>
      <c r="D758" s="64">
        <v>17799</v>
      </c>
      <c r="E758" s="64">
        <v>17586</v>
      </c>
      <c r="F758" s="64">
        <v>17795</v>
      </c>
    </row>
    <row r="759" spans="2:6" x14ac:dyDescent="0.25">
      <c r="B759" s="63">
        <v>44536</v>
      </c>
      <c r="C759" s="64">
        <v>17619</v>
      </c>
      <c r="D759" s="64">
        <v>17736</v>
      </c>
      <c r="E759" s="64">
        <v>17527</v>
      </c>
      <c r="F759" s="64">
        <v>17693</v>
      </c>
    </row>
    <row r="760" spans="2:6" x14ac:dyDescent="0.25">
      <c r="B760" s="63">
        <v>44533</v>
      </c>
      <c r="C760" s="64">
        <v>17696</v>
      </c>
      <c r="D760" s="64">
        <v>17745</v>
      </c>
      <c r="E760" s="64">
        <v>17621</v>
      </c>
      <c r="F760" s="64">
        <v>17706</v>
      </c>
    </row>
    <row r="761" spans="2:6" x14ac:dyDescent="0.25">
      <c r="B761" s="63">
        <v>44532</v>
      </c>
      <c r="C761" s="64">
        <v>17570</v>
      </c>
      <c r="D761" s="64">
        <v>17709</v>
      </c>
      <c r="E761" s="64">
        <v>17509</v>
      </c>
      <c r="F761" s="64">
        <v>17705</v>
      </c>
    </row>
    <row r="762" spans="2:6" x14ac:dyDescent="0.25">
      <c r="B762" s="63">
        <v>44531</v>
      </c>
      <c r="C762" s="64">
        <v>17350</v>
      </c>
      <c r="D762" s="64">
        <v>17617</v>
      </c>
      <c r="E762" s="64">
        <v>17333</v>
      </c>
      <c r="F762" s="64">
        <v>17586</v>
      </c>
    </row>
    <row r="763" spans="2:6" x14ac:dyDescent="0.25">
      <c r="B763" s="63">
        <v>44530</v>
      </c>
      <c r="C763" s="64">
        <v>17428</v>
      </c>
      <c r="D763" s="64">
        <v>17537</v>
      </c>
      <c r="E763" s="64">
        <v>17312</v>
      </c>
      <c r="F763" s="64">
        <v>17327</v>
      </c>
    </row>
    <row r="764" spans="2:6" x14ac:dyDescent="0.25">
      <c r="B764" s="63">
        <v>44529</v>
      </c>
      <c r="C764" s="64">
        <v>17243</v>
      </c>
      <c r="D764" s="64">
        <v>17416</v>
      </c>
      <c r="E764" s="64">
        <v>17184</v>
      </c>
      <c r="F764" s="64">
        <v>17308</v>
      </c>
    </row>
    <row r="765" spans="2:6" x14ac:dyDescent="0.25">
      <c r="B765" s="63">
        <v>44526</v>
      </c>
      <c r="C765" s="64">
        <v>17530</v>
      </c>
      <c r="D765" s="64">
        <v>17572</v>
      </c>
      <c r="E765" s="64">
        <v>17307</v>
      </c>
      <c r="F765" s="64">
        <v>17342</v>
      </c>
    </row>
    <row r="766" spans="2:6" x14ac:dyDescent="0.25">
      <c r="B766" s="63">
        <v>44525</v>
      </c>
      <c r="C766" s="64">
        <v>17688</v>
      </c>
      <c r="D766" s="64">
        <v>17715</v>
      </c>
      <c r="E766" s="64">
        <v>17600</v>
      </c>
      <c r="F766" s="64">
        <v>17676</v>
      </c>
    </row>
    <row r="767" spans="2:6" x14ac:dyDescent="0.25">
      <c r="B767" s="63">
        <v>44524</v>
      </c>
      <c r="C767" s="64">
        <v>17604</v>
      </c>
      <c r="D767" s="64">
        <v>17698</v>
      </c>
      <c r="E767" s="64">
        <v>17593</v>
      </c>
      <c r="F767" s="64">
        <v>17679</v>
      </c>
    </row>
    <row r="768" spans="2:6" x14ac:dyDescent="0.25">
      <c r="B768" s="63">
        <v>44523</v>
      </c>
      <c r="C768" s="64">
        <v>17765</v>
      </c>
      <c r="D768" s="64">
        <v>17768</v>
      </c>
      <c r="E768" s="64">
        <v>17638</v>
      </c>
      <c r="F768" s="64">
        <v>17659</v>
      </c>
    </row>
    <row r="769" spans="2:6" x14ac:dyDescent="0.25">
      <c r="B769" s="63">
        <v>44522</v>
      </c>
      <c r="C769" s="64">
        <v>17790</v>
      </c>
      <c r="D769" s="64">
        <v>17876</v>
      </c>
      <c r="E769" s="64">
        <v>17787</v>
      </c>
      <c r="F769" s="64">
        <v>17836</v>
      </c>
    </row>
    <row r="770" spans="2:6" x14ac:dyDescent="0.25">
      <c r="B770" s="63">
        <v>44519</v>
      </c>
      <c r="C770" s="64">
        <v>17919</v>
      </c>
      <c r="D770" s="64">
        <v>17949</v>
      </c>
      <c r="E770" s="64">
        <v>17813</v>
      </c>
      <c r="F770" s="64">
        <v>17851</v>
      </c>
    </row>
    <row r="771" spans="2:6" x14ac:dyDescent="0.25">
      <c r="B771" s="63">
        <v>44518</v>
      </c>
      <c r="C771" s="64">
        <v>17769</v>
      </c>
      <c r="D771" s="64">
        <v>17868</v>
      </c>
      <c r="E771" s="64">
        <v>17763</v>
      </c>
      <c r="F771" s="64">
        <v>17860</v>
      </c>
    </row>
    <row r="772" spans="2:6" x14ac:dyDescent="0.25">
      <c r="B772" s="63">
        <v>44517</v>
      </c>
      <c r="C772" s="64">
        <v>17711</v>
      </c>
      <c r="D772" s="64">
        <v>17761</v>
      </c>
      <c r="E772" s="64">
        <v>17678</v>
      </c>
      <c r="F772" s="64">
        <v>17722</v>
      </c>
    </row>
    <row r="773" spans="2:6" x14ac:dyDescent="0.25">
      <c r="B773" s="63">
        <v>44516</v>
      </c>
      <c r="C773" s="64">
        <v>17662</v>
      </c>
      <c r="D773" s="64">
        <v>17717</v>
      </c>
      <c r="E773" s="64">
        <v>17653</v>
      </c>
      <c r="F773" s="64">
        <v>17701</v>
      </c>
    </row>
    <row r="774" spans="2:6" x14ac:dyDescent="0.25">
      <c r="B774" s="63">
        <v>44515</v>
      </c>
      <c r="C774" s="64">
        <v>17615</v>
      </c>
      <c r="D774" s="64">
        <v>17707</v>
      </c>
      <c r="E774" s="64">
        <v>17603</v>
      </c>
      <c r="F774" s="64">
        <v>17664</v>
      </c>
    </row>
    <row r="775" spans="2:6" x14ac:dyDescent="0.25">
      <c r="B775" s="63">
        <v>44512</v>
      </c>
      <c r="C775" s="64">
        <v>17570</v>
      </c>
      <c r="D775" s="64">
        <v>17638</v>
      </c>
      <c r="E775" s="64">
        <v>17491</v>
      </c>
      <c r="F775" s="64">
        <v>17547</v>
      </c>
    </row>
    <row r="776" spans="2:6" x14ac:dyDescent="0.25">
      <c r="B776" s="63">
        <v>44511</v>
      </c>
      <c r="C776" s="64">
        <v>17430</v>
      </c>
      <c r="D776" s="64">
        <v>17537</v>
      </c>
      <c r="E776" s="64">
        <v>17395</v>
      </c>
      <c r="F776" s="64">
        <v>17470</v>
      </c>
    </row>
    <row r="777" spans="2:6" x14ac:dyDescent="0.25">
      <c r="B777" s="63">
        <v>44510</v>
      </c>
      <c r="C777" s="64">
        <v>17550</v>
      </c>
      <c r="D777" s="64">
        <v>17581</v>
      </c>
      <c r="E777" s="64">
        <v>17496</v>
      </c>
      <c r="F777" s="64">
        <v>17555</v>
      </c>
    </row>
    <row r="778" spans="2:6" x14ac:dyDescent="0.25">
      <c r="B778" s="63">
        <v>44509</v>
      </c>
      <c r="C778" s="64">
        <v>17499</v>
      </c>
      <c r="D778" s="64">
        <v>17593</v>
      </c>
      <c r="E778" s="64">
        <v>17480</v>
      </c>
      <c r="F778" s="64">
        <v>17555</v>
      </c>
    </row>
    <row r="779" spans="2:6" x14ac:dyDescent="0.25">
      <c r="B779" s="63">
        <v>44508</v>
      </c>
      <c r="C779" s="64">
        <v>17256</v>
      </c>
      <c r="D779" s="64">
        <v>17425</v>
      </c>
      <c r="E779" s="64">
        <v>17251</v>
      </c>
      <c r="F779" s="64">
        <v>17424</v>
      </c>
    </row>
    <row r="780" spans="2:6" x14ac:dyDescent="0.25">
      <c r="B780" s="63">
        <v>44505</v>
      </c>
      <c r="C780" s="64">
        <v>17150</v>
      </c>
      <c r="D780" s="64">
        <v>17279</v>
      </c>
      <c r="E780" s="64">
        <v>17106</v>
      </c>
      <c r="F780" s="64">
        <v>17267</v>
      </c>
    </row>
    <row r="781" spans="2:6" x14ac:dyDescent="0.25">
      <c r="B781" s="63">
        <v>44504</v>
      </c>
      <c r="C781" s="64">
        <v>17269</v>
      </c>
      <c r="D781" s="64">
        <v>17280</v>
      </c>
      <c r="E781" s="64">
        <v>17050</v>
      </c>
      <c r="F781" s="64">
        <v>17075</v>
      </c>
    </row>
    <row r="782" spans="2:6" x14ac:dyDescent="0.25">
      <c r="B782" s="63">
        <v>44503</v>
      </c>
      <c r="C782" s="64">
        <v>17081</v>
      </c>
      <c r="D782" s="64">
        <v>17127</v>
      </c>
      <c r="E782" s="64">
        <v>17040</v>
      </c>
      <c r="F782" s="64">
        <v>17092</v>
      </c>
    </row>
    <row r="783" spans="2:6" x14ac:dyDescent="0.25">
      <c r="B783" s="63">
        <v>44502</v>
      </c>
      <c r="C783" s="64">
        <v>17167</v>
      </c>
      <c r="D783" s="64">
        <v>17255</v>
      </c>
      <c r="E783" s="64">
        <v>17004</v>
      </c>
      <c r="F783" s="64">
        <v>17047</v>
      </c>
    </row>
    <row r="784" spans="2:6" x14ac:dyDescent="0.25">
      <c r="B784" s="63">
        <v>44501</v>
      </c>
      <c r="C784" s="64">
        <v>17040</v>
      </c>
      <c r="D784" s="64">
        <v>17130</v>
      </c>
      <c r="E784" s="64">
        <v>17028</v>
      </c>
      <c r="F784" s="64">
        <v>17079</v>
      </c>
    </row>
    <row r="785" spans="2:6" x14ac:dyDescent="0.25">
      <c r="B785" s="63">
        <v>44498</v>
      </c>
      <c r="C785" s="64">
        <v>17061</v>
      </c>
      <c r="D785" s="64">
        <v>17074</v>
      </c>
      <c r="E785" s="64">
        <v>16858</v>
      </c>
      <c r="F785" s="64">
        <v>16945</v>
      </c>
    </row>
    <row r="786" spans="2:6" x14ac:dyDescent="0.25">
      <c r="B786" s="63">
        <v>44497</v>
      </c>
      <c r="C786" s="64">
        <v>17013</v>
      </c>
      <c r="D786" s="64">
        <v>17103</v>
      </c>
      <c r="E786" s="64">
        <v>16984</v>
      </c>
      <c r="F786" s="64">
        <v>17038</v>
      </c>
    </row>
    <row r="787" spans="2:6" x14ac:dyDescent="0.25">
      <c r="B787" s="63">
        <v>44496</v>
      </c>
      <c r="C787" s="64">
        <v>16944</v>
      </c>
      <c r="D787" s="64">
        <v>17088</v>
      </c>
      <c r="E787" s="64">
        <v>16928</v>
      </c>
      <c r="F787" s="64">
        <v>17071</v>
      </c>
    </row>
    <row r="788" spans="2:6" x14ac:dyDescent="0.25">
      <c r="B788" s="63">
        <v>44495</v>
      </c>
      <c r="C788" s="64">
        <v>16975</v>
      </c>
      <c r="D788" s="64">
        <v>17073</v>
      </c>
      <c r="E788" s="64">
        <v>16948</v>
      </c>
      <c r="F788" s="64">
        <v>17048</v>
      </c>
    </row>
    <row r="789" spans="2:6" x14ac:dyDescent="0.25">
      <c r="B789" s="63">
        <v>44494</v>
      </c>
      <c r="C789" s="64">
        <v>16788</v>
      </c>
      <c r="D789" s="64">
        <v>16930</v>
      </c>
      <c r="E789" s="64">
        <v>16731</v>
      </c>
      <c r="F789" s="64">
        <v>16888</v>
      </c>
    </row>
    <row r="790" spans="2:6" x14ac:dyDescent="0.25">
      <c r="B790" s="63">
        <v>44491</v>
      </c>
      <c r="C790" s="64">
        <v>16877</v>
      </c>
      <c r="D790" s="64">
        <v>16913</v>
      </c>
      <c r="E790" s="64">
        <v>16770</v>
      </c>
      <c r="F790" s="64">
        <v>16854</v>
      </c>
    </row>
    <row r="791" spans="2:6" x14ac:dyDescent="0.25">
      <c r="B791" s="63">
        <v>44490</v>
      </c>
      <c r="C791" s="64">
        <v>16879</v>
      </c>
      <c r="D791" s="64">
        <v>17047</v>
      </c>
      <c r="E791" s="64">
        <v>16812</v>
      </c>
      <c r="F791" s="64">
        <v>16813</v>
      </c>
    </row>
    <row r="792" spans="2:6" x14ac:dyDescent="0.25">
      <c r="B792" s="63">
        <v>44489</v>
      </c>
      <c r="C792" s="64">
        <v>16973</v>
      </c>
      <c r="D792" s="64">
        <v>16987</v>
      </c>
      <c r="E792" s="64">
        <v>16863</v>
      </c>
      <c r="F792" s="64">
        <v>16882</v>
      </c>
    </row>
    <row r="793" spans="2:6" x14ac:dyDescent="0.25">
      <c r="B793" s="63">
        <v>44488</v>
      </c>
      <c r="C793" s="64">
        <v>16810</v>
      </c>
      <c r="D793" s="64">
        <v>16954</v>
      </c>
      <c r="E793" s="64">
        <v>16787</v>
      </c>
      <c r="F793" s="64">
        <v>16902</v>
      </c>
    </row>
    <row r="794" spans="2:6" x14ac:dyDescent="0.25">
      <c r="B794" s="63">
        <v>44487</v>
      </c>
      <c r="C794" s="64">
        <v>16800</v>
      </c>
      <c r="D794" s="64">
        <v>16870</v>
      </c>
      <c r="E794" s="64">
        <v>16705</v>
      </c>
      <c r="F794" s="64">
        <v>16725</v>
      </c>
    </row>
    <row r="795" spans="2:6" x14ac:dyDescent="0.25">
      <c r="B795" s="63">
        <v>44484</v>
      </c>
      <c r="C795" s="64">
        <v>16654</v>
      </c>
      <c r="D795" s="64">
        <v>16790</v>
      </c>
      <c r="E795" s="64">
        <v>16570</v>
      </c>
      <c r="F795" s="64">
        <v>16782</v>
      </c>
    </row>
    <row r="796" spans="2:6" x14ac:dyDescent="0.25">
      <c r="B796" s="63">
        <v>44483</v>
      </c>
      <c r="C796" s="64">
        <v>16496</v>
      </c>
      <c r="D796" s="64">
        <v>16546</v>
      </c>
      <c r="E796" s="64">
        <v>16354</v>
      </c>
      <c r="F796" s="64">
        <v>16405</v>
      </c>
    </row>
    <row r="797" spans="2:6" x14ac:dyDescent="0.25">
      <c r="B797" s="63">
        <v>44482</v>
      </c>
      <c r="C797" s="64">
        <v>16520</v>
      </c>
      <c r="D797" s="64">
        <v>16585</v>
      </c>
      <c r="E797" s="64">
        <v>16318</v>
      </c>
      <c r="F797" s="64">
        <v>16318</v>
      </c>
    </row>
    <row r="798" spans="2:6" x14ac:dyDescent="0.25">
      <c r="B798" s="63">
        <v>44481</v>
      </c>
      <c r="C798" s="64">
        <v>16485</v>
      </c>
      <c r="D798" s="64">
        <v>16489</v>
      </c>
      <c r="E798" s="64">
        <v>16285</v>
      </c>
      <c r="F798" s="64">
        <v>16418</v>
      </c>
    </row>
    <row r="799" spans="2:6" x14ac:dyDescent="0.25">
      <c r="B799" s="63">
        <v>44477</v>
      </c>
      <c r="C799" s="64">
        <v>16740</v>
      </c>
      <c r="D799" s="64">
        <v>16759</v>
      </c>
      <c r="E799" s="64">
        <v>16591</v>
      </c>
      <c r="F799" s="64">
        <v>16627</v>
      </c>
    </row>
    <row r="800" spans="2:6" x14ac:dyDescent="0.25">
      <c r="B800" s="63">
        <v>44476</v>
      </c>
      <c r="C800" s="64">
        <v>16521</v>
      </c>
      <c r="D800" s="64">
        <v>16760</v>
      </c>
      <c r="E800" s="64">
        <v>16519</v>
      </c>
      <c r="F800" s="64">
        <v>16706</v>
      </c>
    </row>
    <row r="801" spans="2:6" x14ac:dyDescent="0.25">
      <c r="B801" s="63">
        <v>44475</v>
      </c>
      <c r="C801" s="64">
        <v>16470</v>
      </c>
      <c r="D801" s="64">
        <v>16493</v>
      </c>
      <c r="E801" s="64">
        <v>16265</v>
      </c>
      <c r="F801" s="64">
        <v>16359</v>
      </c>
    </row>
    <row r="802" spans="2:6" x14ac:dyDescent="0.25">
      <c r="B802" s="63">
        <v>44474</v>
      </c>
      <c r="C802" s="64">
        <v>16240</v>
      </c>
      <c r="D802" s="64">
        <v>16424</v>
      </c>
      <c r="E802" s="64">
        <v>16107</v>
      </c>
      <c r="F802" s="64">
        <v>16398</v>
      </c>
    </row>
    <row r="803" spans="2:6" x14ac:dyDescent="0.25">
      <c r="B803" s="63">
        <v>44473</v>
      </c>
      <c r="C803" s="64">
        <v>16588</v>
      </c>
      <c r="D803" s="64">
        <v>16629</v>
      </c>
      <c r="E803" s="64">
        <v>16313</v>
      </c>
      <c r="F803" s="64">
        <v>16358</v>
      </c>
    </row>
    <row r="804" spans="2:6" x14ac:dyDescent="0.25">
      <c r="B804" s="63">
        <v>44470</v>
      </c>
      <c r="C804" s="64">
        <v>16800</v>
      </c>
      <c r="D804" s="64">
        <v>16805</v>
      </c>
      <c r="E804" s="64">
        <v>16415</v>
      </c>
      <c r="F804" s="64">
        <v>16517</v>
      </c>
    </row>
    <row r="805" spans="2:6" x14ac:dyDescent="0.25">
      <c r="B805" s="63">
        <v>44469</v>
      </c>
      <c r="C805" s="64">
        <v>16803</v>
      </c>
      <c r="D805" s="64">
        <v>16966</v>
      </c>
      <c r="E805" s="64">
        <v>16704</v>
      </c>
      <c r="F805" s="64">
        <v>16917</v>
      </c>
    </row>
    <row r="806" spans="2:6" x14ac:dyDescent="0.25">
      <c r="B806" s="63">
        <v>44468</v>
      </c>
      <c r="C806" s="64">
        <v>16926</v>
      </c>
      <c r="D806" s="64">
        <v>16937</v>
      </c>
      <c r="E806" s="64">
        <v>16760</v>
      </c>
      <c r="F806" s="64">
        <v>16823</v>
      </c>
    </row>
    <row r="807" spans="2:6" x14ac:dyDescent="0.25">
      <c r="B807" s="63">
        <v>44467</v>
      </c>
      <c r="C807" s="64">
        <v>17182</v>
      </c>
      <c r="D807" s="64">
        <v>17183</v>
      </c>
      <c r="E807" s="64">
        <v>17042</v>
      </c>
      <c r="F807" s="64">
        <v>17170</v>
      </c>
    </row>
    <row r="808" spans="2:6" x14ac:dyDescent="0.25">
      <c r="B808" s="63">
        <v>44466</v>
      </c>
      <c r="C808" s="64">
        <v>17247</v>
      </c>
      <c r="D808" s="64">
        <v>17344</v>
      </c>
      <c r="E808" s="64">
        <v>17222</v>
      </c>
      <c r="F808" s="64">
        <v>17292</v>
      </c>
    </row>
    <row r="809" spans="2:6" x14ac:dyDescent="0.25">
      <c r="B809" s="63">
        <v>44463</v>
      </c>
      <c r="C809" s="64">
        <v>17191</v>
      </c>
      <c r="D809" s="64">
        <v>17275</v>
      </c>
      <c r="E809" s="64">
        <v>17170</v>
      </c>
      <c r="F809" s="64">
        <v>17250</v>
      </c>
    </row>
    <row r="810" spans="2:6" x14ac:dyDescent="0.25">
      <c r="B810" s="63">
        <v>44462</v>
      </c>
      <c r="C810" s="64">
        <v>17020</v>
      </c>
      <c r="D810" s="64">
        <v>17130</v>
      </c>
      <c r="E810" s="64">
        <v>16985</v>
      </c>
      <c r="F810" s="64">
        <v>17080</v>
      </c>
    </row>
    <row r="811" spans="2:6" x14ac:dyDescent="0.25">
      <c r="B811" s="63">
        <v>44461</v>
      </c>
      <c r="C811" s="64">
        <v>16835</v>
      </c>
      <c r="D811" s="64">
        <v>16940</v>
      </c>
      <c r="E811" s="64">
        <v>16751</v>
      </c>
      <c r="F811" s="64">
        <v>16900</v>
      </c>
    </row>
    <row r="812" spans="2:6" x14ac:dyDescent="0.25">
      <c r="B812" s="63">
        <v>44456</v>
      </c>
      <c r="C812" s="64">
        <v>17256</v>
      </c>
      <c r="D812" s="64">
        <v>17395</v>
      </c>
      <c r="E812" s="64">
        <v>17165</v>
      </c>
      <c r="F812" s="64">
        <v>17298</v>
      </c>
    </row>
    <row r="813" spans="2:6" x14ac:dyDescent="0.25">
      <c r="B813" s="63">
        <v>44455</v>
      </c>
      <c r="C813" s="64">
        <v>17337</v>
      </c>
      <c r="D813" s="64">
        <v>17362</v>
      </c>
      <c r="E813" s="64">
        <v>17191</v>
      </c>
      <c r="F813" s="64">
        <v>17248</v>
      </c>
    </row>
    <row r="814" spans="2:6" x14ac:dyDescent="0.25">
      <c r="B814" s="63">
        <v>44454</v>
      </c>
      <c r="C814" s="64">
        <v>17403</v>
      </c>
      <c r="D814" s="64">
        <v>17433</v>
      </c>
      <c r="E814" s="64">
        <v>17280</v>
      </c>
      <c r="F814" s="64">
        <v>17382</v>
      </c>
    </row>
    <row r="815" spans="2:6" x14ac:dyDescent="0.25">
      <c r="B815" s="63">
        <v>44453</v>
      </c>
      <c r="C815" s="64">
        <v>17541</v>
      </c>
      <c r="D815" s="64">
        <v>17569</v>
      </c>
      <c r="E815" s="64">
        <v>17426</v>
      </c>
      <c r="F815" s="64">
        <v>17461</v>
      </c>
    </row>
    <row r="816" spans="2:6" x14ac:dyDescent="0.25">
      <c r="B816" s="63">
        <v>44452</v>
      </c>
      <c r="C816" s="64">
        <v>17434</v>
      </c>
      <c r="D816" s="64">
        <v>17492</v>
      </c>
      <c r="E816" s="64">
        <v>17356</v>
      </c>
      <c r="F816" s="64">
        <v>17442</v>
      </c>
    </row>
    <row r="817" spans="2:6" x14ac:dyDescent="0.25">
      <c r="B817" s="63">
        <v>44449</v>
      </c>
      <c r="C817" s="64">
        <v>17300</v>
      </c>
      <c r="D817" s="64">
        <v>17479</v>
      </c>
      <c r="E817" s="64">
        <v>17284</v>
      </c>
      <c r="F817" s="64">
        <v>17473</v>
      </c>
    </row>
    <row r="818" spans="2:6" x14ac:dyDescent="0.25">
      <c r="B818" s="63">
        <v>44448</v>
      </c>
      <c r="C818" s="64">
        <v>17142</v>
      </c>
      <c r="D818" s="64">
        <v>17291</v>
      </c>
      <c r="E818" s="64">
        <v>17084</v>
      </c>
      <c r="F818" s="64">
        <v>17235</v>
      </c>
    </row>
    <row r="819" spans="2:6" x14ac:dyDescent="0.25">
      <c r="B819" s="63">
        <v>44447</v>
      </c>
      <c r="C819" s="64">
        <v>17395</v>
      </c>
      <c r="D819" s="64">
        <v>17426</v>
      </c>
      <c r="E819" s="64">
        <v>17163</v>
      </c>
      <c r="F819" s="64">
        <v>17262</v>
      </c>
    </row>
    <row r="820" spans="2:6" x14ac:dyDescent="0.25">
      <c r="B820" s="63">
        <v>44446</v>
      </c>
      <c r="C820" s="64">
        <v>17522</v>
      </c>
      <c r="D820" s="64">
        <v>17529</v>
      </c>
      <c r="E820" s="64">
        <v>17337</v>
      </c>
      <c r="F820" s="64">
        <v>17422</v>
      </c>
    </row>
    <row r="821" spans="2:6" x14ac:dyDescent="0.25">
      <c r="B821" s="63">
        <v>44445</v>
      </c>
      <c r="C821" s="64">
        <v>17440</v>
      </c>
      <c r="D821" s="64">
        <v>17596</v>
      </c>
      <c r="E821" s="64">
        <v>17425</v>
      </c>
      <c r="F821" s="64">
        <v>17496</v>
      </c>
    </row>
    <row r="822" spans="2:6" x14ac:dyDescent="0.25">
      <c r="B822" s="63">
        <v>44442</v>
      </c>
      <c r="C822" s="64">
        <v>17442</v>
      </c>
      <c r="D822" s="64">
        <v>17553</v>
      </c>
      <c r="E822" s="64">
        <v>17370</v>
      </c>
      <c r="F822" s="64">
        <v>17509</v>
      </c>
    </row>
    <row r="823" spans="2:6" x14ac:dyDescent="0.25">
      <c r="B823" s="63">
        <v>44441</v>
      </c>
      <c r="C823" s="64">
        <v>17434</v>
      </c>
      <c r="D823" s="64">
        <v>17507</v>
      </c>
      <c r="E823" s="64">
        <v>17266</v>
      </c>
      <c r="F823" s="64">
        <v>17320</v>
      </c>
    </row>
    <row r="824" spans="2:6" x14ac:dyDescent="0.25">
      <c r="B824" s="63">
        <v>44440</v>
      </c>
      <c r="C824" s="64">
        <v>17408</v>
      </c>
      <c r="D824" s="64">
        <v>17500</v>
      </c>
      <c r="E824" s="64">
        <v>17363</v>
      </c>
      <c r="F824" s="64">
        <v>17476</v>
      </c>
    </row>
    <row r="825" spans="2:6" x14ac:dyDescent="0.25">
      <c r="B825" s="63">
        <v>44439</v>
      </c>
      <c r="C825" s="64">
        <v>17276</v>
      </c>
      <c r="D825" s="64">
        <v>17468</v>
      </c>
      <c r="E825" s="64">
        <v>17144</v>
      </c>
      <c r="F825" s="64">
        <v>17457</v>
      </c>
    </row>
    <row r="826" spans="2:6" x14ac:dyDescent="0.25">
      <c r="B826" s="63">
        <v>44438</v>
      </c>
      <c r="C826" s="64">
        <v>17249</v>
      </c>
      <c r="D826" s="64">
        <v>17353</v>
      </c>
      <c r="E826" s="64">
        <v>17206</v>
      </c>
      <c r="F826" s="64">
        <v>17339</v>
      </c>
    </row>
    <row r="827" spans="2:6" x14ac:dyDescent="0.25">
      <c r="B827" s="63">
        <v>44435</v>
      </c>
      <c r="C827" s="64">
        <v>16940</v>
      </c>
      <c r="D827" s="64">
        <v>17218</v>
      </c>
      <c r="E827" s="64">
        <v>16908</v>
      </c>
      <c r="F827" s="64">
        <v>17170</v>
      </c>
    </row>
    <row r="828" spans="2:6" x14ac:dyDescent="0.25">
      <c r="B828" s="63">
        <v>44434</v>
      </c>
      <c r="C828" s="64">
        <v>17103</v>
      </c>
      <c r="D828" s="64">
        <v>17125</v>
      </c>
      <c r="E828" s="64">
        <v>16882</v>
      </c>
      <c r="F828" s="64">
        <v>16995</v>
      </c>
    </row>
    <row r="829" spans="2:6" x14ac:dyDescent="0.25">
      <c r="B829" s="63">
        <v>44433</v>
      </c>
      <c r="C829" s="64">
        <v>16794</v>
      </c>
      <c r="D829" s="64">
        <v>16982</v>
      </c>
      <c r="E829" s="64">
        <v>16785</v>
      </c>
      <c r="F829" s="64">
        <v>16963</v>
      </c>
    </row>
    <row r="830" spans="2:6" x14ac:dyDescent="0.25">
      <c r="B830" s="63">
        <v>44432</v>
      </c>
      <c r="C830" s="64">
        <v>16822</v>
      </c>
      <c r="D830" s="64">
        <v>16842</v>
      </c>
      <c r="E830" s="64">
        <v>16717</v>
      </c>
      <c r="F830" s="64">
        <v>16784</v>
      </c>
    </row>
    <row r="831" spans="2:6" x14ac:dyDescent="0.25">
      <c r="B831" s="63">
        <v>44431</v>
      </c>
      <c r="C831" s="64">
        <v>16427</v>
      </c>
      <c r="D831" s="64">
        <v>16729</v>
      </c>
      <c r="E831" s="64">
        <v>16393</v>
      </c>
      <c r="F831" s="64">
        <v>16684</v>
      </c>
    </row>
    <row r="832" spans="2:6" x14ac:dyDescent="0.25">
      <c r="B832" s="63">
        <v>44428</v>
      </c>
      <c r="C832" s="64">
        <v>16297</v>
      </c>
      <c r="D832" s="64">
        <v>16426</v>
      </c>
      <c r="E832" s="64">
        <v>16145</v>
      </c>
      <c r="F832" s="64">
        <v>16193</v>
      </c>
    </row>
    <row r="833" spans="2:6" x14ac:dyDescent="0.25">
      <c r="B833" s="63">
        <v>44427</v>
      </c>
      <c r="C833" s="64">
        <v>16611</v>
      </c>
      <c r="D833" s="64">
        <v>16648</v>
      </c>
      <c r="E833" s="64">
        <v>16256</v>
      </c>
      <c r="F833" s="64">
        <v>16329</v>
      </c>
    </row>
    <row r="834" spans="2:6" x14ac:dyDescent="0.25">
      <c r="B834" s="63">
        <v>44426</v>
      </c>
      <c r="C834" s="64">
        <v>16440</v>
      </c>
      <c r="D834" s="64">
        <v>16796</v>
      </c>
      <c r="E834" s="64">
        <v>16389</v>
      </c>
      <c r="F834" s="64">
        <v>16784</v>
      </c>
    </row>
    <row r="835" spans="2:6" x14ac:dyDescent="0.25">
      <c r="B835" s="63">
        <v>44425</v>
      </c>
      <c r="C835" s="64">
        <v>16850</v>
      </c>
      <c r="D835" s="64">
        <v>16873</v>
      </c>
      <c r="E835" s="64">
        <v>16575</v>
      </c>
      <c r="F835" s="64">
        <v>16580</v>
      </c>
    </row>
    <row r="836" spans="2:6" x14ac:dyDescent="0.25">
      <c r="B836" s="63">
        <v>44424</v>
      </c>
      <c r="C836" s="64">
        <v>16829</v>
      </c>
      <c r="D836" s="64">
        <v>16936</v>
      </c>
      <c r="E836" s="64">
        <v>16750</v>
      </c>
      <c r="F836" s="64">
        <v>16772</v>
      </c>
    </row>
    <row r="837" spans="2:6" x14ac:dyDescent="0.25">
      <c r="B837" s="63">
        <v>44421</v>
      </c>
      <c r="C837" s="64">
        <v>17185</v>
      </c>
      <c r="D837" s="64">
        <v>17190</v>
      </c>
      <c r="E837" s="64">
        <v>16934</v>
      </c>
      <c r="F837" s="64">
        <v>16934</v>
      </c>
    </row>
    <row r="838" spans="2:6" x14ac:dyDescent="0.25">
      <c r="B838" s="63">
        <v>44420</v>
      </c>
      <c r="C838" s="64">
        <v>17207</v>
      </c>
      <c r="D838" s="64">
        <v>17235</v>
      </c>
      <c r="E838" s="64">
        <v>17125</v>
      </c>
      <c r="F838" s="64">
        <v>17157</v>
      </c>
    </row>
    <row r="839" spans="2:6" x14ac:dyDescent="0.25">
      <c r="B839" s="63">
        <v>44419</v>
      </c>
      <c r="C839" s="64">
        <v>17217</v>
      </c>
      <c r="D839" s="64">
        <v>17298</v>
      </c>
      <c r="E839" s="64">
        <v>17078</v>
      </c>
      <c r="F839" s="64">
        <v>17171</v>
      </c>
    </row>
    <row r="840" spans="2:6" x14ac:dyDescent="0.25">
      <c r="B840" s="63">
        <v>44418</v>
      </c>
      <c r="C840" s="64">
        <v>17396</v>
      </c>
      <c r="D840" s="64">
        <v>17443</v>
      </c>
      <c r="E840" s="64">
        <v>17259</v>
      </c>
      <c r="F840" s="64">
        <v>17299</v>
      </c>
    </row>
    <row r="841" spans="2:6" x14ac:dyDescent="0.25">
      <c r="B841" s="63">
        <v>44417</v>
      </c>
      <c r="C841" s="64">
        <v>17438</v>
      </c>
      <c r="D841" s="64">
        <v>17448</v>
      </c>
      <c r="E841" s="64">
        <v>17235</v>
      </c>
      <c r="F841" s="64">
        <v>17404</v>
      </c>
    </row>
    <row r="842" spans="2:6" x14ac:dyDescent="0.25">
      <c r="B842" s="63">
        <v>44414</v>
      </c>
      <c r="C842" s="64">
        <v>17555</v>
      </c>
      <c r="D842" s="64">
        <v>17560</v>
      </c>
      <c r="E842" s="64">
        <v>17353</v>
      </c>
      <c r="F842" s="64">
        <v>17437</v>
      </c>
    </row>
    <row r="843" spans="2:6" x14ac:dyDescent="0.25">
      <c r="B843" s="63">
        <v>44413</v>
      </c>
      <c r="C843" s="64">
        <v>17570</v>
      </c>
      <c r="D843" s="64">
        <v>17584</v>
      </c>
      <c r="E843" s="64">
        <v>17520</v>
      </c>
      <c r="F843" s="64">
        <v>17542</v>
      </c>
    </row>
    <row r="844" spans="2:6" x14ac:dyDescent="0.25">
      <c r="B844" s="63">
        <v>44412</v>
      </c>
      <c r="C844" s="64">
        <v>17491</v>
      </c>
      <c r="D844" s="64">
        <v>17586</v>
      </c>
      <c r="E844" s="64">
        <v>17464</v>
      </c>
      <c r="F844" s="64">
        <v>17571</v>
      </c>
    </row>
    <row r="845" spans="2:6" x14ac:dyDescent="0.25">
      <c r="B845" s="63">
        <v>44411</v>
      </c>
      <c r="C845" s="64">
        <v>17426</v>
      </c>
      <c r="D845" s="64">
        <v>17496</v>
      </c>
      <c r="E845" s="64">
        <v>17361</v>
      </c>
      <c r="F845" s="64">
        <v>17484</v>
      </c>
    </row>
    <row r="846" spans="2:6" x14ac:dyDescent="0.25">
      <c r="B846" s="63">
        <v>44410</v>
      </c>
      <c r="C846" s="64">
        <v>17313</v>
      </c>
      <c r="D846" s="64">
        <v>17470</v>
      </c>
      <c r="E846" s="64">
        <v>17160</v>
      </c>
      <c r="F846" s="64">
        <v>17470</v>
      </c>
    </row>
    <row r="847" spans="2:6" x14ac:dyDescent="0.25">
      <c r="B847" s="63">
        <v>44407</v>
      </c>
      <c r="C847" s="64">
        <v>17285</v>
      </c>
      <c r="D847" s="64">
        <v>17299</v>
      </c>
      <c r="E847" s="64">
        <v>17126</v>
      </c>
      <c r="F847" s="64">
        <v>17173</v>
      </c>
    </row>
    <row r="848" spans="2:6" x14ac:dyDescent="0.25">
      <c r="B848" s="63">
        <v>44406</v>
      </c>
      <c r="C848" s="64">
        <v>17136</v>
      </c>
      <c r="D848" s="64">
        <v>17332</v>
      </c>
      <c r="E848" s="64">
        <v>17068</v>
      </c>
      <c r="F848" s="64">
        <v>17331</v>
      </c>
    </row>
    <row r="849" spans="2:6" x14ac:dyDescent="0.25">
      <c r="B849" s="63">
        <v>44405</v>
      </c>
      <c r="C849" s="64">
        <v>17062</v>
      </c>
      <c r="D849" s="64">
        <v>17136</v>
      </c>
      <c r="E849" s="64">
        <v>16733</v>
      </c>
      <c r="F849" s="64">
        <v>16965</v>
      </c>
    </row>
    <row r="850" spans="2:6" x14ac:dyDescent="0.25">
      <c r="B850" s="63">
        <v>44404</v>
      </c>
      <c r="C850" s="64">
        <v>17322</v>
      </c>
      <c r="D850" s="64">
        <v>17348</v>
      </c>
      <c r="E850" s="64">
        <v>17153</v>
      </c>
      <c r="F850" s="64">
        <v>17173</v>
      </c>
    </row>
    <row r="851" spans="2:6" x14ac:dyDescent="0.25">
      <c r="B851" s="63">
        <v>44403</v>
      </c>
      <c r="C851" s="64">
        <v>17473</v>
      </c>
      <c r="D851" s="64">
        <v>17479</v>
      </c>
      <c r="E851" s="64">
        <v>17197</v>
      </c>
      <c r="F851" s="64">
        <v>17202</v>
      </c>
    </row>
    <row r="852" spans="2:6" x14ac:dyDescent="0.25">
      <c r="B852" s="63">
        <v>44400</v>
      </c>
      <c r="C852" s="64">
        <v>17486</v>
      </c>
      <c r="D852" s="64">
        <v>17559</v>
      </c>
      <c r="E852" s="64">
        <v>17380</v>
      </c>
      <c r="F852" s="64">
        <v>17407</v>
      </c>
    </row>
    <row r="853" spans="2:6" x14ac:dyDescent="0.25">
      <c r="B853" s="63">
        <v>44399</v>
      </c>
      <c r="C853" s="64">
        <v>17441</v>
      </c>
      <c r="D853" s="64">
        <v>17525</v>
      </c>
      <c r="E853" s="64">
        <v>17347</v>
      </c>
      <c r="F853" s="64">
        <v>17407</v>
      </c>
    </row>
    <row r="854" spans="2:6" x14ac:dyDescent="0.25">
      <c r="B854" s="63">
        <v>44398</v>
      </c>
      <c r="C854" s="64">
        <v>17655</v>
      </c>
      <c r="D854" s="64">
        <v>17674</v>
      </c>
      <c r="E854" s="64">
        <v>17376</v>
      </c>
      <c r="F854" s="64">
        <v>17430</v>
      </c>
    </row>
    <row r="855" spans="2:6" x14ac:dyDescent="0.25">
      <c r="B855" s="63">
        <v>44397</v>
      </c>
      <c r="C855" s="64">
        <v>17680</v>
      </c>
      <c r="D855" s="64">
        <v>17716</v>
      </c>
      <c r="E855" s="64">
        <v>17478</v>
      </c>
      <c r="F855" s="64">
        <v>17558</v>
      </c>
    </row>
    <row r="856" spans="2:6" x14ac:dyDescent="0.25">
      <c r="B856" s="63">
        <v>44396</v>
      </c>
      <c r="C856" s="64">
        <v>17717</v>
      </c>
      <c r="D856" s="64">
        <v>17813</v>
      </c>
      <c r="E856" s="64">
        <v>17647</v>
      </c>
      <c r="F856" s="64">
        <v>17794</v>
      </c>
    </row>
    <row r="857" spans="2:6" x14ac:dyDescent="0.25">
      <c r="B857" s="63">
        <v>44393</v>
      </c>
      <c r="C857" s="64">
        <v>17826</v>
      </c>
      <c r="D857" s="64">
        <v>17928</v>
      </c>
      <c r="E857" s="64">
        <v>17772</v>
      </c>
      <c r="F857" s="64">
        <v>17925</v>
      </c>
    </row>
    <row r="858" spans="2:6" x14ac:dyDescent="0.25">
      <c r="B858" s="63">
        <v>44392</v>
      </c>
      <c r="C858" s="64">
        <v>17919</v>
      </c>
      <c r="D858" s="64">
        <v>18046</v>
      </c>
      <c r="E858" s="64">
        <v>17868</v>
      </c>
      <c r="F858" s="64">
        <v>18022</v>
      </c>
    </row>
    <row r="859" spans="2:6" x14ac:dyDescent="0.25">
      <c r="B859" s="63">
        <v>44391</v>
      </c>
      <c r="C859" s="64">
        <v>17846</v>
      </c>
      <c r="D859" s="64">
        <v>17924</v>
      </c>
      <c r="E859" s="64">
        <v>17748</v>
      </c>
      <c r="F859" s="64">
        <v>17874</v>
      </c>
    </row>
    <row r="860" spans="2:6" x14ac:dyDescent="0.25">
      <c r="B860" s="63">
        <v>44390</v>
      </c>
      <c r="C860" s="64">
        <v>17958</v>
      </c>
      <c r="D860" s="64">
        <v>18030</v>
      </c>
      <c r="E860" s="64">
        <v>17824</v>
      </c>
      <c r="F860" s="64">
        <v>17869</v>
      </c>
    </row>
    <row r="861" spans="2:6" x14ac:dyDescent="0.25">
      <c r="B861" s="63">
        <v>44389</v>
      </c>
      <c r="C861" s="64">
        <v>17848</v>
      </c>
      <c r="D861" s="64">
        <v>17960</v>
      </c>
      <c r="E861" s="64">
        <v>17770</v>
      </c>
      <c r="F861" s="64">
        <v>17824</v>
      </c>
    </row>
    <row r="862" spans="2:6" x14ac:dyDescent="0.25">
      <c r="B862" s="63">
        <v>44386</v>
      </c>
      <c r="C862" s="64">
        <v>17662</v>
      </c>
      <c r="D862" s="64">
        <v>17700</v>
      </c>
      <c r="E862" s="64">
        <v>17526</v>
      </c>
      <c r="F862" s="64">
        <v>17658</v>
      </c>
    </row>
    <row r="863" spans="2:6" x14ac:dyDescent="0.25">
      <c r="B863" s="63">
        <v>44385</v>
      </c>
      <c r="C863" s="64">
        <v>17876</v>
      </c>
      <c r="D863" s="64">
        <v>17897</v>
      </c>
      <c r="E863" s="64">
        <v>17694</v>
      </c>
      <c r="F863" s="64">
        <v>17825</v>
      </c>
    </row>
    <row r="864" spans="2:6" x14ac:dyDescent="0.25">
      <c r="B864" s="63">
        <v>44384</v>
      </c>
      <c r="C864" s="64">
        <v>17821</v>
      </c>
      <c r="D864" s="64">
        <v>17906</v>
      </c>
      <c r="E864" s="64">
        <v>17715</v>
      </c>
      <c r="F864" s="64">
        <v>17830</v>
      </c>
    </row>
    <row r="865" spans="2:6" x14ac:dyDescent="0.25">
      <c r="B865" s="63">
        <v>44383</v>
      </c>
      <c r="C865" s="64">
        <v>17956</v>
      </c>
      <c r="D865" s="64">
        <v>17974</v>
      </c>
      <c r="E865" s="64">
        <v>17858</v>
      </c>
      <c r="F865" s="64">
        <v>17878</v>
      </c>
    </row>
    <row r="866" spans="2:6" x14ac:dyDescent="0.25">
      <c r="B866" s="63">
        <v>44382</v>
      </c>
      <c r="C866" s="64">
        <v>17755</v>
      </c>
      <c r="D866" s="64">
        <v>17920</v>
      </c>
      <c r="E866" s="64">
        <v>17742</v>
      </c>
      <c r="F866" s="64">
        <v>17898</v>
      </c>
    </row>
    <row r="867" spans="2:6" x14ac:dyDescent="0.25">
      <c r="B867" s="63">
        <v>44379</v>
      </c>
      <c r="C867" s="64">
        <v>17651</v>
      </c>
      <c r="D867" s="64">
        <v>17724</v>
      </c>
      <c r="E867" s="64">
        <v>17588</v>
      </c>
      <c r="F867" s="64">
        <v>17653</v>
      </c>
    </row>
    <row r="868" spans="2:6" x14ac:dyDescent="0.25">
      <c r="B868" s="63">
        <v>44378</v>
      </c>
      <c r="C868" s="64">
        <v>17678</v>
      </c>
      <c r="D868" s="64">
        <v>17774</v>
      </c>
      <c r="E868" s="64">
        <v>17555</v>
      </c>
      <c r="F868" s="64">
        <v>17646</v>
      </c>
    </row>
    <row r="869" spans="2:6" x14ac:dyDescent="0.25">
      <c r="B869" s="63">
        <v>44377</v>
      </c>
      <c r="C869" s="64">
        <v>17610</v>
      </c>
      <c r="D869" s="64">
        <v>17766</v>
      </c>
      <c r="E869" s="64">
        <v>17583</v>
      </c>
      <c r="F869" s="64">
        <v>17715</v>
      </c>
    </row>
    <row r="870" spans="2:6" x14ac:dyDescent="0.25">
      <c r="B870" s="63">
        <v>44376</v>
      </c>
      <c r="C870" s="64">
        <v>17595</v>
      </c>
      <c r="D870" s="64">
        <v>17623</v>
      </c>
      <c r="E870" s="64">
        <v>17451</v>
      </c>
      <c r="F870" s="64">
        <v>17529</v>
      </c>
    </row>
    <row r="871" spans="2:6" x14ac:dyDescent="0.25">
      <c r="B871" s="63">
        <v>44375</v>
      </c>
      <c r="C871" s="64">
        <v>17484</v>
      </c>
      <c r="D871" s="64">
        <v>17560</v>
      </c>
      <c r="E871" s="64">
        <v>17398</v>
      </c>
      <c r="F871" s="64">
        <v>17535</v>
      </c>
    </row>
    <row r="872" spans="2:6" x14ac:dyDescent="0.25">
      <c r="B872" s="63">
        <v>44372</v>
      </c>
      <c r="C872" s="64">
        <v>17438</v>
      </c>
      <c r="D872" s="64">
        <v>17562</v>
      </c>
      <c r="E872" s="64">
        <v>17377</v>
      </c>
      <c r="F872" s="64">
        <v>17419</v>
      </c>
    </row>
    <row r="873" spans="2:6" x14ac:dyDescent="0.25">
      <c r="B873" s="63">
        <v>44371</v>
      </c>
      <c r="C873" s="64">
        <v>17298</v>
      </c>
      <c r="D873" s="64">
        <v>17398</v>
      </c>
      <c r="E873" s="64">
        <v>17261</v>
      </c>
      <c r="F873" s="64">
        <v>17336</v>
      </c>
    </row>
    <row r="874" spans="2:6" x14ac:dyDescent="0.25">
      <c r="B874" s="63">
        <v>44370</v>
      </c>
      <c r="C874" s="64">
        <v>17100</v>
      </c>
      <c r="D874" s="64">
        <v>17319</v>
      </c>
      <c r="E874" s="64">
        <v>17059</v>
      </c>
      <c r="F874" s="64">
        <v>17272</v>
      </c>
    </row>
    <row r="875" spans="2:6" x14ac:dyDescent="0.25">
      <c r="B875" s="63">
        <v>44369</v>
      </c>
      <c r="C875" s="64">
        <v>17155</v>
      </c>
      <c r="D875" s="64">
        <v>17180</v>
      </c>
      <c r="E875" s="64">
        <v>16988</v>
      </c>
      <c r="F875" s="64">
        <v>17028</v>
      </c>
    </row>
    <row r="876" spans="2:6" x14ac:dyDescent="0.25">
      <c r="B876" s="63">
        <v>44368</v>
      </c>
      <c r="C876" s="64">
        <v>17048</v>
      </c>
      <c r="D876" s="64">
        <v>17149</v>
      </c>
      <c r="E876" s="64">
        <v>16891</v>
      </c>
      <c r="F876" s="64">
        <v>16962</v>
      </c>
    </row>
    <row r="877" spans="2:6" x14ac:dyDescent="0.25">
      <c r="B877" s="63">
        <v>44365</v>
      </c>
      <c r="C877" s="64">
        <v>17315</v>
      </c>
      <c r="D877" s="64">
        <v>17332</v>
      </c>
      <c r="E877" s="64">
        <v>17212</v>
      </c>
      <c r="F877" s="64">
        <v>17252</v>
      </c>
    </row>
    <row r="878" spans="2:6" x14ac:dyDescent="0.25">
      <c r="B878" s="63">
        <v>44364</v>
      </c>
      <c r="C878" s="64">
        <v>17070</v>
      </c>
      <c r="D878" s="64">
        <v>17298</v>
      </c>
      <c r="E878" s="64">
        <v>17039</v>
      </c>
      <c r="F878" s="64">
        <v>17297</v>
      </c>
    </row>
    <row r="879" spans="2:6" x14ac:dyDescent="0.25">
      <c r="B879" s="63">
        <v>44363</v>
      </c>
      <c r="C879" s="64">
        <v>17324</v>
      </c>
      <c r="D879" s="64">
        <v>17398</v>
      </c>
      <c r="E879" s="64">
        <v>17033</v>
      </c>
      <c r="F879" s="64">
        <v>17345</v>
      </c>
    </row>
    <row r="880" spans="2:6" x14ac:dyDescent="0.25">
      <c r="B880" s="63">
        <v>44362</v>
      </c>
      <c r="C880" s="64">
        <v>17322</v>
      </c>
      <c r="D880" s="64">
        <v>17402</v>
      </c>
      <c r="E880" s="64">
        <v>17276</v>
      </c>
      <c r="F880" s="64">
        <v>17398</v>
      </c>
    </row>
    <row r="881" spans="2:6" x14ac:dyDescent="0.25">
      <c r="B881" s="63">
        <v>44358</v>
      </c>
      <c r="C881" s="64">
        <v>17189</v>
      </c>
      <c r="D881" s="64">
        <v>17298</v>
      </c>
      <c r="E881" s="64">
        <v>17189</v>
      </c>
      <c r="F881" s="64">
        <v>17219</v>
      </c>
    </row>
    <row r="882" spans="2:6" x14ac:dyDescent="0.25">
      <c r="B882" s="63">
        <v>44357</v>
      </c>
      <c r="C882" s="64">
        <v>17035</v>
      </c>
      <c r="D882" s="64">
        <v>17175</v>
      </c>
      <c r="E882" s="64">
        <v>16992</v>
      </c>
      <c r="F882" s="64">
        <v>17159</v>
      </c>
    </row>
    <row r="883" spans="2:6" x14ac:dyDescent="0.25">
      <c r="B883" s="63">
        <v>44356</v>
      </c>
      <c r="C883" s="64">
        <v>16997</v>
      </c>
      <c r="D883" s="64">
        <v>17073</v>
      </c>
      <c r="E883" s="64">
        <v>16889</v>
      </c>
      <c r="F883" s="64">
        <v>16963</v>
      </c>
    </row>
    <row r="884" spans="2:6" x14ac:dyDescent="0.25">
      <c r="B884" s="63">
        <v>44355</v>
      </c>
      <c r="C884" s="64">
        <v>17190</v>
      </c>
      <c r="D884" s="64">
        <v>17198</v>
      </c>
      <c r="E884" s="64">
        <v>17030</v>
      </c>
      <c r="F884" s="64">
        <v>17090</v>
      </c>
    </row>
    <row r="885" spans="2:6" x14ac:dyDescent="0.25">
      <c r="B885" s="63">
        <v>44354</v>
      </c>
      <c r="C885" s="64">
        <v>17212</v>
      </c>
      <c r="D885" s="64">
        <v>17229</v>
      </c>
      <c r="E885" s="64">
        <v>16719</v>
      </c>
      <c r="F885" s="64">
        <v>17090</v>
      </c>
    </row>
    <row r="886" spans="2:6" x14ac:dyDescent="0.25">
      <c r="B886" s="63">
        <v>44351</v>
      </c>
      <c r="C886" s="64">
        <v>17051</v>
      </c>
      <c r="D886" s="64">
        <v>17159</v>
      </c>
      <c r="E886" s="64">
        <v>17025</v>
      </c>
      <c r="F886" s="64">
        <v>17100</v>
      </c>
    </row>
    <row r="887" spans="2:6" x14ac:dyDescent="0.25">
      <c r="B887" s="63">
        <v>44350</v>
      </c>
      <c r="C887" s="64">
        <v>17253</v>
      </c>
      <c r="D887" s="64">
        <v>17313</v>
      </c>
      <c r="E887" s="64">
        <v>17147</v>
      </c>
      <c r="F887" s="64">
        <v>17230</v>
      </c>
    </row>
    <row r="888" spans="2:6" x14ac:dyDescent="0.25">
      <c r="B888" s="63">
        <v>44349</v>
      </c>
      <c r="C888" s="64">
        <v>17171</v>
      </c>
      <c r="D888" s="64">
        <v>17198</v>
      </c>
      <c r="E888" s="64">
        <v>17016</v>
      </c>
      <c r="F888" s="64">
        <v>17098</v>
      </c>
    </row>
    <row r="889" spans="2:6" x14ac:dyDescent="0.25">
      <c r="B889" s="63">
        <v>44348</v>
      </c>
      <c r="C889" s="64">
        <v>17050</v>
      </c>
      <c r="D889" s="64">
        <v>17148</v>
      </c>
      <c r="E889" s="64">
        <v>17015</v>
      </c>
      <c r="F889" s="64">
        <v>17130</v>
      </c>
    </row>
    <row r="890" spans="2:6" x14ac:dyDescent="0.25">
      <c r="B890" s="63">
        <v>44347</v>
      </c>
      <c r="C890" s="64">
        <v>16891</v>
      </c>
      <c r="D890" s="64">
        <v>17098</v>
      </c>
      <c r="E890" s="64">
        <v>16884</v>
      </c>
      <c r="F890" s="64">
        <v>17013</v>
      </c>
    </row>
    <row r="891" spans="2:6" x14ac:dyDescent="0.25">
      <c r="B891" s="63">
        <v>44344</v>
      </c>
      <c r="C891" s="64">
        <v>16731</v>
      </c>
      <c r="D891" s="64">
        <v>16878</v>
      </c>
      <c r="E891" s="64">
        <v>16673</v>
      </c>
      <c r="F891" s="64">
        <v>16863</v>
      </c>
    </row>
    <row r="892" spans="2:6" x14ac:dyDescent="0.25">
      <c r="B892" s="63">
        <v>44343</v>
      </c>
      <c r="C892" s="64">
        <v>16593</v>
      </c>
      <c r="D892" s="64">
        <v>16595</v>
      </c>
      <c r="E892" s="64">
        <v>16219</v>
      </c>
      <c r="F892" s="64">
        <v>16534</v>
      </c>
    </row>
    <row r="893" spans="2:6" x14ac:dyDescent="0.25">
      <c r="B893" s="63">
        <v>44342</v>
      </c>
      <c r="C893" s="64">
        <v>16616</v>
      </c>
      <c r="D893" s="64">
        <v>16664</v>
      </c>
      <c r="E893" s="64">
        <v>16504</v>
      </c>
      <c r="F893" s="64">
        <v>16616</v>
      </c>
    </row>
    <row r="894" spans="2:6" x14ac:dyDescent="0.25">
      <c r="B894" s="63">
        <v>44341</v>
      </c>
      <c r="C894" s="64">
        <v>16463</v>
      </c>
      <c r="D894" s="64">
        <v>16623</v>
      </c>
      <c r="E894" s="64">
        <v>16425</v>
      </c>
      <c r="F894" s="64">
        <v>16585</v>
      </c>
    </row>
    <row r="895" spans="2:6" x14ac:dyDescent="0.25">
      <c r="B895" s="63">
        <v>44340</v>
      </c>
      <c r="C895" s="64">
        <v>16079</v>
      </c>
      <c r="D895" s="64">
        <v>16368</v>
      </c>
      <c r="E895" s="64">
        <v>16069</v>
      </c>
      <c r="F895" s="64">
        <v>16294</v>
      </c>
    </row>
    <row r="896" spans="2:6" x14ac:dyDescent="0.25">
      <c r="B896" s="63">
        <v>44337</v>
      </c>
      <c r="C896" s="64">
        <v>16222</v>
      </c>
      <c r="D896" s="64">
        <v>16425</v>
      </c>
      <c r="E896" s="64">
        <v>16072</v>
      </c>
      <c r="F896" s="64">
        <v>16257</v>
      </c>
    </row>
    <row r="897" spans="2:6" x14ac:dyDescent="0.25">
      <c r="B897" s="63">
        <v>44336</v>
      </c>
      <c r="C897" s="64">
        <v>16078</v>
      </c>
      <c r="D897" s="64">
        <v>16113</v>
      </c>
      <c r="E897" s="64">
        <v>15854</v>
      </c>
      <c r="F897" s="64">
        <v>15981</v>
      </c>
    </row>
    <row r="898" spans="2:6" x14ac:dyDescent="0.25">
      <c r="B898" s="63">
        <v>44335</v>
      </c>
      <c r="C898" s="64">
        <v>16122</v>
      </c>
      <c r="D898" s="64">
        <v>16248</v>
      </c>
      <c r="E898" s="64">
        <v>15979</v>
      </c>
      <c r="F898" s="64">
        <v>16138</v>
      </c>
    </row>
    <row r="899" spans="2:6" x14ac:dyDescent="0.25">
      <c r="B899" s="63">
        <v>44334</v>
      </c>
      <c r="C899" s="64">
        <v>15563</v>
      </c>
      <c r="D899" s="64">
        <v>16180</v>
      </c>
      <c r="E899" s="64">
        <v>15501</v>
      </c>
      <c r="F899" s="64">
        <v>16147</v>
      </c>
    </row>
    <row r="900" spans="2:6" x14ac:dyDescent="0.25">
      <c r="B900" s="63">
        <v>44333</v>
      </c>
      <c r="C900" s="64">
        <v>15183</v>
      </c>
      <c r="D900" s="64">
        <v>15735</v>
      </c>
      <c r="E900" s="64">
        <v>15096</v>
      </c>
      <c r="F900" s="64">
        <v>15263</v>
      </c>
    </row>
    <row r="901" spans="2:6" x14ac:dyDescent="0.25">
      <c r="B901" s="63">
        <v>44330</v>
      </c>
      <c r="C901" s="64">
        <v>15800</v>
      </c>
      <c r="D901" s="64">
        <v>16021</v>
      </c>
      <c r="E901" s="64">
        <v>15653</v>
      </c>
      <c r="F901" s="64">
        <v>15772</v>
      </c>
    </row>
    <row r="902" spans="2:6" x14ac:dyDescent="0.25">
      <c r="B902" s="63">
        <v>44329</v>
      </c>
      <c r="C902" s="64">
        <v>15538</v>
      </c>
      <c r="D902" s="64">
        <v>15991</v>
      </c>
      <c r="E902" s="64">
        <v>15348</v>
      </c>
      <c r="F902" s="64">
        <v>15566</v>
      </c>
    </row>
    <row r="903" spans="2:6" x14ac:dyDescent="0.25">
      <c r="B903" s="63">
        <v>44328</v>
      </c>
      <c r="C903" s="64">
        <v>16503</v>
      </c>
      <c r="D903" s="64">
        <v>16531</v>
      </c>
      <c r="E903" s="64">
        <v>15027</v>
      </c>
      <c r="F903" s="64">
        <v>15692</v>
      </c>
    </row>
    <row r="904" spans="2:6" x14ac:dyDescent="0.25">
      <c r="B904" s="63">
        <v>44327</v>
      </c>
      <c r="C904" s="64">
        <v>16968</v>
      </c>
      <c r="D904" s="64">
        <v>16970</v>
      </c>
      <c r="E904" s="64">
        <v>16425</v>
      </c>
      <c r="F904" s="64">
        <v>16556</v>
      </c>
    </row>
    <row r="905" spans="2:6" x14ac:dyDescent="0.25">
      <c r="B905" s="63">
        <v>44326</v>
      </c>
      <c r="C905" s="64">
        <v>17369</v>
      </c>
      <c r="D905" s="64">
        <v>17373</v>
      </c>
      <c r="E905" s="64">
        <v>17178</v>
      </c>
      <c r="F905" s="64">
        <v>17228</v>
      </c>
    </row>
    <row r="906" spans="2:6" x14ac:dyDescent="0.25">
      <c r="B906" s="63">
        <v>44323</v>
      </c>
      <c r="C906" s="64">
        <v>17120</v>
      </c>
      <c r="D906" s="64">
        <v>17288</v>
      </c>
      <c r="E906" s="64">
        <v>17060</v>
      </c>
      <c r="F906" s="64">
        <v>17287</v>
      </c>
    </row>
    <row r="907" spans="2:6" x14ac:dyDescent="0.25">
      <c r="B907" s="63">
        <v>44322</v>
      </c>
      <c r="C907" s="64">
        <v>16884</v>
      </c>
      <c r="D907" s="64">
        <v>17081</v>
      </c>
      <c r="E907" s="64">
        <v>16700</v>
      </c>
      <c r="F907" s="64">
        <v>16944</v>
      </c>
    </row>
    <row r="908" spans="2:6" x14ac:dyDescent="0.25">
      <c r="B908" s="63">
        <v>44321</v>
      </c>
      <c r="C908" s="64">
        <v>16847</v>
      </c>
      <c r="D908" s="64">
        <v>17020</v>
      </c>
      <c r="E908" s="64">
        <v>16756</v>
      </c>
      <c r="F908" s="64">
        <v>16769</v>
      </c>
    </row>
    <row r="909" spans="2:6" x14ac:dyDescent="0.25">
      <c r="B909" s="63">
        <v>44320</v>
      </c>
      <c r="C909" s="64">
        <v>17271</v>
      </c>
      <c r="D909" s="64">
        <v>17309</v>
      </c>
      <c r="E909" s="64">
        <v>16668</v>
      </c>
      <c r="F909" s="64">
        <v>16933</v>
      </c>
    </row>
    <row r="910" spans="2:6" x14ac:dyDescent="0.25">
      <c r="B910" s="63">
        <v>44319</v>
      </c>
      <c r="C910" s="64">
        <v>17501</v>
      </c>
      <c r="D910" s="64">
        <v>17534</v>
      </c>
      <c r="E910" s="64">
        <v>17226</v>
      </c>
      <c r="F910" s="64">
        <v>17253</v>
      </c>
    </row>
    <row r="911" spans="2:6" x14ac:dyDescent="0.25">
      <c r="B911" s="63">
        <v>44315</v>
      </c>
      <c r="C911" s="64">
        <v>17578</v>
      </c>
      <c r="D911" s="64">
        <v>17702</v>
      </c>
      <c r="E911" s="64">
        <v>17531</v>
      </c>
      <c r="F911" s="64">
        <v>17571</v>
      </c>
    </row>
    <row r="912" spans="2:6" x14ac:dyDescent="0.25">
      <c r="B912" s="63">
        <v>44314</v>
      </c>
      <c r="C912" s="64">
        <v>17548</v>
      </c>
      <c r="D912" s="64">
        <v>17563</v>
      </c>
      <c r="E912" s="64">
        <v>17475</v>
      </c>
      <c r="F912" s="64">
        <v>17533</v>
      </c>
    </row>
    <row r="913" spans="2:6" x14ac:dyDescent="0.25">
      <c r="B913" s="63">
        <v>44313</v>
      </c>
      <c r="C913" s="64">
        <v>17532</v>
      </c>
      <c r="D913" s="64">
        <v>17576</v>
      </c>
      <c r="E913" s="64">
        <v>17460</v>
      </c>
      <c r="F913" s="64">
        <v>17571</v>
      </c>
    </row>
    <row r="914" spans="2:6" x14ac:dyDescent="0.25">
      <c r="B914" s="63">
        <v>44312</v>
      </c>
      <c r="C914" s="64">
        <v>17337</v>
      </c>
      <c r="D914" s="64">
        <v>17536</v>
      </c>
      <c r="E914" s="64">
        <v>17323</v>
      </c>
      <c r="F914" s="64">
        <v>17530</v>
      </c>
    </row>
    <row r="915" spans="2:6" x14ac:dyDescent="0.25">
      <c r="B915" s="63">
        <v>44309</v>
      </c>
      <c r="C915" s="64">
        <v>17061</v>
      </c>
      <c r="D915" s="64">
        <v>17260</v>
      </c>
      <c r="E915" s="64">
        <v>17041</v>
      </c>
      <c r="F915" s="64">
        <v>17257</v>
      </c>
    </row>
    <row r="916" spans="2:6" x14ac:dyDescent="0.25">
      <c r="B916" s="63">
        <v>44308</v>
      </c>
      <c r="C916" s="64">
        <v>17258</v>
      </c>
      <c r="D916" s="64">
        <v>17369</v>
      </c>
      <c r="E916" s="64">
        <v>17053</v>
      </c>
      <c r="F916" s="64">
        <v>17109</v>
      </c>
    </row>
    <row r="917" spans="2:6" x14ac:dyDescent="0.25">
      <c r="B917" s="63">
        <v>44307</v>
      </c>
      <c r="C917" s="64">
        <v>17225</v>
      </c>
      <c r="D917" s="64">
        <v>17270</v>
      </c>
      <c r="E917" s="64">
        <v>17150</v>
      </c>
      <c r="F917" s="64">
        <v>17231</v>
      </c>
    </row>
    <row r="918" spans="2:6" x14ac:dyDescent="0.25">
      <c r="B918" s="63">
        <v>44306</v>
      </c>
      <c r="C918" s="64">
        <v>17238</v>
      </c>
      <c r="D918" s="64">
        <v>17324</v>
      </c>
      <c r="E918" s="64">
        <v>17206</v>
      </c>
      <c r="F918" s="64">
        <v>17319</v>
      </c>
    </row>
    <row r="919" spans="2:6" x14ac:dyDescent="0.25">
      <c r="B919" s="63">
        <v>44305</v>
      </c>
      <c r="C919" s="64">
        <v>17118</v>
      </c>
      <c r="D919" s="64">
        <v>17296</v>
      </c>
      <c r="E919" s="64">
        <v>17111</v>
      </c>
      <c r="F919" s="64">
        <v>17271</v>
      </c>
    </row>
    <row r="920" spans="2:6" x14ac:dyDescent="0.25">
      <c r="B920" s="63">
        <v>44302</v>
      </c>
      <c r="C920" s="64">
        <v>17062</v>
      </c>
      <c r="D920" s="64">
        <v>17160</v>
      </c>
      <c r="E920" s="64">
        <v>16990</v>
      </c>
      <c r="F920" s="64">
        <v>17158</v>
      </c>
    </row>
    <row r="921" spans="2:6" x14ac:dyDescent="0.25">
      <c r="B921" s="63">
        <v>44301</v>
      </c>
      <c r="C921" s="64">
        <v>16881</v>
      </c>
      <c r="D921" s="64">
        <v>17074</v>
      </c>
      <c r="E921" s="64">
        <v>16852</v>
      </c>
      <c r="F921" s="64">
        <v>17071</v>
      </c>
    </row>
    <row r="922" spans="2:6" x14ac:dyDescent="0.25">
      <c r="B922" s="63">
        <v>44300</v>
      </c>
      <c r="C922" s="64">
        <v>16860</v>
      </c>
      <c r="D922" s="64">
        <v>16917</v>
      </c>
      <c r="E922" s="64">
        <v>16592</v>
      </c>
      <c r="F922" s="64">
        <v>16856</v>
      </c>
    </row>
    <row r="923" spans="2:6" x14ac:dyDescent="0.25">
      <c r="B923" s="63">
        <v>44299</v>
      </c>
      <c r="C923" s="64">
        <v>16910</v>
      </c>
      <c r="D923" s="64">
        <v>17046</v>
      </c>
      <c r="E923" s="64">
        <v>16780</v>
      </c>
      <c r="F923" s="64">
        <v>16795</v>
      </c>
    </row>
    <row r="924" spans="2:6" x14ac:dyDescent="0.25">
      <c r="B924" s="63">
        <v>44298</v>
      </c>
      <c r="C924" s="64">
        <v>16895</v>
      </c>
      <c r="D924" s="64">
        <v>16965</v>
      </c>
      <c r="E924" s="64">
        <v>16760</v>
      </c>
      <c r="F924" s="64">
        <v>16834</v>
      </c>
    </row>
    <row r="925" spans="2:6" x14ac:dyDescent="0.25">
      <c r="B925" s="63">
        <v>44295</v>
      </c>
      <c r="C925" s="64">
        <v>16952</v>
      </c>
      <c r="D925" s="64">
        <v>16971</v>
      </c>
      <c r="E925" s="64">
        <v>16810</v>
      </c>
      <c r="F925" s="64">
        <v>16841</v>
      </c>
    </row>
    <row r="926" spans="2:6" x14ac:dyDescent="0.25">
      <c r="B926" s="63">
        <v>44294</v>
      </c>
      <c r="C926" s="64">
        <v>16715</v>
      </c>
      <c r="D926" s="64">
        <v>16930</v>
      </c>
      <c r="E926" s="64">
        <v>16687</v>
      </c>
      <c r="F926" s="64">
        <v>16930</v>
      </c>
    </row>
    <row r="927" spans="2:6" x14ac:dyDescent="0.25">
      <c r="B927" s="63">
        <v>44293</v>
      </c>
      <c r="C927" s="64">
        <v>16777</v>
      </c>
      <c r="D927" s="64">
        <v>16788</v>
      </c>
      <c r="E927" s="64">
        <v>16673</v>
      </c>
      <c r="F927" s="64">
        <v>16768</v>
      </c>
    </row>
    <row r="928" spans="2:6" x14ac:dyDescent="0.25">
      <c r="B928" s="63">
        <v>44292</v>
      </c>
      <c r="C928" s="64">
        <v>16760</v>
      </c>
      <c r="D928" s="64">
        <v>16840</v>
      </c>
      <c r="E928" s="64">
        <v>16697</v>
      </c>
      <c r="F928" s="64">
        <v>16731</v>
      </c>
    </row>
    <row r="929" spans="2:6" x14ac:dyDescent="0.25">
      <c r="B929" s="63">
        <v>44287</v>
      </c>
      <c r="C929" s="64">
        <v>16535</v>
      </c>
      <c r="D929" s="64">
        <v>16587</v>
      </c>
      <c r="E929" s="64">
        <v>16452</v>
      </c>
      <c r="F929" s="64">
        <v>16551</v>
      </c>
    </row>
    <row r="930" spans="2:6" x14ac:dyDescent="0.25">
      <c r="B930" s="63">
        <v>44286</v>
      </c>
      <c r="C930" s="64">
        <v>16540</v>
      </c>
      <c r="D930" s="64">
        <v>16549</v>
      </c>
      <c r="E930" s="64">
        <v>16403</v>
      </c>
      <c r="F930" s="64">
        <v>16422</v>
      </c>
    </row>
    <row r="931" spans="2:6" x14ac:dyDescent="0.25">
      <c r="B931" s="63">
        <v>44285</v>
      </c>
      <c r="C931" s="64">
        <v>16469</v>
      </c>
      <c r="D931" s="64">
        <v>16531</v>
      </c>
      <c r="E931" s="64">
        <v>16418</v>
      </c>
      <c r="F931" s="64">
        <v>16519</v>
      </c>
    </row>
    <row r="932" spans="2:6" x14ac:dyDescent="0.25">
      <c r="B932" s="63">
        <v>44284</v>
      </c>
      <c r="C932" s="64">
        <v>16370</v>
      </c>
      <c r="D932" s="64">
        <v>16485</v>
      </c>
      <c r="E932" s="64">
        <v>16350</v>
      </c>
      <c r="F932" s="64">
        <v>16411</v>
      </c>
    </row>
    <row r="933" spans="2:6" x14ac:dyDescent="0.25">
      <c r="B933" s="63">
        <v>44281</v>
      </c>
      <c r="C933" s="64">
        <v>16095</v>
      </c>
      <c r="D933" s="64">
        <v>16293</v>
      </c>
      <c r="E933" s="64">
        <v>16081</v>
      </c>
      <c r="F933" s="64">
        <v>16288</v>
      </c>
    </row>
    <row r="934" spans="2:6" x14ac:dyDescent="0.25">
      <c r="B934" s="63">
        <v>44280</v>
      </c>
      <c r="C934" s="64">
        <v>15890</v>
      </c>
      <c r="D934" s="64">
        <v>16090</v>
      </c>
      <c r="E934" s="64">
        <v>15870</v>
      </c>
      <c r="F934" s="64">
        <v>16032</v>
      </c>
    </row>
    <row r="935" spans="2:6" x14ac:dyDescent="0.25">
      <c r="B935" s="63">
        <v>44279</v>
      </c>
      <c r="C935" s="64">
        <v>16019</v>
      </c>
      <c r="D935" s="64">
        <v>16062</v>
      </c>
      <c r="E935" s="64">
        <v>15939</v>
      </c>
      <c r="F935" s="64">
        <v>15983</v>
      </c>
    </row>
    <row r="936" spans="2:6" x14ac:dyDescent="0.25">
      <c r="B936" s="63">
        <v>44278</v>
      </c>
      <c r="C936" s="64">
        <v>16223</v>
      </c>
      <c r="D936" s="64">
        <v>16277</v>
      </c>
      <c r="E936" s="64">
        <v>16103</v>
      </c>
      <c r="F936" s="64">
        <v>16120</v>
      </c>
    </row>
    <row r="937" spans="2:6" x14ac:dyDescent="0.25">
      <c r="B937" s="63">
        <v>44277</v>
      </c>
      <c r="C937" s="64">
        <v>16018</v>
      </c>
      <c r="D937" s="64">
        <v>16174</v>
      </c>
      <c r="E937" s="64">
        <v>15911</v>
      </c>
      <c r="F937" s="64">
        <v>16140</v>
      </c>
    </row>
    <row r="938" spans="2:6" x14ac:dyDescent="0.25">
      <c r="B938" s="63">
        <v>44274</v>
      </c>
      <c r="C938" s="64">
        <v>16100</v>
      </c>
      <c r="D938" s="64">
        <v>16110</v>
      </c>
      <c r="E938" s="64">
        <v>15953</v>
      </c>
      <c r="F938" s="64">
        <v>16012</v>
      </c>
    </row>
    <row r="939" spans="2:6" x14ac:dyDescent="0.25">
      <c r="B939" s="63">
        <v>44273</v>
      </c>
      <c r="C939" s="64">
        <v>16255</v>
      </c>
      <c r="D939" s="64">
        <v>16401</v>
      </c>
      <c r="E939" s="64">
        <v>16220</v>
      </c>
      <c r="F939" s="64">
        <v>16239</v>
      </c>
    </row>
    <row r="940" spans="2:6" x14ac:dyDescent="0.25">
      <c r="B940" s="63">
        <v>44272</v>
      </c>
      <c r="C940" s="64">
        <v>16304</v>
      </c>
      <c r="D940" s="64">
        <v>16336</v>
      </c>
      <c r="E940" s="64">
        <v>16161</v>
      </c>
      <c r="F940" s="64">
        <v>16176</v>
      </c>
    </row>
    <row r="941" spans="2:6" x14ac:dyDescent="0.25">
      <c r="B941" s="63">
        <v>44271</v>
      </c>
      <c r="C941" s="64">
        <v>16250</v>
      </c>
      <c r="D941" s="64">
        <v>16348</v>
      </c>
      <c r="E941" s="64">
        <v>16213</v>
      </c>
      <c r="F941" s="64">
        <v>16305</v>
      </c>
    </row>
    <row r="942" spans="2:6" x14ac:dyDescent="0.25">
      <c r="B942" s="63">
        <v>44270</v>
      </c>
      <c r="C942" s="64">
        <v>16206</v>
      </c>
      <c r="D942" s="64">
        <v>16249</v>
      </c>
      <c r="E942" s="64">
        <v>16142</v>
      </c>
      <c r="F942" s="64">
        <v>16200</v>
      </c>
    </row>
    <row r="943" spans="2:6" x14ac:dyDescent="0.25">
      <c r="B943" s="63">
        <v>44267</v>
      </c>
      <c r="C943" s="64">
        <v>16276</v>
      </c>
      <c r="D943" s="64">
        <v>16288</v>
      </c>
      <c r="E943" s="64">
        <v>16155</v>
      </c>
      <c r="F943" s="64">
        <v>16222</v>
      </c>
    </row>
    <row r="944" spans="2:6" x14ac:dyDescent="0.25">
      <c r="B944" s="63">
        <v>44266</v>
      </c>
      <c r="C944" s="64">
        <v>15951</v>
      </c>
      <c r="D944" s="64">
        <v>16214</v>
      </c>
      <c r="E944" s="64">
        <v>15942</v>
      </c>
      <c r="F944" s="64">
        <v>16174</v>
      </c>
    </row>
    <row r="945" spans="2:6" x14ac:dyDescent="0.25">
      <c r="B945" s="63">
        <v>44265</v>
      </c>
      <c r="C945" s="64">
        <v>15977</v>
      </c>
      <c r="D945" s="64">
        <v>15986</v>
      </c>
      <c r="E945" s="64">
        <v>15808</v>
      </c>
      <c r="F945" s="64">
        <v>15883</v>
      </c>
    </row>
    <row r="946" spans="2:6" x14ac:dyDescent="0.25">
      <c r="B946" s="63">
        <v>44264</v>
      </c>
      <c r="C946" s="64">
        <v>15810</v>
      </c>
      <c r="D946" s="64">
        <v>15848</v>
      </c>
      <c r="E946" s="64">
        <v>15608</v>
      </c>
      <c r="F946" s="64">
        <v>15822</v>
      </c>
    </row>
    <row r="947" spans="2:6" x14ac:dyDescent="0.25">
      <c r="B947" s="63">
        <v>44263</v>
      </c>
      <c r="C947" s="64">
        <v>15950</v>
      </c>
      <c r="D947" s="64">
        <v>16095</v>
      </c>
      <c r="E947" s="64">
        <v>15767</v>
      </c>
      <c r="F947" s="64">
        <v>15816</v>
      </c>
    </row>
    <row r="948" spans="2:6" x14ac:dyDescent="0.25">
      <c r="B948" s="63">
        <v>44260</v>
      </c>
      <c r="C948" s="64">
        <v>15601</v>
      </c>
      <c r="D948" s="64">
        <v>15914</v>
      </c>
      <c r="E948" s="64">
        <v>15570</v>
      </c>
      <c r="F948" s="64">
        <v>15855</v>
      </c>
    </row>
    <row r="949" spans="2:6" x14ac:dyDescent="0.25">
      <c r="B949" s="63">
        <v>44259</v>
      </c>
      <c r="C949" s="64">
        <v>16025</v>
      </c>
      <c r="D949" s="64">
        <v>16066</v>
      </c>
      <c r="E949" s="64">
        <v>15756</v>
      </c>
      <c r="F949" s="64">
        <v>15925</v>
      </c>
    </row>
    <row r="950" spans="2:6" x14ac:dyDescent="0.25">
      <c r="B950" s="63">
        <v>44258</v>
      </c>
      <c r="C950" s="64">
        <v>16000</v>
      </c>
      <c r="D950" s="64">
        <v>16196</v>
      </c>
      <c r="E950" s="64">
        <v>15885</v>
      </c>
      <c r="F950" s="64">
        <v>16181</v>
      </c>
    </row>
    <row r="951" spans="2:6" x14ac:dyDescent="0.25">
      <c r="B951" s="63">
        <v>44257</v>
      </c>
      <c r="C951" s="64">
        <v>16249</v>
      </c>
      <c r="D951" s="64">
        <v>16277</v>
      </c>
      <c r="E951" s="64">
        <v>15868</v>
      </c>
      <c r="F951" s="64">
        <v>15907</v>
      </c>
    </row>
    <row r="952" spans="2:6" x14ac:dyDescent="0.25">
      <c r="B952" s="63">
        <v>44253</v>
      </c>
      <c r="C952" s="64">
        <v>16037</v>
      </c>
      <c r="D952" s="64">
        <v>16118</v>
      </c>
      <c r="E952" s="64">
        <v>15852</v>
      </c>
      <c r="F952" s="64">
        <v>15935</v>
      </c>
    </row>
    <row r="953" spans="2:6" x14ac:dyDescent="0.25">
      <c r="B953" s="63">
        <v>44252</v>
      </c>
      <c r="C953" s="64">
        <v>16388</v>
      </c>
      <c r="D953" s="64">
        <v>16422</v>
      </c>
      <c r="E953" s="64">
        <v>16243</v>
      </c>
      <c r="F953" s="64">
        <v>16388</v>
      </c>
    </row>
    <row r="954" spans="2:6" x14ac:dyDescent="0.25">
      <c r="B954" s="63">
        <v>44251</v>
      </c>
      <c r="C954" s="64">
        <v>16300</v>
      </c>
      <c r="D954" s="64">
        <v>16435</v>
      </c>
      <c r="E954" s="64">
        <v>16133</v>
      </c>
      <c r="F954" s="64">
        <v>16182</v>
      </c>
    </row>
    <row r="955" spans="2:6" x14ac:dyDescent="0.25">
      <c r="B955" s="63">
        <v>44250</v>
      </c>
      <c r="C955" s="64">
        <v>16223</v>
      </c>
      <c r="D955" s="64">
        <v>16451</v>
      </c>
      <c r="E955" s="64">
        <v>16182</v>
      </c>
      <c r="F955" s="64">
        <v>16437</v>
      </c>
    </row>
    <row r="956" spans="2:6" x14ac:dyDescent="0.25">
      <c r="B956" s="63">
        <v>44249</v>
      </c>
      <c r="C956" s="64">
        <v>16480</v>
      </c>
      <c r="D956" s="64">
        <v>16564</v>
      </c>
      <c r="E956" s="64">
        <v>16336</v>
      </c>
      <c r="F956" s="64">
        <v>16385</v>
      </c>
    </row>
    <row r="957" spans="2:6" x14ac:dyDescent="0.25">
      <c r="B957" s="63">
        <v>44246</v>
      </c>
      <c r="C957" s="64">
        <v>16301</v>
      </c>
      <c r="D957" s="64">
        <v>16328</v>
      </c>
      <c r="E957" s="64">
        <v>16130</v>
      </c>
      <c r="F957" s="64">
        <v>16314</v>
      </c>
    </row>
    <row r="958" spans="2:6" x14ac:dyDescent="0.25">
      <c r="B958" s="63">
        <v>44245</v>
      </c>
      <c r="C958" s="64">
        <v>16374</v>
      </c>
      <c r="D958" s="64">
        <v>16525</v>
      </c>
      <c r="E958" s="64">
        <v>16287</v>
      </c>
      <c r="F958" s="64">
        <v>16380</v>
      </c>
    </row>
    <row r="959" spans="2:6" x14ac:dyDescent="0.25">
      <c r="B959" s="63">
        <v>44244</v>
      </c>
      <c r="C959" s="64">
        <v>16261</v>
      </c>
      <c r="D959" s="64">
        <v>16433</v>
      </c>
      <c r="E959" s="64">
        <v>16179</v>
      </c>
      <c r="F959" s="64">
        <v>16326</v>
      </c>
    </row>
    <row r="960" spans="2:6" x14ac:dyDescent="0.25">
      <c r="B960" s="63">
        <v>44232</v>
      </c>
      <c r="C960" s="64">
        <v>15809</v>
      </c>
      <c r="D960" s="64">
        <v>15984</v>
      </c>
      <c r="E960" s="64">
        <v>15751</v>
      </c>
      <c r="F960" s="64">
        <v>15804</v>
      </c>
    </row>
    <row r="961" spans="2:6" x14ac:dyDescent="0.25">
      <c r="B961" s="63">
        <v>44231</v>
      </c>
      <c r="C961" s="64">
        <v>15721</v>
      </c>
      <c r="D961" s="64">
        <v>15777</v>
      </c>
      <c r="E961" s="64">
        <v>15542</v>
      </c>
      <c r="F961" s="64">
        <v>15701</v>
      </c>
    </row>
    <row r="962" spans="2:6" x14ac:dyDescent="0.25">
      <c r="B962" s="63">
        <v>44230</v>
      </c>
      <c r="C962" s="64">
        <v>15864</v>
      </c>
      <c r="D962" s="64">
        <v>15875</v>
      </c>
      <c r="E962" s="64">
        <v>15716</v>
      </c>
      <c r="F962" s="64">
        <v>15772</v>
      </c>
    </row>
    <row r="963" spans="2:6" x14ac:dyDescent="0.25">
      <c r="B963" s="63">
        <v>44229</v>
      </c>
      <c r="C963" s="64">
        <v>15469</v>
      </c>
      <c r="D963" s="64">
        <v>15820</v>
      </c>
      <c r="E963" s="64">
        <v>15459</v>
      </c>
      <c r="F963" s="64">
        <v>15755</v>
      </c>
    </row>
    <row r="964" spans="2:6" x14ac:dyDescent="0.25">
      <c r="B964" s="63">
        <v>44228</v>
      </c>
      <c r="C964" s="64">
        <v>15156</v>
      </c>
      <c r="D964" s="64">
        <v>15398</v>
      </c>
      <c r="E964" s="64">
        <v>15090</v>
      </c>
      <c r="F964" s="64">
        <v>15360</v>
      </c>
    </row>
    <row r="965" spans="2:6" x14ac:dyDescent="0.25">
      <c r="B965" s="63">
        <v>44225</v>
      </c>
      <c r="C965" s="64">
        <v>15498</v>
      </c>
      <c r="D965" s="64">
        <v>15539</v>
      </c>
      <c r="E965" s="64">
        <v>15063</v>
      </c>
      <c r="F965" s="64">
        <v>15075</v>
      </c>
    </row>
    <row r="966" spans="2:6" x14ac:dyDescent="0.25">
      <c r="B966" s="63">
        <v>44224</v>
      </c>
      <c r="C966" s="64">
        <v>15411</v>
      </c>
      <c r="D966" s="64">
        <v>15524</v>
      </c>
      <c r="E966" s="64">
        <v>15305</v>
      </c>
      <c r="F966" s="64">
        <v>15383</v>
      </c>
    </row>
    <row r="967" spans="2:6" x14ac:dyDescent="0.25">
      <c r="B967" s="63">
        <v>44223</v>
      </c>
      <c r="C967" s="64">
        <v>15725</v>
      </c>
      <c r="D967" s="64">
        <v>15814</v>
      </c>
      <c r="E967" s="64">
        <v>15585</v>
      </c>
      <c r="F967" s="64">
        <v>15660</v>
      </c>
    </row>
    <row r="968" spans="2:6" x14ac:dyDescent="0.25">
      <c r="B968" s="63">
        <v>44222</v>
      </c>
      <c r="C968" s="64">
        <v>15865</v>
      </c>
      <c r="D968" s="64">
        <v>15974</v>
      </c>
      <c r="E968" s="64">
        <v>15537</v>
      </c>
      <c r="F968" s="64">
        <v>15626</v>
      </c>
    </row>
    <row r="969" spans="2:6" x14ac:dyDescent="0.25">
      <c r="B969" s="63">
        <v>44221</v>
      </c>
      <c r="C969" s="64">
        <v>15956</v>
      </c>
      <c r="D969" s="64">
        <v>16004</v>
      </c>
      <c r="E969" s="64">
        <v>15719</v>
      </c>
      <c r="F969" s="64">
        <v>15912</v>
      </c>
    </row>
    <row r="970" spans="2:6" x14ac:dyDescent="0.25">
      <c r="B970" s="63">
        <v>44218</v>
      </c>
      <c r="C970" s="64">
        <v>16051</v>
      </c>
      <c r="D970" s="64">
        <v>16085</v>
      </c>
      <c r="E970" s="64">
        <v>15928</v>
      </c>
      <c r="F970" s="64">
        <v>15984</v>
      </c>
    </row>
    <row r="971" spans="2:6" x14ac:dyDescent="0.25">
      <c r="B971" s="63">
        <v>44217</v>
      </c>
      <c r="C971" s="64">
        <v>15803</v>
      </c>
      <c r="D971" s="64">
        <v>16183</v>
      </c>
      <c r="E971" s="64">
        <v>15769</v>
      </c>
      <c r="F971" s="64">
        <v>16129</v>
      </c>
    </row>
    <row r="972" spans="2:6" x14ac:dyDescent="0.25">
      <c r="B972" s="63">
        <v>44216</v>
      </c>
      <c r="C972" s="64">
        <v>15899</v>
      </c>
      <c r="D972" s="64">
        <v>15964</v>
      </c>
      <c r="E972" s="64">
        <v>15735</v>
      </c>
      <c r="F972" s="64">
        <v>15766</v>
      </c>
    </row>
    <row r="973" spans="2:6" x14ac:dyDescent="0.25">
      <c r="B973" s="63">
        <v>44215</v>
      </c>
      <c r="C973" s="64">
        <v>15714</v>
      </c>
      <c r="D973" s="64">
        <v>15946</v>
      </c>
      <c r="E973" s="64">
        <v>15710</v>
      </c>
      <c r="F973" s="64">
        <v>15888</v>
      </c>
    </row>
    <row r="974" spans="2:6" x14ac:dyDescent="0.25">
      <c r="B974" s="63">
        <v>44214</v>
      </c>
      <c r="C974" s="64">
        <v>15637</v>
      </c>
      <c r="D974" s="64">
        <v>15679</v>
      </c>
      <c r="E974" s="64">
        <v>15327</v>
      </c>
      <c r="F974" s="64">
        <v>15606</v>
      </c>
    </row>
    <row r="975" spans="2:6" x14ac:dyDescent="0.25">
      <c r="B975" s="63">
        <v>44211</v>
      </c>
      <c r="C975" s="64">
        <v>15950</v>
      </c>
      <c r="D975" s="64">
        <v>16002</v>
      </c>
      <c r="E975" s="64">
        <v>15584</v>
      </c>
      <c r="F975" s="64">
        <v>15634</v>
      </c>
    </row>
    <row r="976" spans="2:6" x14ac:dyDescent="0.25">
      <c r="B976" s="63">
        <v>44210</v>
      </c>
      <c r="C976" s="64">
        <v>15705</v>
      </c>
      <c r="D976" s="64">
        <v>15766</v>
      </c>
      <c r="E976" s="64">
        <v>15632</v>
      </c>
      <c r="F976" s="64">
        <v>15729</v>
      </c>
    </row>
    <row r="977" spans="2:6" x14ac:dyDescent="0.25">
      <c r="B977" s="63">
        <v>44209</v>
      </c>
      <c r="C977" s="64">
        <v>15557</v>
      </c>
      <c r="D977" s="64">
        <v>15790</v>
      </c>
      <c r="E977" s="64">
        <v>15555</v>
      </c>
      <c r="F977" s="64">
        <v>15764</v>
      </c>
    </row>
    <row r="978" spans="2:6" x14ac:dyDescent="0.25">
      <c r="B978" s="63">
        <v>44208</v>
      </c>
      <c r="C978" s="64">
        <v>15517</v>
      </c>
      <c r="D978" s="64">
        <v>15605</v>
      </c>
      <c r="E978" s="64">
        <v>15407</v>
      </c>
      <c r="F978" s="64">
        <v>15493</v>
      </c>
    </row>
    <row r="979" spans="2:6" x14ac:dyDescent="0.25">
      <c r="B979" s="63">
        <v>44207</v>
      </c>
      <c r="C979" s="64">
        <v>15420</v>
      </c>
      <c r="D979" s="64">
        <v>15538</v>
      </c>
      <c r="E979" s="64">
        <v>15369</v>
      </c>
      <c r="F979" s="64">
        <v>15534</v>
      </c>
    </row>
    <row r="980" spans="2:6" x14ac:dyDescent="0.25">
      <c r="B980" s="63">
        <v>44204</v>
      </c>
      <c r="C980" s="64">
        <v>15376</v>
      </c>
      <c r="D980" s="64">
        <v>15473</v>
      </c>
      <c r="E980" s="64">
        <v>15264</v>
      </c>
      <c r="F980" s="64">
        <v>15454</v>
      </c>
    </row>
    <row r="981" spans="2:6" x14ac:dyDescent="0.25">
      <c r="B981" s="63">
        <v>44203</v>
      </c>
      <c r="C981" s="64">
        <v>15050</v>
      </c>
      <c r="D981" s="64">
        <v>15260</v>
      </c>
      <c r="E981" s="64">
        <v>15024</v>
      </c>
      <c r="F981" s="64">
        <v>15230</v>
      </c>
    </row>
    <row r="982" spans="2:6" x14ac:dyDescent="0.25">
      <c r="B982" s="63">
        <v>44202</v>
      </c>
      <c r="C982" s="64">
        <v>15048</v>
      </c>
      <c r="D982" s="64">
        <v>15140</v>
      </c>
      <c r="E982" s="64">
        <v>14764</v>
      </c>
      <c r="F982" s="64">
        <v>14911</v>
      </c>
    </row>
    <row r="983" spans="2:6" x14ac:dyDescent="0.25">
      <c r="B983" s="63">
        <v>44201</v>
      </c>
      <c r="C983" s="64">
        <v>14874</v>
      </c>
      <c r="D983" s="64">
        <v>14980</v>
      </c>
      <c r="E983" s="64">
        <v>14836</v>
      </c>
      <c r="F983" s="64">
        <v>14977</v>
      </c>
    </row>
    <row r="984" spans="2:6" x14ac:dyDescent="0.25">
      <c r="B984" s="63">
        <v>44200</v>
      </c>
      <c r="C984" s="64">
        <v>14640</v>
      </c>
      <c r="D984" s="64">
        <v>14925</v>
      </c>
      <c r="E984" s="64">
        <v>14635</v>
      </c>
      <c r="F984" s="64">
        <v>14874</v>
      </c>
    </row>
    <row r="985" spans="2:6" x14ac:dyDescent="0.25">
      <c r="B985" s="63">
        <v>44196</v>
      </c>
      <c r="C985" s="64">
        <v>14678</v>
      </c>
      <c r="D985" s="64">
        <v>14712</v>
      </c>
      <c r="E985" s="64">
        <v>14604</v>
      </c>
      <c r="F985" s="64">
        <v>14678</v>
      </c>
    </row>
    <row r="986" spans="2:6" x14ac:dyDescent="0.25">
      <c r="B986" s="63">
        <v>44195</v>
      </c>
      <c r="C986" s="64">
        <v>14451</v>
      </c>
      <c r="D986" s="64">
        <v>14643</v>
      </c>
      <c r="E986" s="64">
        <v>14440</v>
      </c>
      <c r="F986" s="64">
        <v>14638</v>
      </c>
    </row>
    <row r="987" spans="2:6" x14ac:dyDescent="0.25">
      <c r="B987" s="63">
        <v>44194</v>
      </c>
      <c r="C987" s="64">
        <v>14465</v>
      </c>
      <c r="D987" s="64">
        <v>14466</v>
      </c>
      <c r="E987" s="64">
        <v>14376</v>
      </c>
      <c r="F987" s="64">
        <v>14459</v>
      </c>
    </row>
    <row r="988" spans="2:6" x14ac:dyDescent="0.25">
      <c r="B988" s="63">
        <v>44193</v>
      </c>
      <c r="C988" s="64">
        <v>14329</v>
      </c>
      <c r="D988" s="64">
        <v>14444</v>
      </c>
      <c r="E988" s="64">
        <v>14320</v>
      </c>
      <c r="F988" s="64">
        <v>14437</v>
      </c>
    </row>
    <row r="989" spans="2:6" x14ac:dyDescent="0.25">
      <c r="B989" s="63">
        <v>44190</v>
      </c>
      <c r="C989" s="64">
        <v>14328</v>
      </c>
      <c r="D989" s="64">
        <v>14383</v>
      </c>
      <c r="E989" s="64">
        <v>14245</v>
      </c>
      <c r="F989" s="64">
        <v>14305</v>
      </c>
    </row>
    <row r="990" spans="2:6" x14ac:dyDescent="0.25">
      <c r="B990" s="63">
        <v>44189</v>
      </c>
      <c r="C990" s="64">
        <v>14185</v>
      </c>
      <c r="D990" s="64">
        <v>14287</v>
      </c>
      <c r="E990" s="64">
        <v>14179</v>
      </c>
      <c r="F990" s="64">
        <v>14242</v>
      </c>
    </row>
    <row r="991" spans="2:6" x14ac:dyDescent="0.25">
      <c r="B991" s="63">
        <v>44188</v>
      </c>
      <c r="C991" s="64">
        <v>14104</v>
      </c>
      <c r="D991" s="64">
        <v>14181</v>
      </c>
      <c r="E991" s="64">
        <v>14031</v>
      </c>
      <c r="F991" s="64">
        <v>14113</v>
      </c>
    </row>
    <row r="992" spans="2:6" x14ac:dyDescent="0.25">
      <c r="B992" s="63">
        <v>44187</v>
      </c>
      <c r="C992" s="64">
        <v>14253</v>
      </c>
      <c r="D992" s="64">
        <v>14334</v>
      </c>
      <c r="E992" s="64">
        <v>14042</v>
      </c>
      <c r="F992" s="64">
        <v>14046</v>
      </c>
    </row>
    <row r="993" spans="2:6" x14ac:dyDescent="0.25">
      <c r="B993" s="63">
        <v>44186</v>
      </c>
      <c r="C993" s="64">
        <v>14155</v>
      </c>
      <c r="D993" s="64">
        <v>14313</v>
      </c>
      <c r="E993" s="64">
        <v>14021</v>
      </c>
      <c r="F993" s="64">
        <v>14312</v>
      </c>
    </row>
    <row r="994" spans="2:6" x14ac:dyDescent="0.25">
      <c r="B994" s="63">
        <v>44183</v>
      </c>
      <c r="C994" s="64">
        <v>14190</v>
      </c>
      <c r="D994" s="64">
        <v>14222</v>
      </c>
      <c r="E994" s="64">
        <v>14128</v>
      </c>
      <c r="F994" s="64">
        <v>14137</v>
      </c>
    </row>
    <row r="995" spans="2:6" x14ac:dyDescent="0.25">
      <c r="B995" s="63">
        <v>44182</v>
      </c>
      <c r="C995" s="64">
        <v>14220</v>
      </c>
      <c r="D995" s="64">
        <v>14225</v>
      </c>
      <c r="E995" s="64">
        <v>14085</v>
      </c>
      <c r="F995" s="64">
        <v>14186</v>
      </c>
    </row>
    <row r="996" spans="2:6" x14ac:dyDescent="0.25">
      <c r="B996" s="63">
        <v>44181</v>
      </c>
      <c r="C996" s="64">
        <v>14198</v>
      </c>
      <c r="D996" s="64">
        <v>14328</v>
      </c>
      <c r="E996" s="64">
        <v>14186</v>
      </c>
      <c r="F996" s="64">
        <v>14323</v>
      </c>
    </row>
    <row r="997" spans="2:6" x14ac:dyDescent="0.25">
      <c r="B997" s="63">
        <v>44180</v>
      </c>
      <c r="C997" s="64">
        <v>14162</v>
      </c>
      <c r="D997" s="64">
        <v>14232</v>
      </c>
      <c r="E997" s="64">
        <v>14030</v>
      </c>
      <c r="F997" s="64">
        <v>14085</v>
      </c>
    </row>
    <row r="998" spans="2:6" x14ac:dyDescent="0.25">
      <c r="B998" s="63">
        <v>44179</v>
      </c>
      <c r="C998" s="64">
        <v>14264</v>
      </c>
      <c r="D998" s="64">
        <v>14285</v>
      </c>
      <c r="E998" s="64">
        <v>14197</v>
      </c>
      <c r="F998" s="64">
        <v>14200</v>
      </c>
    </row>
    <row r="999" spans="2:6" x14ac:dyDescent="0.25">
      <c r="B999" s="63">
        <v>44176</v>
      </c>
      <c r="C999" s="64">
        <v>14290</v>
      </c>
      <c r="D999" s="64">
        <v>14340</v>
      </c>
      <c r="E999" s="64">
        <v>14091</v>
      </c>
      <c r="F999" s="64">
        <v>14236</v>
      </c>
    </row>
    <row r="1000" spans="2:6" x14ac:dyDescent="0.25">
      <c r="B1000" s="63">
        <v>44175</v>
      </c>
      <c r="C1000" s="64">
        <v>14261</v>
      </c>
      <c r="D1000" s="64">
        <v>14314</v>
      </c>
      <c r="E1000" s="64">
        <v>14178</v>
      </c>
      <c r="F1000" s="64">
        <v>14241</v>
      </c>
    </row>
    <row r="1001" spans="2:6" x14ac:dyDescent="0.25">
      <c r="B1001" s="63">
        <v>44174</v>
      </c>
      <c r="C1001" s="64">
        <v>14372</v>
      </c>
      <c r="D1001" s="64">
        <v>14425</v>
      </c>
      <c r="E1001" s="64">
        <v>14331</v>
      </c>
      <c r="F1001" s="64">
        <v>14397</v>
      </c>
    </row>
    <row r="1002" spans="2:6" x14ac:dyDescent="0.25">
      <c r="B1002" s="63">
        <v>44173</v>
      </c>
      <c r="C1002" s="64">
        <v>14206</v>
      </c>
      <c r="D1002" s="64">
        <v>14350</v>
      </c>
      <c r="E1002" s="64">
        <v>14156</v>
      </c>
      <c r="F1002" s="64">
        <v>14342</v>
      </c>
    </row>
    <row r="1003" spans="2:6" x14ac:dyDescent="0.25">
      <c r="B1003" s="63">
        <v>44172</v>
      </c>
      <c r="C1003" s="64">
        <v>14181</v>
      </c>
      <c r="D1003" s="64">
        <v>14247</v>
      </c>
      <c r="E1003" s="64">
        <v>14087</v>
      </c>
      <c r="F1003" s="64">
        <v>14225</v>
      </c>
    </row>
    <row r="1004" spans="2:6" x14ac:dyDescent="0.25">
      <c r="B1004" s="63">
        <v>44169</v>
      </c>
      <c r="C1004" s="64">
        <v>14022</v>
      </c>
      <c r="D1004" s="64">
        <v>14149</v>
      </c>
      <c r="E1004" s="64">
        <v>14012</v>
      </c>
      <c r="F1004" s="64">
        <v>14138</v>
      </c>
    </row>
    <row r="1005" spans="2:6" x14ac:dyDescent="0.25">
      <c r="B1005" s="63">
        <v>44168</v>
      </c>
      <c r="C1005" s="64">
        <v>13971</v>
      </c>
      <c r="D1005" s="64">
        <v>14047</v>
      </c>
      <c r="E1005" s="64">
        <v>13903</v>
      </c>
      <c r="F1005" s="64">
        <v>13986</v>
      </c>
    </row>
    <row r="1006" spans="2:6" x14ac:dyDescent="0.25">
      <c r="B1006" s="63">
        <v>44167</v>
      </c>
      <c r="C1006" s="64">
        <v>13932</v>
      </c>
      <c r="D1006" s="64">
        <v>13980</v>
      </c>
      <c r="E1006" s="64">
        <v>13855</v>
      </c>
      <c r="F1006" s="64">
        <v>13956</v>
      </c>
    </row>
    <row r="1007" spans="2:6" x14ac:dyDescent="0.25">
      <c r="B1007" s="63">
        <v>44166</v>
      </c>
      <c r="C1007" s="64">
        <v>13818</v>
      </c>
      <c r="D1007" s="64">
        <v>13885</v>
      </c>
      <c r="E1007" s="64">
        <v>13751</v>
      </c>
      <c r="F1007" s="64">
        <v>13877</v>
      </c>
    </row>
    <row r="1008" spans="2:6" x14ac:dyDescent="0.25">
      <c r="B1008" s="63">
        <v>44165</v>
      </c>
      <c r="C1008" s="64">
        <v>13883</v>
      </c>
      <c r="D1008" s="64">
        <v>13975</v>
      </c>
      <c r="E1008" s="64">
        <v>13704</v>
      </c>
      <c r="F1008" s="64">
        <v>13722</v>
      </c>
    </row>
    <row r="1009" spans="2:6" x14ac:dyDescent="0.25">
      <c r="B1009" s="63">
        <v>44162</v>
      </c>
      <c r="C1009" s="64">
        <v>13781</v>
      </c>
      <c r="D1009" s="64">
        <v>13890</v>
      </c>
      <c r="E1009" s="64">
        <v>13763</v>
      </c>
      <c r="F1009" s="64">
        <v>13878</v>
      </c>
    </row>
    <row r="1010" spans="2:6" x14ac:dyDescent="0.25">
      <c r="B1010" s="63">
        <v>44161</v>
      </c>
      <c r="C1010" s="64">
        <v>13788</v>
      </c>
      <c r="D1010" s="64">
        <v>13862</v>
      </c>
      <c r="E1010" s="64">
        <v>13741</v>
      </c>
      <c r="F1010" s="64">
        <v>13841</v>
      </c>
    </row>
    <row r="1011" spans="2:6" x14ac:dyDescent="0.25">
      <c r="B1011" s="63">
        <v>44160</v>
      </c>
      <c r="C1011" s="64">
        <v>13886</v>
      </c>
      <c r="D1011" s="64">
        <v>13909</v>
      </c>
      <c r="E1011" s="64">
        <v>13692</v>
      </c>
      <c r="F1011" s="64">
        <v>13709</v>
      </c>
    </row>
    <row r="1012" spans="2:6" x14ac:dyDescent="0.25">
      <c r="B1012" s="63">
        <v>44159</v>
      </c>
      <c r="C1012" s="64">
        <v>13921</v>
      </c>
      <c r="D1012" s="64">
        <v>13928</v>
      </c>
      <c r="E1012" s="64">
        <v>13777</v>
      </c>
      <c r="F1012" s="64">
        <v>13804</v>
      </c>
    </row>
    <row r="1013" spans="2:6" x14ac:dyDescent="0.25">
      <c r="B1013" s="63">
        <v>44158</v>
      </c>
      <c r="C1013" s="64">
        <v>13790</v>
      </c>
      <c r="D1013" s="64">
        <v>13943</v>
      </c>
      <c r="E1013" s="64">
        <v>13788</v>
      </c>
      <c r="F1013" s="64">
        <v>13875</v>
      </c>
    </row>
    <row r="1014" spans="2:6" x14ac:dyDescent="0.25">
      <c r="B1014" s="63">
        <v>44155</v>
      </c>
      <c r="C1014" s="64">
        <v>13724</v>
      </c>
      <c r="D1014" s="64">
        <v>13737</v>
      </c>
      <c r="E1014" s="64">
        <v>13640</v>
      </c>
      <c r="F1014" s="64">
        <v>13736</v>
      </c>
    </row>
    <row r="1015" spans="2:6" x14ac:dyDescent="0.25">
      <c r="B1015" s="63">
        <v>44154</v>
      </c>
      <c r="C1015" s="64">
        <v>13732</v>
      </c>
      <c r="D1015" s="64">
        <v>13750</v>
      </c>
      <c r="E1015" s="64">
        <v>13662</v>
      </c>
      <c r="F1015" s="64">
        <v>13740</v>
      </c>
    </row>
    <row r="1016" spans="2:6" x14ac:dyDescent="0.25">
      <c r="B1016" s="63">
        <v>44153</v>
      </c>
      <c r="C1016" s="64">
        <v>13632</v>
      </c>
      <c r="D1016" s="64">
        <v>13788</v>
      </c>
      <c r="E1016" s="64">
        <v>13621</v>
      </c>
      <c r="F1016" s="64">
        <v>13756</v>
      </c>
    </row>
    <row r="1017" spans="2:6" x14ac:dyDescent="0.25">
      <c r="B1017" s="63">
        <v>44152</v>
      </c>
      <c r="C1017" s="64">
        <v>13656</v>
      </c>
      <c r="D1017" s="64">
        <v>13737</v>
      </c>
      <c r="E1017" s="64">
        <v>13603</v>
      </c>
      <c r="F1017" s="64">
        <v>13625</v>
      </c>
    </row>
    <row r="1018" spans="2:6" x14ac:dyDescent="0.25">
      <c r="B1018" s="63">
        <v>44151</v>
      </c>
      <c r="C1018" s="64">
        <v>13407</v>
      </c>
      <c r="D1018" s="64">
        <v>13582</v>
      </c>
      <c r="E1018" s="64">
        <v>13406</v>
      </c>
      <c r="F1018" s="64">
        <v>13581</v>
      </c>
    </row>
    <row r="1019" spans="2:6" x14ac:dyDescent="0.25">
      <c r="B1019" s="63">
        <v>44148</v>
      </c>
      <c r="C1019" s="64">
        <v>13227</v>
      </c>
      <c r="D1019" s="64">
        <v>13285</v>
      </c>
      <c r="E1019" s="64">
        <v>13163</v>
      </c>
      <c r="F1019" s="64">
        <v>13284</v>
      </c>
    </row>
    <row r="1020" spans="2:6" x14ac:dyDescent="0.25">
      <c r="B1020" s="63">
        <v>44147</v>
      </c>
      <c r="C1020" s="64">
        <v>13266</v>
      </c>
      <c r="D1020" s="64">
        <v>13305</v>
      </c>
      <c r="E1020" s="64">
        <v>13193</v>
      </c>
      <c r="F1020" s="64">
        <v>13230</v>
      </c>
    </row>
    <row r="1021" spans="2:6" x14ac:dyDescent="0.25">
      <c r="B1021" s="63">
        <v>44146</v>
      </c>
      <c r="C1021" s="64">
        <v>13101</v>
      </c>
      <c r="D1021" s="64">
        <v>13281</v>
      </c>
      <c r="E1021" s="64">
        <v>13077</v>
      </c>
      <c r="F1021" s="64">
        <v>13263</v>
      </c>
    </row>
    <row r="1022" spans="2:6" x14ac:dyDescent="0.25">
      <c r="B1022" s="63">
        <v>44145</v>
      </c>
      <c r="C1022" s="64">
        <v>13130</v>
      </c>
      <c r="D1022" s="64">
        <v>13154</v>
      </c>
      <c r="E1022" s="64">
        <v>13010</v>
      </c>
      <c r="F1022" s="64">
        <v>13071</v>
      </c>
    </row>
    <row r="1023" spans="2:6" x14ac:dyDescent="0.25">
      <c r="B1023" s="63">
        <v>44144</v>
      </c>
      <c r="C1023" s="64">
        <v>13090</v>
      </c>
      <c r="D1023" s="64">
        <v>13175</v>
      </c>
      <c r="E1023" s="64">
        <v>13046</v>
      </c>
      <c r="F1023" s="64">
        <v>13121</v>
      </c>
    </row>
    <row r="1024" spans="2:6" x14ac:dyDescent="0.25">
      <c r="B1024" s="63">
        <v>44141</v>
      </c>
      <c r="C1024" s="64">
        <v>12942</v>
      </c>
      <c r="D1024" s="64">
        <v>12991</v>
      </c>
      <c r="E1024" s="64">
        <v>12896</v>
      </c>
      <c r="F1024" s="64">
        <v>12936</v>
      </c>
    </row>
    <row r="1025" spans="2:6" x14ac:dyDescent="0.25">
      <c r="B1025" s="63">
        <v>44140</v>
      </c>
      <c r="C1025" s="64">
        <v>12924</v>
      </c>
      <c r="D1025" s="64">
        <v>12928</v>
      </c>
      <c r="E1025" s="64">
        <v>12821</v>
      </c>
      <c r="F1025" s="64">
        <v>12890</v>
      </c>
    </row>
    <row r="1026" spans="2:6" x14ac:dyDescent="0.25">
      <c r="B1026" s="63">
        <v>44139</v>
      </c>
      <c r="C1026" s="64">
        <v>12770</v>
      </c>
      <c r="D1026" s="64">
        <v>12879</v>
      </c>
      <c r="E1026" s="64">
        <v>12662</v>
      </c>
      <c r="F1026" s="64">
        <v>12865</v>
      </c>
    </row>
    <row r="1027" spans="2:6" x14ac:dyDescent="0.25">
      <c r="B1027" s="63">
        <v>44138</v>
      </c>
      <c r="C1027" s="64">
        <v>12611</v>
      </c>
      <c r="D1027" s="64">
        <v>12715</v>
      </c>
      <c r="E1027" s="64">
        <v>12602</v>
      </c>
      <c r="F1027" s="64">
        <v>12685</v>
      </c>
    </row>
    <row r="1028" spans="2:6" x14ac:dyDescent="0.25">
      <c r="B1028" s="63">
        <v>44137</v>
      </c>
      <c r="C1028" s="64">
        <v>12474</v>
      </c>
      <c r="D1028" s="64">
        <v>12531</v>
      </c>
      <c r="E1028" s="64">
        <v>12402</v>
      </c>
      <c r="F1028" s="64">
        <v>12515</v>
      </c>
    </row>
    <row r="1029" spans="2:6" x14ac:dyDescent="0.25">
      <c r="B1029" s="63">
        <v>44134</v>
      </c>
      <c r="C1029" s="64">
        <v>12545</v>
      </c>
      <c r="D1029" s="64">
        <v>12563</v>
      </c>
      <c r="E1029" s="64">
        <v>12407</v>
      </c>
      <c r="F1029" s="64">
        <v>12414</v>
      </c>
    </row>
    <row r="1030" spans="2:6" x14ac:dyDescent="0.25">
      <c r="B1030" s="63">
        <v>44133</v>
      </c>
      <c r="C1030" s="64">
        <v>12598</v>
      </c>
      <c r="D1030" s="64">
        <v>12640</v>
      </c>
      <c r="E1030" s="64">
        <v>12504</v>
      </c>
      <c r="F1030" s="64">
        <v>12602</v>
      </c>
    </row>
    <row r="1031" spans="2:6" x14ac:dyDescent="0.25">
      <c r="B1031" s="63">
        <v>44132</v>
      </c>
      <c r="C1031" s="64">
        <v>12780</v>
      </c>
      <c r="D1031" s="64">
        <v>12809</v>
      </c>
      <c r="E1031" s="64">
        <v>12713</v>
      </c>
      <c r="F1031" s="64">
        <v>12739</v>
      </c>
    </row>
    <row r="1032" spans="2:6" x14ac:dyDescent="0.25">
      <c r="B1032" s="63">
        <v>44131</v>
      </c>
      <c r="C1032" s="64">
        <v>12826</v>
      </c>
      <c r="D1032" s="64">
        <v>12833</v>
      </c>
      <c r="E1032" s="64">
        <v>12765</v>
      </c>
      <c r="F1032" s="64">
        <v>12807</v>
      </c>
    </row>
    <row r="1033" spans="2:6" x14ac:dyDescent="0.25">
      <c r="B1033" s="63">
        <v>44130</v>
      </c>
      <c r="C1033" s="64">
        <v>12848</v>
      </c>
      <c r="D1033" s="64">
        <v>12935</v>
      </c>
      <c r="E1033" s="64">
        <v>12820</v>
      </c>
      <c r="F1033" s="64">
        <v>12858</v>
      </c>
    </row>
    <row r="1034" spans="2:6" x14ac:dyDescent="0.25">
      <c r="B1034" s="63">
        <v>44127</v>
      </c>
      <c r="C1034" s="64">
        <v>12865</v>
      </c>
      <c r="D1034" s="64">
        <v>12883</v>
      </c>
      <c r="E1034" s="64">
        <v>12795</v>
      </c>
      <c r="F1034" s="64">
        <v>12839</v>
      </c>
    </row>
    <row r="1035" spans="2:6" x14ac:dyDescent="0.25">
      <c r="B1035" s="63">
        <v>44126</v>
      </c>
      <c r="C1035" s="64">
        <v>12729</v>
      </c>
      <c r="D1035" s="64">
        <v>12839</v>
      </c>
      <c r="E1035" s="64">
        <v>12707</v>
      </c>
      <c r="F1035" s="64">
        <v>12837</v>
      </c>
    </row>
    <row r="1036" spans="2:6" x14ac:dyDescent="0.25">
      <c r="B1036" s="63">
        <v>44125</v>
      </c>
      <c r="C1036" s="64">
        <v>12906</v>
      </c>
      <c r="D1036" s="64">
        <v>12946</v>
      </c>
      <c r="E1036" s="64">
        <v>12851</v>
      </c>
      <c r="F1036" s="64">
        <v>12860</v>
      </c>
    </row>
    <row r="1037" spans="2:6" x14ac:dyDescent="0.25">
      <c r="B1037" s="63">
        <v>44124</v>
      </c>
      <c r="C1037" s="64">
        <v>12892</v>
      </c>
      <c r="D1037" s="64">
        <v>12905</v>
      </c>
      <c r="E1037" s="64">
        <v>12844</v>
      </c>
      <c r="F1037" s="64">
        <v>12856</v>
      </c>
    </row>
    <row r="1038" spans="2:6" x14ac:dyDescent="0.25">
      <c r="B1038" s="63">
        <v>44123</v>
      </c>
      <c r="C1038" s="64">
        <v>12783</v>
      </c>
      <c r="D1038" s="64">
        <v>12912</v>
      </c>
      <c r="E1038" s="64">
        <v>12782</v>
      </c>
      <c r="F1038" s="64">
        <v>12896</v>
      </c>
    </row>
    <row r="1039" spans="2:6" x14ac:dyDescent="0.25">
      <c r="B1039" s="63">
        <v>44120</v>
      </c>
      <c r="C1039" s="64">
        <v>12818</v>
      </c>
      <c r="D1039" s="64">
        <v>12865</v>
      </c>
      <c r="E1039" s="64">
        <v>12718</v>
      </c>
      <c r="F1039" s="64">
        <v>12745</v>
      </c>
    </row>
    <row r="1040" spans="2:6" x14ac:dyDescent="0.25">
      <c r="B1040" s="63">
        <v>44119</v>
      </c>
      <c r="C1040" s="64">
        <v>12838</v>
      </c>
      <c r="D1040" s="64">
        <v>12892</v>
      </c>
      <c r="E1040" s="64">
        <v>12727</v>
      </c>
      <c r="F1040" s="64">
        <v>12840</v>
      </c>
    </row>
    <row r="1041" spans="2:6" x14ac:dyDescent="0.25">
      <c r="B1041" s="63">
        <v>44118</v>
      </c>
      <c r="C1041" s="64">
        <v>12940</v>
      </c>
      <c r="D1041" s="64">
        <v>12956</v>
      </c>
      <c r="E1041" s="64">
        <v>12871</v>
      </c>
      <c r="F1041" s="64">
        <v>12888</v>
      </c>
    </row>
    <row r="1042" spans="2:6" x14ac:dyDescent="0.25">
      <c r="B1042" s="63">
        <v>44117</v>
      </c>
      <c r="C1042" s="64">
        <v>12950</v>
      </c>
      <c r="D1042" s="64">
        <v>12952</v>
      </c>
      <c r="E1042" s="64">
        <v>12816</v>
      </c>
      <c r="F1042" s="64">
        <v>12919</v>
      </c>
    </row>
    <row r="1043" spans="2:6" x14ac:dyDescent="0.25">
      <c r="B1043" s="63">
        <v>44116</v>
      </c>
      <c r="C1043" s="64">
        <v>12935</v>
      </c>
      <c r="D1043" s="64">
        <v>12995</v>
      </c>
      <c r="E1043" s="64">
        <v>12878</v>
      </c>
      <c r="F1043" s="64">
        <v>12920</v>
      </c>
    </row>
    <row r="1044" spans="2:6" x14ac:dyDescent="0.25">
      <c r="B1044" s="63">
        <v>44112</v>
      </c>
      <c r="C1044" s="64">
        <v>12831</v>
      </c>
      <c r="D1044" s="64">
        <v>12876</v>
      </c>
      <c r="E1044" s="64">
        <v>12772</v>
      </c>
      <c r="F1044" s="64">
        <v>12873</v>
      </c>
    </row>
    <row r="1045" spans="2:6" x14ac:dyDescent="0.25">
      <c r="B1045" s="63">
        <v>44111</v>
      </c>
      <c r="C1045" s="64">
        <v>12620</v>
      </c>
      <c r="D1045" s="64">
        <v>12758</v>
      </c>
      <c r="E1045" s="64">
        <v>12606</v>
      </c>
      <c r="F1045" s="64">
        <v>12755</v>
      </c>
    </row>
    <row r="1046" spans="2:6" x14ac:dyDescent="0.25">
      <c r="B1046" s="63">
        <v>44110</v>
      </c>
      <c r="C1046" s="64">
        <v>12618</v>
      </c>
      <c r="D1046" s="64">
        <v>12704</v>
      </c>
      <c r="E1046" s="64">
        <v>12614</v>
      </c>
      <c r="F1046" s="64">
        <v>12675</v>
      </c>
    </row>
    <row r="1047" spans="2:6" x14ac:dyDescent="0.25">
      <c r="B1047" s="63">
        <v>44109</v>
      </c>
      <c r="C1047" s="64">
        <v>12577</v>
      </c>
      <c r="D1047" s="64">
        <v>12620</v>
      </c>
      <c r="E1047" s="64">
        <v>12486</v>
      </c>
      <c r="F1047" s="64">
        <v>12529</v>
      </c>
    </row>
    <row r="1048" spans="2:6" x14ac:dyDescent="0.25">
      <c r="B1048" s="63">
        <v>44104</v>
      </c>
      <c r="C1048" s="64">
        <v>12456</v>
      </c>
      <c r="D1048" s="64">
        <v>12548</v>
      </c>
      <c r="E1048" s="64">
        <v>12444</v>
      </c>
      <c r="F1048" s="64">
        <v>12472</v>
      </c>
    </row>
    <row r="1049" spans="2:6" x14ac:dyDescent="0.25">
      <c r="B1049" s="63">
        <v>44103</v>
      </c>
      <c r="C1049" s="64">
        <v>12478</v>
      </c>
      <c r="D1049" s="64">
        <v>12522</v>
      </c>
      <c r="E1049" s="64">
        <v>12395</v>
      </c>
      <c r="F1049" s="64">
        <v>12421</v>
      </c>
    </row>
    <row r="1050" spans="2:6" x14ac:dyDescent="0.25">
      <c r="B1050" s="63">
        <v>44102</v>
      </c>
      <c r="C1050" s="64">
        <v>12292</v>
      </c>
      <c r="D1050" s="64">
        <v>12421</v>
      </c>
      <c r="E1050" s="64">
        <v>12246</v>
      </c>
      <c r="F1050" s="64">
        <v>12417</v>
      </c>
    </row>
    <row r="1051" spans="2:6" x14ac:dyDescent="0.25">
      <c r="B1051" s="63">
        <v>44099</v>
      </c>
      <c r="C1051" s="64">
        <v>12265</v>
      </c>
      <c r="D1051" s="64">
        <v>12309</v>
      </c>
      <c r="E1051" s="64">
        <v>12114</v>
      </c>
      <c r="F1051" s="64">
        <v>12195</v>
      </c>
    </row>
    <row r="1052" spans="2:6" x14ac:dyDescent="0.25">
      <c r="B1052" s="63">
        <v>44098</v>
      </c>
      <c r="C1052" s="64">
        <v>12407</v>
      </c>
      <c r="D1052" s="64">
        <v>12414</v>
      </c>
      <c r="E1052" s="64">
        <v>12166</v>
      </c>
      <c r="F1052" s="64">
        <v>12175</v>
      </c>
    </row>
    <row r="1053" spans="2:6" x14ac:dyDescent="0.25">
      <c r="B1053" s="63">
        <v>44097</v>
      </c>
      <c r="C1053" s="64">
        <v>12553</v>
      </c>
      <c r="D1053" s="64">
        <v>12563</v>
      </c>
      <c r="E1053" s="64">
        <v>12441</v>
      </c>
      <c r="F1053" s="64">
        <v>12528</v>
      </c>
    </row>
    <row r="1054" spans="2:6" x14ac:dyDescent="0.25">
      <c r="B1054" s="63">
        <v>44096</v>
      </c>
      <c r="C1054" s="64">
        <v>12627</v>
      </c>
      <c r="D1054" s="64">
        <v>12655</v>
      </c>
      <c r="E1054" s="64">
        <v>12481</v>
      </c>
      <c r="F1054" s="64">
        <v>12507</v>
      </c>
    </row>
    <row r="1055" spans="2:6" x14ac:dyDescent="0.25">
      <c r="B1055" s="63">
        <v>44095</v>
      </c>
      <c r="C1055" s="64">
        <v>12820</v>
      </c>
      <c r="D1055" s="64">
        <v>12877</v>
      </c>
      <c r="E1055" s="64">
        <v>12655</v>
      </c>
      <c r="F1055" s="64">
        <v>12659</v>
      </c>
    </row>
    <row r="1056" spans="2:6" x14ac:dyDescent="0.25">
      <c r="B1056" s="63">
        <v>44092</v>
      </c>
      <c r="C1056" s="64">
        <v>12839</v>
      </c>
      <c r="D1056" s="64">
        <v>12866</v>
      </c>
      <c r="E1056" s="64">
        <v>12773</v>
      </c>
      <c r="F1056" s="64">
        <v>12835</v>
      </c>
    </row>
    <row r="1057" spans="2:6" x14ac:dyDescent="0.25">
      <c r="B1057" s="63">
        <v>44091</v>
      </c>
      <c r="C1057" s="64">
        <v>12855</v>
      </c>
      <c r="D1057" s="64">
        <v>12908</v>
      </c>
      <c r="E1057" s="64">
        <v>12772</v>
      </c>
      <c r="F1057" s="64">
        <v>12816</v>
      </c>
    </row>
    <row r="1058" spans="2:6" x14ac:dyDescent="0.25">
      <c r="B1058" s="63">
        <v>44090</v>
      </c>
      <c r="C1058" s="64">
        <v>12945</v>
      </c>
      <c r="D1058" s="64">
        <v>13018</v>
      </c>
      <c r="E1058" s="64">
        <v>12900</v>
      </c>
      <c r="F1058" s="64">
        <v>12968</v>
      </c>
    </row>
    <row r="1059" spans="2:6" x14ac:dyDescent="0.25">
      <c r="B1059" s="63">
        <v>44089</v>
      </c>
      <c r="C1059" s="64">
        <v>12768</v>
      </c>
      <c r="D1059" s="64">
        <v>12855</v>
      </c>
      <c r="E1059" s="64">
        <v>12756</v>
      </c>
      <c r="F1059" s="64">
        <v>12840</v>
      </c>
    </row>
    <row r="1060" spans="2:6" x14ac:dyDescent="0.25">
      <c r="B1060" s="63">
        <v>44088</v>
      </c>
      <c r="C1060" s="64">
        <v>12694</v>
      </c>
      <c r="D1060" s="64">
        <v>12797</v>
      </c>
      <c r="E1060" s="64">
        <v>12678</v>
      </c>
      <c r="F1060" s="64">
        <v>12785</v>
      </c>
    </row>
    <row r="1061" spans="2:6" x14ac:dyDescent="0.25">
      <c r="B1061" s="63">
        <v>44085</v>
      </c>
      <c r="C1061" s="64">
        <v>12658</v>
      </c>
      <c r="D1061" s="64">
        <v>12689</v>
      </c>
      <c r="E1061" s="64">
        <v>12606</v>
      </c>
      <c r="F1061" s="64">
        <v>12661</v>
      </c>
    </row>
    <row r="1062" spans="2:6" x14ac:dyDescent="0.25">
      <c r="B1062" s="63">
        <v>44084</v>
      </c>
      <c r="C1062" s="64">
        <v>12669</v>
      </c>
      <c r="D1062" s="64">
        <v>12706</v>
      </c>
      <c r="E1062" s="64">
        <v>12622</v>
      </c>
      <c r="F1062" s="64">
        <v>12699</v>
      </c>
    </row>
    <row r="1063" spans="2:6" x14ac:dyDescent="0.25">
      <c r="B1063" s="63">
        <v>44083</v>
      </c>
      <c r="C1063" s="64">
        <v>12545</v>
      </c>
      <c r="D1063" s="64">
        <v>12606</v>
      </c>
      <c r="E1063" s="64">
        <v>12434</v>
      </c>
      <c r="F1063" s="64">
        <v>12598</v>
      </c>
    </row>
    <row r="1064" spans="2:6" x14ac:dyDescent="0.25">
      <c r="B1064" s="63">
        <v>44082</v>
      </c>
      <c r="C1064" s="64">
        <v>12657</v>
      </c>
      <c r="D1064" s="64">
        <v>12695</v>
      </c>
      <c r="E1064" s="64">
        <v>12610</v>
      </c>
      <c r="F1064" s="64">
        <v>12667</v>
      </c>
    </row>
    <row r="1065" spans="2:6" x14ac:dyDescent="0.25">
      <c r="B1065" s="63">
        <v>44081</v>
      </c>
      <c r="C1065" s="64">
        <v>12608</v>
      </c>
      <c r="D1065" s="64">
        <v>12733</v>
      </c>
      <c r="E1065" s="64">
        <v>12560</v>
      </c>
      <c r="F1065" s="64">
        <v>12582</v>
      </c>
    </row>
    <row r="1066" spans="2:6" x14ac:dyDescent="0.25">
      <c r="B1066" s="63">
        <v>44078</v>
      </c>
      <c r="C1066" s="64">
        <v>12558</v>
      </c>
      <c r="D1066" s="64">
        <v>12651</v>
      </c>
      <c r="E1066" s="64">
        <v>12510</v>
      </c>
      <c r="F1066" s="64">
        <v>12606</v>
      </c>
    </row>
    <row r="1067" spans="2:6" x14ac:dyDescent="0.25">
      <c r="B1067" s="63">
        <v>44077</v>
      </c>
      <c r="C1067" s="64">
        <v>12792</v>
      </c>
      <c r="D1067" s="64">
        <v>12858</v>
      </c>
      <c r="E1067" s="64">
        <v>12705</v>
      </c>
      <c r="F1067" s="64">
        <v>12732</v>
      </c>
    </row>
    <row r="1068" spans="2:6" x14ac:dyDescent="0.25">
      <c r="B1068" s="63">
        <v>44076</v>
      </c>
      <c r="C1068" s="64">
        <v>12765</v>
      </c>
      <c r="D1068" s="64">
        <v>12776</v>
      </c>
      <c r="E1068" s="64">
        <v>12595</v>
      </c>
      <c r="F1068" s="64">
        <v>12691</v>
      </c>
    </row>
    <row r="1069" spans="2:6" x14ac:dyDescent="0.25">
      <c r="B1069" s="63">
        <v>44075</v>
      </c>
      <c r="C1069" s="64">
        <v>12566</v>
      </c>
      <c r="D1069" s="64">
        <v>12698</v>
      </c>
      <c r="E1069" s="64">
        <v>12531</v>
      </c>
      <c r="F1069" s="64">
        <v>12691</v>
      </c>
    </row>
    <row r="1070" spans="2:6" x14ac:dyDescent="0.25">
      <c r="B1070" s="63">
        <v>44074</v>
      </c>
      <c r="C1070" s="64">
        <v>12800</v>
      </c>
      <c r="D1070" s="64">
        <v>12826</v>
      </c>
      <c r="E1070" s="64">
        <v>12563</v>
      </c>
      <c r="F1070" s="64">
        <v>12591</v>
      </c>
    </row>
    <row r="1071" spans="2:6" x14ac:dyDescent="0.25">
      <c r="B1071" s="63">
        <v>44071</v>
      </c>
      <c r="C1071" s="64">
        <v>12740</v>
      </c>
      <c r="D1071" s="64">
        <v>12782</v>
      </c>
      <c r="E1071" s="64">
        <v>12634</v>
      </c>
      <c r="F1071" s="64">
        <v>12691</v>
      </c>
    </row>
    <row r="1072" spans="2:6" x14ac:dyDescent="0.25">
      <c r="B1072" s="63">
        <v>44070</v>
      </c>
      <c r="C1072" s="64">
        <v>12838</v>
      </c>
      <c r="D1072" s="64">
        <v>12925</v>
      </c>
      <c r="E1072" s="64">
        <v>12735</v>
      </c>
      <c r="F1072" s="64">
        <v>12760</v>
      </c>
    </row>
    <row r="1073" spans="2:6" x14ac:dyDescent="0.25">
      <c r="B1073" s="63">
        <v>44069</v>
      </c>
      <c r="C1073" s="64">
        <v>12730</v>
      </c>
      <c r="D1073" s="64">
        <v>12799</v>
      </c>
      <c r="E1073" s="64">
        <v>12681</v>
      </c>
      <c r="F1073" s="64">
        <v>12792</v>
      </c>
    </row>
    <row r="1074" spans="2:6" x14ac:dyDescent="0.25">
      <c r="B1074" s="63">
        <v>44068</v>
      </c>
      <c r="C1074" s="64">
        <v>12657</v>
      </c>
      <c r="D1074" s="64">
        <v>12795</v>
      </c>
      <c r="E1074" s="64">
        <v>12643</v>
      </c>
      <c r="F1074" s="64">
        <v>12737</v>
      </c>
    </row>
    <row r="1075" spans="2:6" x14ac:dyDescent="0.25">
      <c r="B1075" s="63">
        <v>44067</v>
      </c>
      <c r="C1075" s="64">
        <v>12568</v>
      </c>
      <c r="D1075" s="64">
        <v>12653</v>
      </c>
      <c r="E1075" s="64">
        <v>12503</v>
      </c>
      <c r="F1075" s="64">
        <v>12604</v>
      </c>
    </row>
    <row r="1076" spans="2:6" x14ac:dyDescent="0.25">
      <c r="B1076" s="63">
        <v>44064</v>
      </c>
      <c r="C1076" s="64">
        <v>12466</v>
      </c>
      <c r="D1076" s="64">
        <v>12598</v>
      </c>
      <c r="E1076" s="64">
        <v>12423</v>
      </c>
      <c r="F1076" s="64">
        <v>12543</v>
      </c>
    </row>
    <row r="1077" spans="2:6" x14ac:dyDescent="0.25">
      <c r="B1077" s="63">
        <v>44063</v>
      </c>
      <c r="C1077" s="64">
        <v>12695</v>
      </c>
      <c r="D1077" s="64">
        <v>12709</v>
      </c>
      <c r="E1077" s="64">
        <v>12067</v>
      </c>
      <c r="F1077" s="64">
        <v>12305</v>
      </c>
    </row>
    <row r="1078" spans="2:6" x14ac:dyDescent="0.25">
      <c r="B1078" s="63">
        <v>44062</v>
      </c>
      <c r="C1078" s="64">
        <v>12905</v>
      </c>
      <c r="D1078" s="64">
        <v>12955</v>
      </c>
      <c r="E1078" s="64">
        <v>12780</v>
      </c>
      <c r="F1078" s="64">
        <v>12806</v>
      </c>
    </row>
    <row r="1079" spans="2:6" x14ac:dyDescent="0.25">
      <c r="B1079" s="63">
        <v>44061</v>
      </c>
      <c r="C1079" s="64">
        <v>12983</v>
      </c>
      <c r="D1079" s="64">
        <v>12998</v>
      </c>
      <c r="E1079" s="64">
        <v>12836</v>
      </c>
      <c r="F1079" s="64">
        <v>12875</v>
      </c>
    </row>
    <row r="1080" spans="2:6" x14ac:dyDescent="0.25">
      <c r="B1080" s="63">
        <v>44060</v>
      </c>
      <c r="C1080" s="64">
        <v>12776</v>
      </c>
      <c r="D1080" s="64">
        <v>12959</v>
      </c>
      <c r="E1080" s="64">
        <v>12771</v>
      </c>
      <c r="F1080" s="64">
        <v>12955</v>
      </c>
    </row>
    <row r="1081" spans="2:6" x14ac:dyDescent="0.25">
      <c r="B1081" s="63">
        <v>44057</v>
      </c>
      <c r="C1081" s="64">
        <v>12696</v>
      </c>
      <c r="D1081" s="64">
        <v>12790</v>
      </c>
      <c r="E1081" s="64">
        <v>12646</v>
      </c>
      <c r="F1081" s="64">
        <v>12788</v>
      </c>
    </row>
    <row r="1082" spans="2:6" x14ac:dyDescent="0.25">
      <c r="B1082" s="63">
        <v>44056</v>
      </c>
      <c r="C1082" s="64">
        <v>12816</v>
      </c>
      <c r="D1082" s="64">
        <v>12836</v>
      </c>
      <c r="E1082" s="64">
        <v>12702</v>
      </c>
      <c r="F1082" s="64">
        <v>12723</v>
      </c>
    </row>
    <row r="1083" spans="2:6" x14ac:dyDescent="0.25">
      <c r="B1083" s="63">
        <v>44055</v>
      </c>
      <c r="C1083" s="64">
        <v>12700</v>
      </c>
      <c r="D1083" s="64">
        <v>12701</v>
      </c>
      <c r="E1083" s="64">
        <v>12565</v>
      </c>
      <c r="F1083" s="64">
        <v>12655</v>
      </c>
    </row>
    <row r="1084" spans="2:6" x14ac:dyDescent="0.25">
      <c r="B1084" s="63">
        <v>44054</v>
      </c>
      <c r="C1084" s="64">
        <v>12825</v>
      </c>
      <c r="D1084" s="64">
        <v>12874</v>
      </c>
      <c r="E1084" s="64">
        <v>12727</v>
      </c>
      <c r="F1084" s="64">
        <v>12737</v>
      </c>
    </row>
    <row r="1085" spans="2:6" x14ac:dyDescent="0.25">
      <c r="B1085" s="63">
        <v>44053</v>
      </c>
      <c r="C1085" s="64">
        <v>12779</v>
      </c>
      <c r="D1085" s="64">
        <v>12905</v>
      </c>
      <c r="E1085" s="64">
        <v>12720</v>
      </c>
      <c r="F1085" s="64">
        <v>12855</v>
      </c>
    </row>
    <row r="1086" spans="2:6" x14ac:dyDescent="0.25">
      <c r="B1086" s="63">
        <v>44050</v>
      </c>
      <c r="C1086" s="64">
        <v>12860</v>
      </c>
      <c r="D1086" s="64">
        <v>12866</v>
      </c>
      <c r="E1086" s="64">
        <v>12706</v>
      </c>
      <c r="F1086" s="64">
        <v>12763</v>
      </c>
    </row>
    <row r="1087" spans="2:6" x14ac:dyDescent="0.25">
      <c r="B1087" s="63">
        <v>44049</v>
      </c>
      <c r="C1087" s="64">
        <v>12856</v>
      </c>
      <c r="D1087" s="64">
        <v>12925</v>
      </c>
      <c r="E1087" s="64">
        <v>12753</v>
      </c>
      <c r="F1087" s="64">
        <v>12835</v>
      </c>
    </row>
    <row r="1088" spans="2:6" x14ac:dyDescent="0.25">
      <c r="B1088" s="63">
        <v>44048</v>
      </c>
      <c r="C1088" s="64">
        <v>12700</v>
      </c>
      <c r="D1088" s="64">
        <v>12746</v>
      </c>
      <c r="E1088" s="64">
        <v>12643</v>
      </c>
      <c r="F1088" s="64">
        <v>12744</v>
      </c>
    </row>
    <row r="1089" spans="2:6" x14ac:dyDescent="0.25">
      <c r="B1089" s="63">
        <v>44047</v>
      </c>
      <c r="C1089" s="64">
        <v>12516</v>
      </c>
      <c r="D1089" s="64">
        <v>12632</v>
      </c>
      <c r="E1089" s="64">
        <v>12489</v>
      </c>
      <c r="F1089" s="64">
        <v>12629</v>
      </c>
    </row>
    <row r="1090" spans="2:6" x14ac:dyDescent="0.25">
      <c r="B1090" s="63">
        <v>44046</v>
      </c>
      <c r="C1090" s="64">
        <v>12531</v>
      </c>
      <c r="D1090" s="64">
        <v>12567</v>
      </c>
      <c r="E1090" s="64">
        <v>12405</v>
      </c>
      <c r="F1090" s="64">
        <v>12443</v>
      </c>
    </row>
    <row r="1091" spans="2:6" x14ac:dyDescent="0.25">
      <c r="B1091" s="63">
        <v>44043</v>
      </c>
      <c r="C1091" s="64">
        <v>12606</v>
      </c>
      <c r="D1091" s="64">
        <v>12644</v>
      </c>
      <c r="E1091" s="64">
        <v>12525</v>
      </c>
      <c r="F1091" s="64">
        <v>12577</v>
      </c>
    </row>
    <row r="1092" spans="2:6" x14ac:dyDescent="0.25">
      <c r="B1092" s="63">
        <v>44042</v>
      </c>
      <c r="C1092" s="64">
        <v>12617</v>
      </c>
      <c r="D1092" s="64">
        <v>12627</v>
      </c>
      <c r="E1092" s="64">
        <v>12488</v>
      </c>
      <c r="F1092" s="64">
        <v>12596</v>
      </c>
    </row>
    <row r="1093" spans="2:6" x14ac:dyDescent="0.25">
      <c r="B1093" s="63">
        <v>44041</v>
      </c>
      <c r="C1093" s="64">
        <v>12446</v>
      </c>
      <c r="D1093" s="64">
        <v>12543</v>
      </c>
      <c r="E1093" s="64">
        <v>12392</v>
      </c>
      <c r="F1093" s="64">
        <v>12423</v>
      </c>
    </row>
    <row r="1094" spans="2:6" x14ac:dyDescent="0.25">
      <c r="B1094" s="63">
        <v>44040</v>
      </c>
      <c r="C1094" s="64">
        <v>12834</v>
      </c>
      <c r="D1094" s="64">
        <v>12900</v>
      </c>
      <c r="E1094" s="64">
        <v>12408</v>
      </c>
      <c r="F1094" s="64">
        <v>12457</v>
      </c>
    </row>
    <row r="1095" spans="2:6" x14ac:dyDescent="0.25">
      <c r="B1095" s="63">
        <v>44039</v>
      </c>
      <c r="C1095" s="64">
        <v>12410</v>
      </c>
      <c r="D1095" s="64">
        <v>12572</v>
      </c>
      <c r="E1095" s="64">
        <v>12407</v>
      </c>
      <c r="F1095" s="64">
        <v>12503</v>
      </c>
    </row>
    <row r="1096" spans="2:6" x14ac:dyDescent="0.25">
      <c r="B1096" s="63">
        <v>44036</v>
      </c>
      <c r="C1096" s="64">
        <v>12232</v>
      </c>
      <c r="D1096" s="64">
        <v>12352</v>
      </c>
      <c r="E1096" s="64">
        <v>12123</v>
      </c>
      <c r="F1096" s="64">
        <v>12150</v>
      </c>
    </row>
    <row r="1097" spans="2:6" x14ac:dyDescent="0.25">
      <c r="B1097" s="63">
        <v>44035</v>
      </c>
      <c r="C1097" s="64">
        <v>12309</v>
      </c>
      <c r="D1097" s="64">
        <v>12313</v>
      </c>
      <c r="E1097" s="64">
        <v>12199</v>
      </c>
      <c r="F1097" s="64">
        <v>12288</v>
      </c>
    </row>
    <row r="1098" spans="2:6" x14ac:dyDescent="0.25">
      <c r="B1098" s="63">
        <v>44034</v>
      </c>
      <c r="C1098" s="64">
        <v>12301</v>
      </c>
      <c r="D1098" s="64">
        <v>12361</v>
      </c>
      <c r="E1098" s="64">
        <v>12256</v>
      </c>
      <c r="F1098" s="64">
        <v>12331</v>
      </c>
    </row>
    <row r="1099" spans="2:6" x14ac:dyDescent="0.25">
      <c r="B1099" s="63">
        <v>44033</v>
      </c>
      <c r="C1099" s="64">
        <v>12125</v>
      </c>
      <c r="D1099" s="64">
        <v>12324</v>
      </c>
      <c r="E1099" s="64">
        <v>12121</v>
      </c>
      <c r="F1099" s="64">
        <v>12289</v>
      </c>
    </row>
    <row r="1100" spans="2:6" x14ac:dyDescent="0.25">
      <c r="B1100" s="63">
        <v>44032</v>
      </c>
      <c r="C1100" s="64">
        <v>12073</v>
      </c>
      <c r="D1100" s="64">
        <v>12075</v>
      </c>
      <c r="E1100" s="64">
        <v>11903</v>
      </c>
      <c r="F1100" s="64">
        <v>12031</v>
      </c>
    </row>
    <row r="1101" spans="2:6" x14ac:dyDescent="0.25">
      <c r="B1101" s="63">
        <v>44029</v>
      </c>
      <c r="C1101" s="64">
        <v>12088</v>
      </c>
      <c r="D1101" s="64">
        <v>12138</v>
      </c>
      <c r="E1101" s="64">
        <v>12011</v>
      </c>
      <c r="F1101" s="64">
        <v>12039</v>
      </c>
    </row>
    <row r="1102" spans="2:6" x14ac:dyDescent="0.25">
      <c r="B1102" s="63">
        <v>44028</v>
      </c>
      <c r="C1102" s="64">
        <v>12066</v>
      </c>
      <c r="D1102" s="64">
        <v>12094</v>
      </c>
      <c r="E1102" s="64">
        <v>11931</v>
      </c>
      <c r="F1102" s="64">
        <v>12032</v>
      </c>
    </row>
    <row r="1103" spans="2:6" x14ac:dyDescent="0.25">
      <c r="B1103" s="63">
        <v>44027</v>
      </c>
      <c r="C1103" s="64">
        <v>12305</v>
      </c>
      <c r="D1103" s="64">
        <v>12323</v>
      </c>
      <c r="E1103" s="64">
        <v>12150</v>
      </c>
      <c r="F1103" s="64">
        <v>12220</v>
      </c>
    </row>
    <row r="1104" spans="2:6" x14ac:dyDescent="0.25">
      <c r="B1104" s="63">
        <v>44026</v>
      </c>
      <c r="C1104" s="64">
        <v>12147</v>
      </c>
      <c r="D1104" s="64">
        <v>12224</v>
      </c>
      <c r="E1104" s="64">
        <v>12119</v>
      </c>
      <c r="F1104" s="64">
        <v>12188</v>
      </c>
    </row>
    <row r="1105" spans="2:6" x14ac:dyDescent="0.25">
      <c r="B1105" s="63">
        <v>44025</v>
      </c>
      <c r="C1105" s="64">
        <v>12139</v>
      </c>
      <c r="D1105" s="64">
        <v>12210</v>
      </c>
      <c r="E1105" s="64">
        <v>12105</v>
      </c>
      <c r="F1105" s="64">
        <v>12205</v>
      </c>
    </row>
    <row r="1106" spans="2:6" x14ac:dyDescent="0.25">
      <c r="B1106" s="63">
        <v>44022</v>
      </c>
      <c r="C1106" s="64">
        <v>12204</v>
      </c>
      <c r="D1106" s="64">
        <v>12213</v>
      </c>
      <c r="E1106" s="64">
        <v>11987</v>
      </c>
      <c r="F1106" s="64">
        <v>11999</v>
      </c>
    </row>
    <row r="1107" spans="2:6" x14ac:dyDescent="0.25">
      <c r="B1107" s="63">
        <v>44021</v>
      </c>
      <c r="C1107" s="64">
        <v>12202</v>
      </c>
      <c r="D1107" s="64">
        <v>12222</v>
      </c>
      <c r="E1107" s="64">
        <v>12118</v>
      </c>
      <c r="F1107" s="64">
        <v>12147</v>
      </c>
    </row>
    <row r="1108" spans="2:6" x14ac:dyDescent="0.25">
      <c r="B1108" s="63">
        <v>44020</v>
      </c>
      <c r="C1108" s="64">
        <v>12041</v>
      </c>
      <c r="D1108" s="64">
        <v>12145</v>
      </c>
      <c r="E1108" s="64">
        <v>12025</v>
      </c>
      <c r="F1108" s="64">
        <v>12125</v>
      </c>
    </row>
    <row r="1109" spans="2:6" x14ac:dyDescent="0.25">
      <c r="B1109" s="63">
        <v>44019</v>
      </c>
      <c r="C1109" s="64">
        <v>12149</v>
      </c>
      <c r="D1109" s="64">
        <v>12192</v>
      </c>
      <c r="E1109" s="64">
        <v>11990</v>
      </c>
      <c r="F1109" s="64">
        <v>12027</v>
      </c>
    </row>
    <row r="1110" spans="2:6" x14ac:dyDescent="0.25">
      <c r="B1110" s="63">
        <v>44018</v>
      </c>
      <c r="C1110" s="64">
        <v>11921</v>
      </c>
      <c r="D1110" s="64">
        <v>12072</v>
      </c>
      <c r="E1110" s="64">
        <v>11905</v>
      </c>
      <c r="F1110" s="64">
        <v>12065</v>
      </c>
    </row>
    <row r="1111" spans="2:6" x14ac:dyDescent="0.25">
      <c r="B1111" s="63">
        <v>44015</v>
      </c>
      <c r="C1111" s="64">
        <v>11788</v>
      </c>
      <c r="D1111" s="64">
        <v>11850</v>
      </c>
      <c r="E1111" s="64">
        <v>11752</v>
      </c>
      <c r="F1111" s="64">
        <v>11838</v>
      </c>
    </row>
    <row r="1112" spans="2:6" x14ac:dyDescent="0.25">
      <c r="B1112" s="63">
        <v>44014</v>
      </c>
      <c r="C1112" s="64">
        <v>11585</v>
      </c>
      <c r="D1112" s="64">
        <v>11712</v>
      </c>
      <c r="E1112" s="64">
        <v>11566</v>
      </c>
      <c r="F1112" s="64">
        <v>11695</v>
      </c>
    </row>
    <row r="1113" spans="2:6" x14ac:dyDescent="0.25">
      <c r="B1113" s="63">
        <v>44013</v>
      </c>
      <c r="C1113" s="64">
        <v>11482</v>
      </c>
      <c r="D1113" s="64">
        <v>11623</v>
      </c>
      <c r="E1113" s="64">
        <v>11472</v>
      </c>
      <c r="F1113" s="64">
        <v>11546</v>
      </c>
    </row>
    <row r="1114" spans="2:6" x14ac:dyDescent="0.25">
      <c r="B1114" s="63">
        <v>44012</v>
      </c>
      <c r="C1114" s="64">
        <v>11460</v>
      </c>
      <c r="D1114" s="64">
        <v>11502</v>
      </c>
      <c r="E1114" s="64">
        <v>11412</v>
      </c>
      <c r="F1114" s="64">
        <v>11469</v>
      </c>
    </row>
    <row r="1115" spans="2:6" x14ac:dyDescent="0.25">
      <c r="B1115" s="63">
        <v>44011</v>
      </c>
      <c r="C1115" s="64">
        <v>11394</v>
      </c>
      <c r="D1115" s="64">
        <v>11458</v>
      </c>
      <c r="E1115" s="64">
        <v>11315</v>
      </c>
      <c r="F1115" s="64">
        <v>11361</v>
      </c>
    </row>
    <row r="1116" spans="2:6" x14ac:dyDescent="0.25">
      <c r="B1116" s="63">
        <v>44006</v>
      </c>
      <c r="C1116" s="64">
        <v>11541</v>
      </c>
      <c r="D1116" s="64">
        <v>11570</v>
      </c>
      <c r="E1116" s="64">
        <v>11503</v>
      </c>
      <c r="F1116" s="64">
        <v>11523</v>
      </c>
    </row>
    <row r="1117" spans="2:6" x14ac:dyDescent="0.25">
      <c r="B1117" s="63">
        <v>44005</v>
      </c>
      <c r="C1117" s="64">
        <v>11493</v>
      </c>
      <c r="D1117" s="64">
        <v>11540</v>
      </c>
      <c r="E1117" s="64">
        <v>11346</v>
      </c>
      <c r="F1117" s="64">
        <v>11455</v>
      </c>
    </row>
    <row r="1118" spans="2:6" x14ac:dyDescent="0.25">
      <c r="B1118" s="63">
        <v>44004</v>
      </c>
      <c r="C1118" s="64">
        <v>11374</v>
      </c>
      <c r="D1118" s="64">
        <v>11498</v>
      </c>
      <c r="E1118" s="64">
        <v>11362</v>
      </c>
      <c r="F1118" s="64">
        <v>11423</v>
      </c>
    </row>
    <row r="1119" spans="2:6" x14ac:dyDescent="0.25">
      <c r="B1119" s="63">
        <v>44001</v>
      </c>
      <c r="C1119" s="64">
        <v>11424</v>
      </c>
      <c r="D1119" s="64">
        <v>11439</v>
      </c>
      <c r="E1119" s="64">
        <v>11361</v>
      </c>
      <c r="F1119" s="64">
        <v>11410</v>
      </c>
    </row>
    <row r="1120" spans="2:6" x14ac:dyDescent="0.25">
      <c r="B1120" s="63">
        <v>44000</v>
      </c>
      <c r="C1120" s="64">
        <v>11372</v>
      </c>
      <c r="D1120" s="64">
        <v>11425</v>
      </c>
      <c r="E1120" s="64">
        <v>11295</v>
      </c>
      <c r="F1120" s="64">
        <v>11394</v>
      </c>
    </row>
    <row r="1121" spans="2:6" x14ac:dyDescent="0.25">
      <c r="B1121" s="63">
        <v>43999</v>
      </c>
      <c r="C1121" s="64">
        <v>11480</v>
      </c>
      <c r="D1121" s="64">
        <v>11568</v>
      </c>
      <c r="E1121" s="64">
        <v>11467</v>
      </c>
      <c r="F1121" s="64">
        <v>11521</v>
      </c>
    </row>
    <row r="1122" spans="2:6" x14ac:dyDescent="0.25">
      <c r="B1122" s="63">
        <v>43998</v>
      </c>
      <c r="C1122" s="64">
        <v>11448</v>
      </c>
      <c r="D1122" s="64">
        <v>11554</v>
      </c>
      <c r="E1122" s="64">
        <v>11421</v>
      </c>
      <c r="F1122" s="64">
        <v>11526</v>
      </c>
    </row>
    <row r="1123" spans="2:6" x14ac:dyDescent="0.25">
      <c r="B1123" s="63">
        <v>43997</v>
      </c>
      <c r="C1123" s="64">
        <v>11356</v>
      </c>
      <c r="D1123" s="64">
        <v>11446</v>
      </c>
      <c r="E1123" s="64">
        <v>11216</v>
      </c>
      <c r="F1123" s="64">
        <v>11229</v>
      </c>
    </row>
    <row r="1124" spans="2:6" x14ac:dyDescent="0.25">
      <c r="B1124" s="63">
        <v>43994</v>
      </c>
      <c r="C1124" s="64">
        <v>11331</v>
      </c>
      <c r="D1124" s="64">
        <v>11432</v>
      </c>
      <c r="E1124" s="64">
        <v>11250</v>
      </c>
      <c r="F1124" s="64">
        <v>11395</v>
      </c>
    </row>
    <row r="1125" spans="2:6" x14ac:dyDescent="0.25">
      <c r="B1125" s="63">
        <v>43993</v>
      </c>
      <c r="C1125" s="64">
        <v>11689</v>
      </c>
      <c r="D1125" s="64">
        <v>11738</v>
      </c>
      <c r="E1125" s="64">
        <v>11475</v>
      </c>
      <c r="F1125" s="64">
        <v>11491</v>
      </c>
    </row>
    <row r="1126" spans="2:6" x14ac:dyDescent="0.25">
      <c r="B1126" s="63">
        <v>43992</v>
      </c>
      <c r="C1126" s="64">
        <v>11634</v>
      </c>
      <c r="D1126" s="64">
        <v>11730</v>
      </c>
      <c r="E1126" s="64">
        <v>11596</v>
      </c>
      <c r="F1126" s="64">
        <v>11706</v>
      </c>
    </row>
    <row r="1127" spans="2:6" x14ac:dyDescent="0.25">
      <c r="B1127" s="63">
        <v>43991</v>
      </c>
      <c r="C1127" s="64">
        <v>11596</v>
      </c>
      <c r="D1127" s="64">
        <v>11622</v>
      </c>
      <c r="E1127" s="64">
        <v>11521</v>
      </c>
      <c r="F1127" s="64">
        <v>11609</v>
      </c>
    </row>
    <row r="1128" spans="2:6" x14ac:dyDescent="0.25">
      <c r="B1128" s="63">
        <v>43990</v>
      </c>
      <c r="C1128" s="64">
        <v>11550</v>
      </c>
      <c r="D1128" s="64">
        <v>11626</v>
      </c>
      <c r="E1128" s="64">
        <v>11491</v>
      </c>
      <c r="F1128" s="64">
        <v>11570</v>
      </c>
    </row>
    <row r="1129" spans="2:6" x14ac:dyDescent="0.25">
      <c r="B1129" s="63">
        <v>43987</v>
      </c>
      <c r="C1129" s="64">
        <v>11399</v>
      </c>
      <c r="D1129" s="64">
        <v>11473</v>
      </c>
      <c r="E1129" s="64">
        <v>11377</v>
      </c>
      <c r="F1129" s="64">
        <v>11457</v>
      </c>
    </row>
    <row r="1130" spans="2:6" x14ac:dyDescent="0.25">
      <c r="B1130" s="63">
        <v>43986</v>
      </c>
      <c r="C1130" s="64">
        <v>11419</v>
      </c>
      <c r="D1130" s="64">
        <v>11425</v>
      </c>
      <c r="E1130" s="64">
        <v>11306</v>
      </c>
      <c r="F1130" s="64">
        <v>11357</v>
      </c>
    </row>
    <row r="1131" spans="2:6" x14ac:dyDescent="0.25">
      <c r="B1131" s="63">
        <v>43985</v>
      </c>
      <c r="C1131" s="64">
        <v>11250</v>
      </c>
      <c r="D1131" s="64">
        <v>11299</v>
      </c>
      <c r="E1131" s="64">
        <v>11206</v>
      </c>
      <c r="F1131" s="64">
        <v>11283</v>
      </c>
    </row>
    <row r="1132" spans="2:6" x14ac:dyDescent="0.25">
      <c r="B1132" s="63">
        <v>43984</v>
      </c>
      <c r="C1132" s="64">
        <v>11080</v>
      </c>
      <c r="D1132" s="64">
        <v>11140</v>
      </c>
      <c r="E1132" s="64">
        <v>11072</v>
      </c>
      <c r="F1132" s="64">
        <v>11106</v>
      </c>
    </row>
    <row r="1133" spans="2:6" x14ac:dyDescent="0.25">
      <c r="B1133" s="63">
        <v>43983</v>
      </c>
      <c r="C1133" s="64">
        <v>10983</v>
      </c>
      <c r="D1133" s="64">
        <v>11103</v>
      </c>
      <c r="E1133" s="64">
        <v>10971</v>
      </c>
      <c r="F1133" s="64">
        <v>11057</v>
      </c>
    </row>
    <row r="1134" spans="2:6" x14ac:dyDescent="0.25">
      <c r="B1134" s="63">
        <v>43980</v>
      </c>
      <c r="C1134" s="64">
        <v>10888</v>
      </c>
      <c r="D1134" s="64">
        <v>10950</v>
      </c>
      <c r="E1134" s="64">
        <v>10806</v>
      </c>
      <c r="F1134" s="64">
        <v>10922</v>
      </c>
    </row>
    <row r="1135" spans="2:6" x14ac:dyDescent="0.25">
      <c r="B1135" s="63">
        <v>43979</v>
      </c>
      <c r="C1135" s="64">
        <v>11066</v>
      </c>
      <c r="D1135" s="64">
        <v>11077</v>
      </c>
      <c r="E1135" s="64">
        <v>10856</v>
      </c>
      <c r="F1135" s="64">
        <v>10907</v>
      </c>
    </row>
    <row r="1136" spans="2:6" x14ac:dyDescent="0.25">
      <c r="B1136" s="63">
        <v>43978</v>
      </c>
      <c r="C1136" s="64">
        <v>10962</v>
      </c>
      <c r="D1136" s="64">
        <v>11037</v>
      </c>
      <c r="E1136" s="64">
        <v>10926</v>
      </c>
      <c r="F1136" s="64">
        <v>10972</v>
      </c>
    </row>
    <row r="1137" spans="2:6" x14ac:dyDescent="0.25">
      <c r="B1137" s="63">
        <v>43977</v>
      </c>
      <c r="C1137" s="64">
        <v>10896</v>
      </c>
      <c r="D1137" s="64">
        <v>11027</v>
      </c>
      <c r="E1137" s="64">
        <v>10891</v>
      </c>
      <c r="F1137" s="64">
        <v>10984</v>
      </c>
    </row>
    <row r="1138" spans="2:6" x14ac:dyDescent="0.25">
      <c r="B1138" s="63">
        <v>43976</v>
      </c>
      <c r="C1138" s="64">
        <v>10800</v>
      </c>
      <c r="D1138" s="64">
        <v>10840</v>
      </c>
      <c r="E1138" s="64">
        <v>10651</v>
      </c>
      <c r="F1138" s="64">
        <v>10817</v>
      </c>
    </row>
    <row r="1139" spans="2:6" x14ac:dyDescent="0.25">
      <c r="B1139" s="63">
        <v>43973</v>
      </c>
      <c r="C1139" s="64">
        <v>10928</v>
      </c>
      <c r="D1139" s="64">
        <v>10935</v>
      </c>
      <c r="E1139" s="64">
        <v>10723</v>
      </c>
      <c r="F1139" s="64">
        <v>10743</v>
      </c>
    </row>
    <row r="1140" spans="2:6" x14ac:dyDescent="0.25">
      <c r="B1140" s="63">
        <v>43972</v>
      </c>
      <c r="C1140" s="64">
        <v>10903</v>
      </c>
      <c r="D1140" s="64">
        <v>11008</v>
      </c>
      <c r="E1140" s="64">
        <v>10894</v>
      </c>
      <c r="F1140" s="64">
        <v>10952</v>
      </c>
    </row>
    <row r="1141" spans="2:6" x14ac:dyDescent="0.25">
      <c r="B1141" s="63">
        <v>43971</v>
      </c>
      <c r="C1141" s="64">
        <v>10903</v>
      </c>
      <c r="D1141" s="64">
        <v>10960</v>
      </c>
      <c r="E1141" s="64">
        <v>10853</v>
      </c>
      <c r="F1141" s="64">
        <v>10887</v>
      </c>
    </row>
    <row r="1142" spans="2:6" x14ac:dyDescent="0.25">
      <c r="B1142" s="63">
        <v>43970</v>
      </c>
      <c r="C1142" s="64">
        <v>10932</v>
      </c>
      <c r="D1142" s="64">
        <v>10964</v>
      </c>
      <c r="E1142" s="64">
        <v>10836</v>
      </c>
      <c r="F1142" s="64">
        <v>10872</v>
      </c>
    </row>
    <row r="1143" spans="2:6" x14ac:dyDescent="0.25">
      <c r="B1143" s="63">
        <v>43969</v>
      </c>
      <c r="C1143" s="64">
        <v>10768</v>
      </c>
      <c r="D1143" s="64">
        <v>10824</v>
      </c>
      <c r="E1143" s="64">
        <v>10724</v>
      </c>
      <c r="F1143" s="64">
        <v>10763</v>
      </c>
    </row>
    <row r="1144" spans="2:6" x14ac:dyDescent="0.25">
      <c r="B1144" s="63">
        <v>43966</v>
      </c>
      <c r="C1144" s="64">
        <v>10830</v>
      </c>
      <c r="D1144" s="64">
        <v>10869</v>
      </c>
      <c r="E1144" s="64">
        <v>10701</v>
      </c>
      <c r="F1144" s="64">
        <v>10818</v>
      </c>
    </row>
    <row r="1145" spans="2:6" x14ac:dyDescent="0.25">
      <c r="B1145" s="63">
        <v>43965</v>
      </c>
      <c r="C1145" s="64">
        <v>10828</v>
      </c>
      <c r="D1145" s="64">
        <v>10877</v>
      </c>
      <c r="E1145" s="64">
        <v>10738</v>
      </c>
      <c r="F1145" s="64">
        <v>10750</v>
      </c>
    </row>
    <row r="1146" spans="2:6" x14ac:dyDescent="0.25">
      <c r="B1146" s="63">
        <v>43964</v>
      </c>
      <c r="C1146" s="64">
        <v>10783</v>
      </c>
      <c r="D1146" s="64">
        <v>10925</v>
      </c>
      <c r="E1146" s="64">
        <v>10776</v>
      </c>
      <c r="F1146" s="64">
        <v>10915</v>
      </c>
    </row>
    <row r="1147" spans="2:6" x14ac:dyDescent="0.25">
      <c r="B1147" s="63">
        <v>43963</v>
      </c>
      <c r="C1147" s="64">
        <v>10902</v>
      </c>
      <c r="D1147" s="64">
        <v>10932</v>
      </c>
      <c r="E1147" s="64">
        <v>10802</v>
      </c>
      <c r="F1147" s="64">
        <v>10865</v>
      </c>
    </row>
    <row r="1148" spans="2:6" x14ac:dyDescent="0.25">
      <c r="B1148" s="63">
        <v>43962</v>
      </c>
      <c r="C1148" s="64">
        <v>10979</v>
      </c>
      <c r="D1148" s="64">
        <v>11038</v>
      </c>
      <c r="E1148" s="64">
        <v>10935</v>
      </c>
      <c r="F1148" s="64">
        <v>10983</v>
      </c>
    </row>
    <row r="1149" spans="2:6" x14ac:dyDescent="0.25">
      <c r="B1149" s="63">
        <v>43959</v>
      </c>
      <c r="C1149" s="64">
        <v>10893</v>
      </c>
      <c r="D1149" s="64">
        <v>10956</v>
      </c>
      <c r="E1149" s="64">
        <v>10853</v>
      </c>
      <c r="F1149" s="64">
        <v>10896</v>
      </c>
    </row>
    <row r="1150" spans="2:6" x14ac:dyDescent="0.25">
      <c r="B1150" s="63">
        <v>43958</v>
      </c>
      <c r="C1150" s="64">
        <v>10736</v>
      </c>
      <c r="D1150" s="64">
        <v>10877</v>
      </c>
      <c r="E1150" s="64">
        <v>10710</v>
      </c>
      <c r="F1150" s="64">
        <v>10833</v>
      </c>
    </row>
    <row r="1151" spans="2:6" x14ac:dyDescent="0.25">
      <c r="B1151" s="63">
        <v>43957</v>
      </c>
      <c r="C1151" s="64">
        <v>10658</v>
      </c>
      <c r="D1151" s="64">
        <v>10780</v>
      </c>
      <c r="E1151" s="64">
        <v>10618</v>
      </c>
      <c r="F1151" s="64">
        <v>10750</v>
      </c>
    </row>
    <row r="1152" spans="2:6" x14ac:dyDescent="0.25">
      <c r="B1152" s="63">
        <v>43956</v>
      </c>
      <c r="C1152" s="64">
        <v>10717</v>
      </c>
      <c r="D1152" s="64">
        <v>10795</v>
      </c>
      <c r="E1152" s="64">
        <v>10658</v>
      </c>
      <c r="F1152" s="64">
        <v>10725</v>
      </c>
    </row>
    <row r="1153" spans="2:6" x14ac:dyDescent="0.25">
      <c r="B1153" s="63">
        <v>43955</v>
      </c>
      <c r="C1153" s="64">
        <v>10540</v>
      </c>
      <c r="D1153" s="64">
        <v>10699</v>
      </c>
      <c r="E1153" s="64">
        <v>10477</v>
      </c>
      <c r="F1153" s="64">
        <v>10615</v>
      </c>
    </row>
    <row r="1154" spans="2:6" x14ac:dyDescent="0.25">
      <c r="B1154" s="63">
        <v>43951</v>
      </c>
      <c r="C1154" s="64">
        <v>10813</v>
      </c>
      <c r="D1154" s="64">
        <v>10971</v>
      </c>
      <c r="E1154" s="64">
        <v>10803</v>
      </c>
      <c r="F1154" s="64">
        <v>10944</v>
      </c>
    </row>
    <row r="1155" spans="2:6" x14ac:dyDescent="0.25">
      <c r="B1155" s="63">
        <v>43950</v>
      </c>
      <c r="C1155" s="64">
        <v>10655</v>
      </c>
      <c r="D1155" s="64">
        <v>10770</v>
      </c>
      <c r="E1155" s="64">
        <v>10631</v>
      </c>
      <c r="F1155" s="64">
        <v>10707</v>
      </c>
    </row>
    <row r="1156" spans="2:6" x14ac:dyDescent="0.25">
      <c r="B1156" s="63">
        <v>43949</v>
      </c>
      <c r="C1156" s="64">
        <v>10600</v>
      </c>
      <c r="D1156" s="64">
        <v>10605</v>
      </c>
      <c r="E1156" s="64">
        <v>10480</v>
      </c>
      <c r="F1156" s="64">
        <v>10582</v>
      </c>
    </row>
    <row r="1157" spans="2:6" x14ac:dyDescent="0.25">
      <c r="B1157" s="63">
        <v>43948</v>
      </c>
      <c r="C1157" s="64">
        <v>10373</v>
      </c>
      <c r="D1157" s="64">
        <v>10567</v>
      </c>
      <c r="E1157" s="64">
        <v>10368</v>
      </c>
      <c r="F1157" s="64">
        <v>10547</v>
      </c>
    </row>
    <row r="1158" spans="2:6" x14ac:dyDescent="0.25">
      <c r="B1158" s="63">
        <v>43945</v>
      </c>
      <c r="C1158" s="64">
        <v>10231</v>
      </c>
      <c r="D1158" s="64">
        <v>10292</v>
      </c>
      <c r="E1158" s="64">
        <v>10211</v>
      </c>
      <c r="F1158" s="64">
        <v>10270</v>
      </c>
    </row>
    <row r="1159" spans="2:6" x14ac:dyDescent="0.25">
      <c r="B1159" s="63">
        <v>43944</v>
      </c>
      <c r="C1159" s="64">
        <v>10268</v>
      </c>
      <c r="D1159" s="64">
        <v>10402</v>
      </c>
      <c r="E1159" s="64">
        <v>10154</v>
      </c>
      <c r="F1159" s="64">
        <v>10292</v>
      </c>
    </row>
    <row r="1160" spans="2:6" x14ac:dyDescent="0.25">
      <c r="B1160" s="63">
        <v>43943</v>
      </c>
      <c r="C1160" s="64">
        <v>10145</v>
      </c>
      <c r="D1160" s="64">
        <v>10226</v>
      </c>
      <c r="E1160" s="64">
        <v>10065</v>
      </c>
      <c r="F1160" s="64">
        <v>10225</v>
      </c>
    </row>
    <row r="1161" spans="2:6" x14ac:dyDescent="0.25">
      <c r="B1161" s="63">
        <v>43942</v>
      </c>
      <c r="C1161" s="64">
        <v>10406</v>
      </c>
      <c r="D1161" s="64">
        <v>10467</v>
      </c>
      <c r="E1161" s="64">
        <v>10144</v>
      </c>
      <c r="F1161" s="64">
        <v>10198</v>
      </c>
    </row>
    <row r="1162" spans="2:6" x14ac:dyDescent="0.25">
      <c r="B1162" s="63">
        <v>43941</v>
      </c>
      <c r="C1162" s="64">
        <v>10515</v>
      </c>
      <c r="D1162" s="64">
        <v>10560</v>
      </c>
      <c r="E1162" s="64">
        <v>10458</v>
      </c>
      <c r="F1162" s="64">
        <v>10476</v>
      </c>
    </row>
    <row r="1163" spans="2:6" x14ac:dyDescent="0.25">
      <c r="B1163" s="63">
        <v>43938</v>
      </c>
      <c r="C1163" s="64">
        <v>10575</v>
      </c>
      <c r="D1163" s="64">
        <v>10669</v>
      </c>
      <c r="E1163" s="64">
        <v>10456</v>
      </c>
      <c r="F1163" s="64">
        <v>10561</v>
      </c>
    </row>
    <row r="1164" spans="2:6" x14ac:dyDescent="0.25">
      <c r="B1164" s="63">
        <v>43937</v>
      </c>
      <c r="C1164" s="64">
        <v>10177</v>
      </c>
      <c r="D1164" s="64">
        <v>10343</v>
      </c>
      <c r="E1164" s="64">
        <v>10161</v>
      </c>
      <c r="F1164" s="64">
        <v>10302</v>
      </c>
    </row>
    <row r="1165" spans="2:6" x14ac:dyDescent="0.25">
      <c r="B1165" s="63">
        <v>43936</v>
      </c>
      <c r="C1165" s="64">
        <v>10347</v>
      </c>
      <c r="D1165" s="64">
        <v>10463</v>
      </c>
      <c r="E1165" s="64">
        <v>10330</v>
      </c>
      <c r="F1165" s="64">
        <v>10450</v>
      </c>
    </row>
    <row r="1166" spans="2:6" x14ac:dyDescent="0.25">
      <c r="B1166" s="63">
        <v>43935</v>
      </c>
      <c r="C1166" s="64">
        <v>10160</v>
      </c>
      <c r="D1166" s="64">
        <v>10355</v>
      </c>
      <c r="E1166" s="64">
        <v>10125</v>
      </c>
      <c r="F1166" s="64">
        <v>10346</v>
      </c>
    </row>
    <row r="1167" spans="2:6" x14ac:dyDescent="0.25">
      <c r="B1167" s="63">
        <v>43934</v>
      </c>
      <c r="C1167" s="64">
        <v>10084</v>
      </c>
      <c r="D1167" s="64">
        <v>10149</v>
      </c>
      <c r="E1167" s="64">
        <v>10031</v>
      </c>
      <c r="F1167" s="64">
        <v>10073</v>
      </c>
    </row>
    <row r="1168" spans="2:6" x14ac:dyDescent="0.25">
      <c r="B1168" s="63">
        <v>43931</v>
      </c>
      <c r="C1168" s="64">
        <v>10038</v>
      </c>
      <c r="D1168" s="64">
        <v>10140</v>
      </c>
      <c r="E1168" s="64">
        <v>10030</v>
      </c>
      <c r="F1168" s="64">
        <v>10133</v>
      </c>
    </row>
    <row r="1169" spans="2:6" x14ac:dyDescent="0.25">
      <c r="B1169" s="63">
        <v>43930</v>
      </c>
      <c r="C1169" s="64">
        <v>10131</v>
      </c>
      <c r="D1169" s="64">
        <v>10197</v>
      </c>
      <c r="E1169" s="64">
        <v>10028</v>
      </c>
      <c r="F1169" s="64">
        <v>10101</v>
      </c>
    </row>
    <row r="1170" spans="2:6" x14ac:dyDescent="0.25">
      <c r="B1170" s="63">
        <v>43929</v>
      </c>
      <c r="C1170" s="64">
        <v>9950</v>
      </c>
      <c r="D1170" s="64">
        <v>10135</v>
      </c>
      <c r="E1170" s="64">
        <v>9945</v>
      </c>
      <c r="F1170" s="64">
        <v>10127</v>
      </c>
    </row>
    <row r="1171" spans="2:6" x14ac:dyDescent="0.25">
      <c r="B1171" s="63">
        <v>43928</v>
      </c>
      <c r="C1171" s="64">
        <v>9955</v>
      </c>
      <c r="D1171" s="64">
        <v>10020</v>
      </c>
      <c r="E1171" s="64">
        <v>9878</v>
      </c>
      <c r="F1171" s="64">
        <v>9997</v>
      </c>
    </row>
    <row r="1172" spans="2:6" x14ac:dyDescent="0.25">
      <c r="B1172" s="63">
        <v>43927</v>
      </c>
      <c r="C1172" s="64">
        <v>9741</v>
      </c>
      <c r="D1172" s="64">
        <v>9860</v>
      </c>
      <c r="E1172" s="64">
        <v>9582</v>
      </c>
      <c r="F1172" s="64">
        <v>9826</v>
      </c>
    </row>
    <row r="1173" spans="2:6" x14ac:dyDescent="0.25">
      <c r="B1173" s="63">
        <v>43922</v>
      </c>
      <c r="C1173" s="64">
        <v>9588</v>
      </c>
      <c r="D1173" s="64">
        <v>9650</v>
      </c>
      <c r="E1173" s="64">
        <v>9551</v>
      </c>
      <c r="F1173" s="64">
        <v>9552</v>
      </c>
    </row>
    <row r="1174" spans="2:6" x14ac:dyDescent="0.25">
      <c r="B1174" s="63">
        <v>43921</v>
      </c>
      <c r="C1174" s="64">
        <v>9666</v>
      </c>
      <c r="D1174" s="64">
        <v>9717</v>
      </c>
      <c r="E1174" s="64">
        <v>9495</v>
      </c>
      <c r="F1174" s="64">
        <v>9596</v>
      </c>
    </row>
    <row r="1175" spans="2:6" x14ac:dyDescent="0.25">
      <c r="B1175" s="63">
        <v>43920</v>
      </c>
      <c r="C1175" s="64">
        <v>9376</v>
      </c>
      <c r="D1175" s="64">
        <v>9576</v>
      </c>
      <c r="E1175" s="64">
        <v>9266</v>
      </c>
      <c r="F1175" s="64">
        <v>9576</v>
      </c>
    </row>
    <row r="1176" spans="2:6" x14ac:dyDescent="0.25">
      <c r="B1176" s="63">
        <v>43917</v>
      </c>
      <c r="C1176" s="64">
        <v>9899</v>
      </c>
      <c r="D1176" s="64">
        <v>9910</v>
      </c>
      <c r="E1176" s="64">
        <v>9548</v>
      </c>
      <c r="F1176" s="64">
        <v>9583</v>
      </c>
    </row>
    <row r="1177" spans="2:6" x14ac:dyDescent="0.25">
      <c r="B1177" s="63">
        <v>43916</v>
      </c>
      <c r="C1177" s="64">
        <v>9679</v>
      </c>
      <c r="D1177" s="64">
        <v>9690</v>
      </c>
      <c r="E1177" s="64">
        <v>9426</v>
      </c>
      <c r="F1177" s="64">
        <v>9638</v>
      </c>
    </row>
    <row r="1178" spans="2:6" x14ac:dyDescent="0.25">
      <c r="B1178" s="63">
        <v>43915</v>
      </c>
      <c r="C1178" s="64">
        <v>9410</v>
      </c>
      <c r="D1178" s="64">
        <v>9624</v>
      </c>
      <c r="E1178" s="64">
        <v>9370</v>
      </c>
      <c r="F1178" s="64">
        <v>9583</v>
      </c>
    </row>
    <row r="1179" spans="2:6" x14ac:dyDescent="0.25">
      <c r="B1179" s="63">
        <v>43914</v>
      </c>
      <c r="C1179" s="64">
        <v>8998</v>
      </c>
      <c r="D1179" s="64">
        <v>9295</v>
      </c>
      <c r="E1179" s="64">
        <v>8986</v>
      </c>
      <c r="F1179" s="64">
        <v>9193</v>
      </c>
    </row>
    <row r="1180" spans="2:6" x14ac:dyDescent="0.25">
      <c r="B1180" s="63">
        <v>43913</v>
      </c>
      <c r="C1180" s="64">
        <v>8609</v>
      </c>
      <c r="D1180" s="64">
        <v>8868</v>
      </c>
      <c r="E1180" s="64">
        <v>8555</v>
      </c>
      <c r="F1180" s="64">
        <v>8688</v>
      </c>
    </row>
    <row r="1181" spans="2:6" x14ac:dyDescent="0.25">
      <c r="B1181" s="63">
        <v>43910</v>
      </c>
      <c r="C1181" s="64">
        <v>8562</v>
      </c>
      <c r="D1181" s="64">
        <v>9166</v>
      </c>
      <c r="E1181" s="64">
        <v>8544</v>
      </c>
      <c r="F1181" s="64">
        <v>9013</v>
      </c>
    </row>
    <row r="1182" spans="2:6" x14ac:dyDescent="0.25">
      <c r="B1182" s="63">
        <v>43909</v>
      </c>
      <c r="C1182" s="64">
        <v>8820</v>
      </c>
      <c r="D1182" s="64">
        <v>8872</v>
      </c>
      <c r="E1182" s="64">
        <v>8268</v>
      </c>
      <c r="F1182" s="64">
        <v>8353</v>
      </c>
    </row>
    <row r="1183" spans="2:6" x14ac:dyDescent="0.25">
      <c r="B1183" s="63">
        <v>43908</v>
      </c>
      <c r="C1183" s="64">
        <v>9366</v>
      </c>
      <c r="D1183" s="64">
        <v>9489</v>
      </c>
      <c r="E1183" s="64">
        <v>9205</v>
      </c>
      <c r="F1183" s="64">
        <v>9263</v>
      </c>
    </row>
    <row r="1184" spans="2:6" x14ac:dyDescent="0.25">
      <c r="B1184" s="63">
        <v>43907</v>
      </c>
      <c r="C1184" s="64">
        <v>9379</v>
      </c>
      <c r="D1184" s="64">
        <v>9677</v>
      </c>
      <c r="E1184" s="64">
        <v>9271</v>
      </c>
      <c r="F1184" s="64">
        <v>9363</v>
      </c>
    </row>
    <row r="1185" spans="2:6" x14ac:dyDescent="0.25">
      <c r="B1185" s="63">
        <v>43906</v>
      </c>
      <c r="C1185" s="64">
        <v>9919</v>
      </c>
      <c r="D1185" s="64">
        <v>10055</v>
      </c>
      <c r="E1185" s="64">
        <v>9636</v>
      </c>
      <c r="F1185" s="64">
        <v>9668</v>
      </c>
    </row>
    <row r="1186" spans="2:6" x14ac:dyDescent="0.25">
      <c r="B1186" s="63">
        <v>43903</v>
      </c>
      <c r="C1186" s="64">
        <v>9749</v>
      </c>
      <c r="D1186" s="64">
        <v>10147</v>
      </c>
      <c r="E1186" s="64">
        <v>9450</v>
      </c>
      <c r="F1186" s="64">
        <v>10021</v>
      </c>
    </row>
    <row r="1187" spans="2:6" x14ac:dyDescent="0.25">
      <c r="B1187" s="63">
        <v>43902</v>
      </c>
      <c r="C1187" s="64">
        <v>10750</v>
      </c>
      <c r="D1187" s="64">
        <v>10765</v>
      </c>
      <c r="E1187" s="64">
        <v>10161</v>
      </c>
      <c r="F1187" s="64">
        <v>10367</v>
      </c>
    </row>
    <row r="1188" spans="2:6" x14ac:dyDescent="0.25">
      <c r="B1188" s="63">
        <v>43901</v>
      </c>
      <c r="C1188" s="64">
        <v>10979</v>
      </c>
      <c r="D1188" s="64">
        <v>11029</v>
      </c>
      <c r="E1188" s="64">
        <v>10807</v>
      </c>
      <c r="F1188" s="64">
        <v>10821</v>
      </c>
    </row>
    <row r="1189" spans="2:6" x14ac:dyDescent="0.25">
      <c r="B1189" s="63">
        <v>43900</v>
      </c>
      <c r="C1189" s="64">
        <v>10830</v>
      </c>
      <c r="D1189" s="64">
        <v>10996</v>
      </c>
      <c r="E1189" s="64">
        <v>10779</v>
      </c>
      <c r="F1189" s="64">
        <v>10984</v>
      </c>
    </row>
    <row r="1190" spans="2:6" x14ac:dyDescent="0.25">
      <c r="B1190" s="63">
        <v>43899</v>
      </c>
      <c r="C1190" s="64">
        <v>10975</v>
      </c>
      <c r="D1190" s="64">
        <v>11108</v>
      </c>
      <c r="E1190" s="64">
        <v>10916</v>
      </c>
      <c r="F1190" s="64">
        <v>10950</v>
      </c>
    </row>
    <row r="1191" spans="2:6" x14ac:dyDescent="0.25">
      <c r="B1191" s="63">
        <v>43896</v>
      </c>
      <c r="C1191" s="64">
        <v>11400</v>
      </c>
      <c r="D1191" s="64">
        <v>11420</v>
      </c>
      <c r="E1191" s="64">
        <v>11260</v>
      </c>
      <c r="F1191" s="64">
        <v>11269</v>
      </c>
    </row>
    <row r="1192" spans="2:6" x14ac:dyDescent="0.25">
      <c r="B1192" s="63">
        <v>43895</v>
      </c>
      <c r="C1192" s="64">
        <v>11450</v>
      </c>
      <c r="D1192" s="64">
        <v>11501</v>
      </c>
      <c r="E1192" s="64">
        <v>11428</v>
      </c>
      <c r="F1192" s="64">
        <v>11492</v>
      </c>
    </row>
    <row r="1193" spans="2:6" x14ac:dyDescent="0.25">
      <c r="B1193" s="63">
        <v>43894</v>
      </c>
      <c r="C1193" s="64">
        <v>11348</v>
      </c>
      <c r="D1193" s="64">
        <v>11369</v>
      </c>
      <c r="E1193" s="64">
        <v>11267</v>
      </c>
      <c r="F1193" s="64">
        <v>11364</v>
      </c>
    </row>
    <row r="1194" spans="2:6" x14ac:dyDescent="0.25">
      <c r="B1194" s="63">
        <v>43893</v>
      </c>
      <c r="C1194" s="64">
        <v>11313</v>
      </c>
      <c r="D1194" s="64">
        <v>11375</v>
      </c>
      <c r="E1194" s="64">
        <v>11278</v>
      </c>
      <c r="F1194" s="64">
        <v>11324</v>
      </c>
    </row>
    <row r="1195" spans="2:6" x14ac:dyDescent="0.25">
      <c r="B1195" s="63">
        <v>43892</v>
      </c>
      <c r="C1195" s="64">
        <v>11011</v>
      </c>
      <c r="D1195" s="64">
        <v>11278</v>
      </c>
      <c r="E1195" s="64">
        <v>11005</v>
      </c>
      <c r="F1195" s="64">
        <v>11174</v>
      </c>
    </row>
    <row r="1196" spans="2:6" x14ac:dyDescent="0.25">
      <c r="B1196" s="63">
        <v>43888</v>
      </c>
      <c r="C1196" s="64">
        <v>11395</v>
      </c>
      <c r="D1196" s="64">
        <v>11447</v>
      </c>
      <c r="E1196" s="64">
        <v>11237</v>
      </c>
      <c r="F1196" s="64">
        <v>11273</v>
      </c>
    </row>
    <row r="1197" spans="2:6" x14ac:dyDescent="0.25">
      <c r="B1197" s="63">
        <v>43887</v>
      </c>
      <c r="C1197" s="64">
        <v>11383</v>
      </c>
      <c r="D1197" s="64">
        <v>11482</v>
      </c>
      <c r="E1197" s="64">
        <v>11365</v>
      </c>
      <c r="F1197" s="64">
        <v>11421</v>
      </c>
    </row>
    <row r="1198" spans="2:6" x14ac:dyDescent="0.25">
      <c r="B1198" s="63">
        <v>43886</v>
      </c>
      <c r="C1198" s="64">
        <v>11400</v>
      </c>
      <c r="D1198" s="64">
        <v>11561</v>
      </c>
      <c r="E1198" s="64">
        <v>11386</v>
      </c>
      <c r="F1198" s="64">
        <v>11542</v>
      </c>
    </row>
    <row r="1199" spans="2:6" x14ac:dyDescent="0.25">
      <c r="B1199" s="63">
        <v>43885</v>
      </c>
      <c r="C1199" s="64">
        <v>11509</v>
      </c>
      <c r="D1199" s="64">
        <v>11587</v>
      </c>
      <c r="E1199" s="64">
        <v>11476</v>
      </c>
      <c r="F1199" s="64">
        <v>11508</v>
      </c>
    </row>
    <row r="1200" spans="2:6" x14ac:dyDescent="0.25">
      <c r="B1200" s="63">
        <v>43882</v>
      </c>
      <c r="C1200" s="64">
        <v>11665</v>
      </c>
      <c r="D1200" s="64">
        <v>11765</v>
      </c>
      <c r="E1200" s="64">
        <v>11636</v>
      </c>
      <c r="F1200" s="64">
        <v>11664</v>
      </c>
    </row>
    <row r="1201" spans="2:6" x14ac:dyDescent="0.25">
      <c r="B1201" s="63">
        <v>43881</v>
      </c>
      <c r="C1201" s="64">
        <v>11820</v>
      </c>
      <c r="D1201" s="64">
        <v>11830</v>
      </c>
      <c r="E1201" s="64">
        <v>11679</v>
      </c>
      <c r="F1201" s="64">
        <v>11715</v>
      </c>
    </row>
    <row r="1202" spans="2:6" x14ac:dyDescent="0.25">
      <c r="B1202" s="63">
        <v>43880</v>
      </c>
      <c r="C1202" s="64">
        <v>11678</v>
      </c>
      <c r="D1202" s="64">
        <v>11805</v>
      </c>
      <c r="E1202" s="64">
        <v>11637</v>
      </c>
      <c r="F1202" s="64">
        <v>11760</v>
      </c>
    </row>
    <row r="1203" spans="2:6" x14ac:dyDescent="0.25">
      <c r="B1203" s="63">
        <v>43879</v>
      </c>
      <c r="C1203" s="64">
        <v>11715</v>
      </c>
      <c r="D1203" s="64">
        <v>11719</v>
      </c>
      <c r="E1203" s="64">
        <v>11627</v>
      </c>
      <c r="F1203" s="64">
        <v>11640</v>
      </c>
    </row>
    <row r="1204" spans="2:6" x14ac:dyDescent="0.25">
      <c r="B1204" s="63">
        <v>43878</v>
      </c>
      <c r="C1204" s="64">
        <v>11710</v>
      </c>
      <c r="D1204" s="64">
        <v>11792</v>
      </c>
      <c r="E1204" s="64">
        <v>11702</v>
      </c>
      <c r="F1204" s="64">
        <v>11770</v>
      </c>
    </row>
    <row r="1205" spans="2:6" x14ac:dyDescent="0.25">
      <c r="B1205" s="63">
        <v>43875</v>
      </c>
      <c r="C1205" s="64">
        <v>11757</v>
      </c>
      <c r="D1205" s="64">
        <v>11852</v>
      </c>
      <c r="E1205" s="64">
        <v>11755</v>
      </c>
      <c r="F1205" s="64">
        <v>11812</v>
      </c>
    </row>
    <row r="1206" spans="2:6" x14ac:dyDescent="0.25">
      <c r="B1206" s="63">
        <v>43874</v>
      </c>
      <c r="C1206" s="64">
        <v>11798</v>
      </c>
      <c r="D1206" s="64">
        <v>11837</v>
      </c>
      <c r="E1206" s="64">
        <v>11762</v>
      </c>
      <c r="F1206" s="64">
        <v>11774</v>
      </c>
    </row>
    <row r="1207" spans="2:6" x14ac:dyDescent="0.25">
      <c r="B1207" s="63">
        <v>43873</v>
      </c>
      <c r="C1207" s="64">
        <v>11663</v>
      </c>
      <c r="D1207" s="64">
        <v>11797</v>
      </c>
      <c r="E1207" s="64">
        <v>11647</v>
      </c>
      <c r="F1207" s="64">
        <v>11771</v>
      </c>
    </row>
    <row r="1208" spans="2:6" x14ac:dyDescent="0.25">
      <c r="B1208" s="63">
        <v>43872</v>
      </c>
      <c r="C1208" s="64">
        <v>11625</v>
      </c>
      <c r="D1208" s="64">
        <v>11689</v>
      </c>
      <c r="E1208" s="64">
        <v>11613</v>
      </c>
      <c r="F1208" s="64">
        <v>11666</v>
      </c>
    </row>
    <row r="1209" spans="2:6" x14ac:dyDescent="0.25">
      <c r="B1209" s="63">
        <v>43871</v>
      </c>
      <c r="C1209" s="64">
        <v>11455</v>
      </c>
      <c r="D1209" s="64">
        <v>11598</v>
      </c>
      <c r="E1209" s="64">
        <v>11402</v>
      </c>
      <c r="F1209" s="64">
        <v>11564</v>
      </c>
    </row>
    <row r="1210" spans="2:6" x14ac:dyDescent="0.25">
      <c r="B1210" s="63">
        <v>43868</v>
      </c>
      <c r="C1210" s="64">
        <v>11660</v>
      </c>
      <c r="D1210" s="64">
        <v>11666</v>
      </c>
      <c r="E1210" s="64">
        <v>11566</v>
      </c>
      <c r="F1210" s="64">
        <v>11592</v>
      </c>
    </row>
    <row r="1211" spans="2:6" x14ac:dyDescent="0.25">
      <c r="B1211" s="63">
        <v>43867</v>
      </c>
      <c r="C1211" s="64">
        <v>11651</v>
      </c>
      <c r="D1211" s="64">
        <v>11744</v>
      </c>
      <c r="E1211" s="64">
        <v>11628</v>
      </c>
      <c r="F1211" s="64">
        <v>11741</v>
      </c>
    </row>
    <row r="1212" spans="2:6" x14ac:dyDescent="0.25">
      <c r="B1212" s="63">
        <v>43866</v>
      </c>
      <c r="C1212" s="64">
        <v>11603</v>
      </c>
      <c r="D1212" s="64">
        <v>11620</v>
      </c>
      <c r="E1212" s="64">
        <v>11474</v>
      </c>
      <c r="F1212" s="64">
        <v>11542</v>
      </c>
    </row>
    <row r="1213" spans="2:6" x14ac:dyDescent="0.25">
      <c r="B1213" s="63">
        <v>43865</v>
      </c>
      <c r="C1213" s="64">
        <v>11373</v>
      </c>
      <c r="D1213" s="64">
        <v>11557</v>
      </c>
      <c r="E1213" s="64">
        <v>11362</v>
      </c>
      <c r="F1213" s="64">
        <v>11534</v>
      </c>
    </row>
    <row r="1214" spans="2:6" x14ac:dyDescent="0.25">
      <c r="B1214" s="63">
        <v>43864</v>
      </c>
      <c r="C1214" s="64">
        <v>11285</v>
      </c>
      <c r="D1214" s="64">
        <v>11370</v>
      </c>
      <c r="E1214" s="64">
        <v>11152</v>
      </c>
      <c r="F1214" s="64">
        <v>11325</v>
      </c>
    </row>
    <row r="1215" spans="2:6" x14ac:dyDescent="0.25">
      <c r="B1215" s="63">
        <v>43861</v>
      </c>
      <c r="C1215" s="64">
        <v>11460</v>
      </c>
      <c r="D1215" s="64">
        <v>11567</v>
      </c>
      <c r="E1215" s="64">
        <v>11407</v>
      </c>
      <c r="F1215" s="64">
        <v>11468</v>
      </c>
    </row>
    <row r="1216" spans="2:6" x14ac:dyDescent="0.25">
      <c r="B1216" s="63">
        <v>43860</v>
      </c>
      <c r="C1216" s="64">
        <v>11770</v>
      </c>
      <c r="D1216" s="64">
        <v>11798</v>
      </c>
      <c r="E1216" s="64">
        <v>11366</v>
      </c>
      <c r="F1216" s="64">
        <v>11370</v>
      </c>
    </row>
    <row r="1217" spans="2:6" x14ac:dyDescent="0.25">
      <c r="B1217" s="63">
        <v>43850</v>
      </c>
      <c r="C1217" s="64">
        <v>12119</v>
      </c>
      <c r="D1217" s="64">
        <v>12160</v>
      </c>
      <c r="E1217" s="64">
        <v>12097</v>
      </c>
      <c r="F1217" s="64">
        <v>12111</v>
      </c>
    </row>
    <row r="1218" spans="2:6" x14ac:dyDescent="0.25">
      <c r="B1218" s="63">
        <v>43847</v>
      </c>
      <c r="C1218" s="64">
        <v>12103</v>
      </c>
      <c r="D1218" s="64">
        <v>12118</v>
      </c>
      <c r="E1218" s="64">
        <v>12029</v>
      </c>
      <c r="F1218" s="64">
        <v>12072</v>
      </c>
    </row>
    <row r="1219" spans="2:6" x14ac:dyDescent="0.25">
      <c r="B1219" s="63">
        <v>43846</v>
      </c>
      <c r="C1219" s="64">
        <v>12040</v>
      </c>
      <c r="D1219" s="64">
        <v>12078</v>
      </c>
      <c r="E1219" s="64">
        <v>11990</v>
      </c>
      <c r="F1219" s="64">
        <v>12056</v>
      </c>
    </row>
    <row r="1220" spans="2:6" x14ac:dyDescent="0.25">
      <c r="B1220" s="63">
        <v>43845</v>
      </c>
      <c r="C1220" s="64">
        <v>12159</v>
      </c>
      <c r="D1220" s="64">
        <v>12175</v>
      </c>
      <c r="E1220" s="64">
        <v>12058</v>
      </c>
      <c r="F1220" s="64">
        <v>12063</v>
      </c>
    </row>
    <row r="1221" spans="2:6" x14ac:dyDescent="0.25">
      <c r="B1221" s="63">
        <v>43844</v>
      </c>
      <c r="C1221" s="64">
        <v>12176</v>
      </c>
      <c r="D1221" s="64">
        <v>12199</v>
      </c>
      <c r="E1221" s="64">
        <v>12148</v>
      </c>
      <c r="F1221" s="64">
        <v>12181</v>
      </c>
    </row>
    <row r="1222" spans="2:6" x14ac:dyDescent="0.25">
      <c r="B1222" s="63">
        <v>43843</v>
      </c>
      <c r="C1222" s="64">
        <v>12085</v>
      </c>
      <c r="D1222" s="64">
        <v>12121</v>
      </c>
      <c r="E1222" s="64">
        <v>12044</v>
      </c>
      <c r="F1222" s="64">
        <v>12117</v>
      </c>
    </row>
    <row r="1223" spans="2:6" x14ac:dyDescent="0.25">
      <c r="B1223" s="63">
        <v>43840</v>
      </c>
      <c r="C1223" s="64">
        <v>12005</v>
      </c>
      <c r="D1223" s="64">
        <v>12042</v>
      </c>
      <c r="E1223" s="64">
        <v>11953</v>
      </c>
      <c r="F1223" s="64">
        <v>12010</v>
      </c>
    </row>
    <row r="1224" spans="2:6" x14ac:dyDescent="0.25">
      <c r="B1224" s="63">
        <v>43839</v>
      </c>
      <c r="C1224" s="64">
        <v>11919</v>
      </c>
      <c r="D1224" s="64">
        <v>11998</v>
      </c>
      <c r="E1224" s="64">
        <v>11883</v>
      </c>
      <c r="F1224" s="64">
        <v>11968</v>
      </c>
    </row>
    <row r="1225" spans="2:6" x14ac:dyDescent="0.25">
      <c r="B1225" s="63">
        <v>43838</v>
      </c>
      <c r="C1225" s="64">
        <v>11728</v>
      </c>
      <c r="D1225" s="64">
        <v>11892</v>
      </c>
      <c r="E1225" s="64">
        <v>11697</v>
      </c>
      <c r="F1225" s="64">
        <v>11788</v>
      </c>
    </row>
    <row r="1226" spans="2:6" x14ac:dyDescent="0.25">
      <c r="B1226" s="63">
        <v>43837</v>
      </c>
      <c r="C1226" s="64">
        <v>11995</v>
      </c>
      <c r="D1226" s="64">
        <v>12009</v>
      </c>
      <c r="E1226" s="64">
        <v>11816</v>
      </c>
      <c r="F1226" s="64">
        <v>11871</v>
      </c>
    </row>
    <row r="1227" spans="2:6" x14ac:dyDescent="0.25">
      <c r="B1227" s="63">
        <v>43836</v>
      </c>
      <c r="C1227" s="64">
        <v>12017</v>
      </c>
      <c r="D1227" s="64">
        <v>12034</v>
      </c>
      <c r="E1227" s="64">
        <v>11948</v>
      </c>
      <c r="F1227" s="64">
        <v>11950</v>
      </c>
    </row>
    <row r="1228" spans="2:6" x14ac:dyDescent="0.25">
      <c r="B1228" s="63">
        <v>43833</v>
      </c>
      <c r="C1228" s="64">
        <v>12180</v>
      </c>
      <c r="D1228" s="64">
        <v>12198</v>
      </c>
      <c r="E1228" s="64">
        <v>11996</v>
      </c>
      <c r="F1228" s="64">
        <v>12086</v>
      </c>
    </row>
    <row r="1229" spans="2:6" x14ac:dyDescent="0.25">
      <c r="B1229" s="63">
        <v>43832</v>
      </c>
      <c r="C1229" s="64">
        <v>12044</v>
      </c>
      <c r="D1229" s="64">
        <v>12120</v>
      </c>
      <c r="E1229" s="64">
        <v>12023</v>
      </c>
      <c r="F1229" s="64">
        <v>12102</v>
      </c>
    </row>
    <row r="1230" spans="2:6" x14ac:dyDescent="0.25">
      <c r="B1230" s="63">
        <v>43830</v>
      </c>
      <c r="C1230" s="64">
        <v>12029</v>
      </c>
      <c r="D1230" s="64">
        <v>12049</v>
      </c>
      <c r="E1230" s="64">
        <v>11992</v>
      </c>
      <c r="F1230" s="64">
        <v>11995</v>
      </c>
    </row>
    <row r="1231" spans="2:6" x14ac:dyDescent="0.25">
      <c r="B1231" s="63">
        <v>43829</v>
      </c>
      <c r="C1231" s="64">
        <v>12091</v>
      </c>
      <c r="D1231" s="64">
        <v>12125</v>
      </c>
      <c r="E1231" s="64">
        <v>12065</v>
      </c>
      <c r="F1231" s="64">
        <v>12069</v>
      </c>
    </row>
    <row r="1232" spans="2:6" x14ac:dyDescent="0.25">
      <c r="B1232" s="63">
        <v>43826</v>
      </c>
      <c r="C1232" s="64">
        <v>12038</v>
      </c>
      <c r="D1232" s="64">
        <v>12112</v>
      </c>
      <c r="E1232" s="64">
        <v>12037</v>
      </c>
      <c r="F1232" s="64">
        <v>12097</v>
      </c>
    </row>
    <row r="1233" spans="2:6" x14ac:dyDescent="0.25">
      <c r="B1233" s="63">
        <v>43825</v>
      </c>
      <c r="C1233" s="64">
        <v>12029</v>
      </c>
      <c r="D1233" s="64">
        <v>12042</v>
      </c>
      <c r="E1233" s="64">
        <v>11986</v>
      </c>
      <c r="F1233" s="64">
        <v>12009</v>
      </c>
    </row>
    <row r="1234" spans="2:6" x14ac:dyDescent="0.25">
      <c r="B1234" s="63">
        <v>43824</v>
      </c>
      <c r="C1234" s="64">
        <v>11989</v>
      </c>
      <c r="D1234" s="64">
        <v>12027</v>
      </c>
      <c r="E1234" s="64">
        <v>11976</v>
      </c>
      <c r="F1234" s="64">
        <v>12020</v>
      </c>
    </row>
    <row r="1235" spans="2:6" x14ac:dyDescent="0.25">
      <c r="B1235" s="63">
        <v>43823</v>
      </c>
      <c r="C1235" s="64">
        <v>12030</v>
      </c>
      <c r="D1235" s="64">
        <v>12044</v>
      </c>
      <c r="E1235" s="64">
        <v>11982</v>
      </c>
      <c r="F1235" s="64">
        <v>11983</v>
      </c>
    </row>
    <row r="1236" spans="2:6" x14ac:dyDescent="0.25">
      <c r="B1236" s="63">
        <v>43822</v>
      </c>
      <c r="C1236" s="64">
        <v>12000</v>
      </c>
      <c r="D1236" s="64">
        <v>12028</v>
      </c>
      <c r="E1236" s="64">
        <v>11972</v>
      </c>
      <c r="F1236" s="64">
        <v>12020</v>
      </c>
    </row>
    <row r="1237" spans="2:6" x14ac:dyDescent="0.25">
      <c r="B1237" s="63">
        <v>43819</v>
      </c>
      <c r="C1237" s="64">
        <v>12063</v>
      </c>
      <c r="D1237" s="64">
        <v>12063</v>
      </c>
      <c r="E1237" s="64">
        <v>11951</v>
      </c>
      <c r="F1237" s="64">
        <v>11979</v>
      </c>
    </row>
    <row r="1238" spans="2:6" x14ac:dyDescent="0.25">
      <c r="B1238" s="63">
        <v>43818</v>
      </c>
      <c r="C1238" s="64">
        <v>12110</v>
      </c>
      <c r="D1238" s="64">
        <v>12115</v>
      </c>
      <c r="E1238" s="64">
        <v>12015</v>
      </c>
      <c r="F1238" s="64">
        <v>12030</v>
      </c>
    </row>
    <row r="1239" spans="2:6" x14ac:dyDescent="0.25">
      <c r="B1239" s="63">
        <v>43817</v>
      </c>
      <c r="C1239" s="64">
        <v>12077</v>
      </c>
      <c r="D1239" s="64">
        <v>12129</v>
      </c>
      <c r="E1239" s="64">
        <v>12065</v>
      </c>
      <c r="F1239" s="64">
        <v>12118</v>
      </c>
    </row>
    <row r="1240" spans="2:6" x14ac:dyDescent="0.25">
      <c r="B1240" s="63">
        <v>43816</v>
      </c>
      <c r="C1240" s="64">
        <v>11974</v>
      </c>
      <c r="D1240" s="64">
        <v>12102</v>
      </c>
      <c r="E1240" s="64">
        <v>11945</v>
      </c>
      <c r="F1240" s="64">
        <v>12100</v>
      </c>
    </row>
    <row r="1241" spans="2:6" x14ac:dyDescent="0.25">
      <c r="B1241" s="63">
        <v>43815</v>
      </c>
      <c r="C1241" s="64">
        <v>11932</v>
      </c>
      <c r="D1241" s="64">
        <v>11976</v>
      </c>
      <c r="E1241" s="64">
        <v>11922</v>
      </c>
      <c r="F1241" s="64">
        <v>11961</v>
      </c>
    </row>
    <row r="1242" spans="2:6" x14ac:dyDescent="0.25">
      <c r="B1242" s="63">
        <v>43812</v>
      </c>
      <c r="C1242" s="64">
        <v>11977</v>
      </c>
      <c r="D1242" s="64">
        <v>12007</v>
      </c>
      <c r="E1242" s="64">
        <v>11917</v>
      </c>
      <c r="F1242" s="64">
        <v>11965</v>
      </c>
    </row>
    <row r="1243" spans="2:6" x14ac:dyDescent="0.25">
      <c r="B1243" s="63">
        <v>43811</v>
      </c>
      <c r="C1243" s="64">
        <v>11765</v>
      </c>
      <c r="D1243" s="64">
        <v>11888</v>
      </c>
      <c r="E1243" s="64">
        <v>11754</v>
      </c>
      <c r="F1243" s="64">
        <v>11853</v>
      </c>
    </row>
    <row r="1244" spans="2:6" x14ac:dyDescent="0.25">
      <c r="B1244" s="63">
        <v>43810</v>
      </c>
      <c r="C1244" s="64">
        <v>11600</v>
      </c>
      <c r="D1244" s="64">
        <v>11706</v>
      </c>
      <c r="E1244" s="64">
        <v>11594</v>
      </c>
      <c r="F1244" s="64">
        <v>11706</v>
      </c>
    </row>
    <row r="1245" spans="2:6" x14ac:dyDescent="0.25">
      <c r="B1245" s="63">
        <v>43809</v>
      </c>
      <c r="C1245" s="64">
        <v>11647</v>
      </c>
      <c r="D1245" s="64">
        <v>11656</v>
      </c>
      <c r="E1245" s="64">
        <v>11605</v>
      </c>
      <c r="F1245" s="64">
        <v>11625</v>
      </c>
    </row>
    <row r="1246" spans="2:6" x14ac:dyDescent="0.25">
      <c r="B1246" s="63">
        <v>43808</v>
      </c>
      <c r="C1246" s="64">
        <v>11670</v>
      </c>
      <c r="D1246" s="64">
        <v>11699</v>
      </c>
      <c r="E1246" s="64">
        <v>11633</v>
      </c>
      <c r="F1246" s="64">
        <v>11671</v>
      </c>
    </row>
    <row r="1247" spans="2:6" x14ac:dyDescent="0.25">
      <c r="B1247" s="63">
        <v>43805</v>
      </c>
      <c r="C1247" s="64">
        <v>11645</v>
      </c>
      <c r="D1247" s="64">
        <v>11670</v>
      </c>
      <c r="E1247" s="64">
        <v>11580</v>
      </c>
      <c r="F1247" s="64">
        <v>11612</v>
      </c>
    </row>
    <row r="1248" spans="2:6" x14ac:dyDescent="0.25">
      <c r="B1248" s="63">
        <v>43804</v>
      </c>
      <c r="C1248" s="64">
        <v>11540</v>
      </c>
      <c r="D1248" s="64">
        <v>11618</v>
      </c>
      <c r="E1248" s="64">
        <v>11532</v>
      </c>
      <c r="F1248" s="64">
        <v>11598</v>
      </c>
    </row>
    <row r="1249" spans="2:6" x14ac:dyDescent="0.25">
      <c r="B1249" s="63">
        <v>43803</v>
      </c>
      <c r="C1249" s="64">
        <v>11492</v>
      </c>
      <c r="D1249" s="64">
        <v>11505</v>
      </c>
      <c r="E1249" s="64">
        <v>11443</v>
      </c>
      <c r="F1249" s="64">
        <v>11503</v>
      </c>
    </row>
    <row r="1250" spans="2:6" x14ac:dyDescent="0.25">
      <c r="B1250" s="63">
        <v>43802</v>
      </c>
      <c r="C1250" s="64">
        <v>11444</v>
      </c>
      <c r="D1250" s="64">
        <v>11527</v>
      </c>
      <c r="E1250" s="64">
        <v>11439</v>
      </c>
      <c r="F1250" s="64">
        <v>11524</v>
      </c>
    </row>
    <row r="1251" spans="2:6" x14ac:dyDescent="0.25">
      <c r="B1251" s="63">
        <v>43801</v>
      </c>
      <c r="C1251" s="64">
        <v>11527</v>
      </c>
      <c r="D1251" s="64">
        <v>11533</v>
      </c>
      <c r="E1251" s="64">
        <v>11459</v>
      </c>
      <c r="F1251" s="64">
        <v>11502</v>
      </c>
    </row>
    <row r="1252" spans="2:6" x14ac:dyDescent="0.25">
      <c r="B1252" s="63">
        <v>43798</v>
      </c>
      <c r="C1252" s="64">
        <v>11604</v>
      </c>
      <c r="D1252" s="64">
        <v>11613</v>
      </c>
      <c r="E1252" s="64">
        <v>11462</v>
      </c>
      <c r="F1252" s="64">
        <v>11465</v>
      </c>
    </row>
    <row r="1253" spans="2:6" x14ac:dyDescent="0.25">
      <c r="B1253" s="63">
        <v>43797</v>
      </c>
      <c r="C1253" s="64">
        <v>11658</v>
      </c>
      <c r="D1253" s="64">
        <v>11663</v>
      </c>
      <c r="E1253" s="64">
        <v>11605</v>
      </c>
      <c r="F1253" s="64">
        <v>11614</v>
      </c>
    </row>
    <row r="1254" spans="2:6" x14ac:dyDescent="0.25">
      <c r="B1254" s="63">
        <v>43796</v>
      </c>
      <c r="C1254" s="64">
        <v>11613</v>
      </c>
      <c r="D1254" s="64">
        <v>11651</v>
      </c>
      <c r="E1254" s="64">
        <v>11596</v>
      </c>
      <c r="F1254" s="64">
        <v>11647</v>
      </c>
    </row>
    <row r="1255" spans="2:6" x14ac:dyDescent="0.25">
      <c r="B1255" s="63">
        <v>43795</v>
      </c>
      <c r="C1255" s="64">
        <v>11620</v>
      </c>
      <c r="D1255" s="64">
        <v>11658</v>
      </c>
      <c r="E1255" s="64">
        <v>11603</v>
      </c>
      <c r="F1255" s="64">
        <v>11618</v>
      </c>
    </row>
    <row r="1256" spans="2:6" x14ac:dyDescent="0.25">
      <c r="B1256" s="63">
        <v>43794</v>
      </c>
      <c r="C1256" s="64">
        <v>11615</v>
      </c>
      <c r="D1256" s="64">
        <v>11629</v>
      </c>
      <c r="E1256" s="64">
        <v>11559</v>
      </c>
      <c r="F1256" s="64">
        <v>11565</v>
      </c>
    </row>
    <row r="1257" spans="2:6" x14ac:dyDescent="0.25">
      <c r="B1257" s="63">
        <v>43791</v>
      </c>
      <c r="C1257" s="64">
        <v>11565</v>
      </c>
      <c r="D1257" s="64">
        <v>11592</v>
      </c>
      <c r="E1257" s="64">
        <v>11531</v>
      </c>
      <c r="F1257" s="64">
        <v>11556</v>
      </c>
    </row>
    <row r="1258" spans="2:6" x14ac:dyDescent="0.25">
      <c r="B1258" s="63">
        <v>43790</v>
      </c>
      <c r="C1258" s="64">
        <v>11529</v>
      </c>
      <c r="D1258" s="64">
        <v>11551</v>
      </c>
      <c r="E1258" s="64">
        <v>11450</v>
      </c>
      <c r="F1258" s="64">
        <v>11544</v>
      </c>
    </row>
    <row r="1259" spans="2:6" x14ac:dyDescent="0.25">
      <c r="B1259" s="63">
        <v>43789</v>
      </c>
      <c r="C1259" s="64">
        <v>11621</v>
      </c>
      <c r="D1259" s="64">
        <v>11644</v>
      </c>
      <c r="E1259" s="64">
        <v>11594</v>
      </c>
      <c r="F1259" s="64">
        <v>11607</v>
      </c>
    </row>
    <row r="1260" spans="2:6" x14ac:dyDescent="0.25">
      <c r="B1260" s="63">
        <v>43788</v>
      </c>
      <c r="C1260" s="64">
        <v>11574</v>
      </c>
      <c r="D1260" s="64">
        <v>11654</v>
      </c>
      <c r="E1260" s="64">
        <v>11563</v>
      </c>
      <c r="F1260" s="64">
        <v>11644</v>
      </c>
    </row>
    <row r="1261" spans="2:6" x14ac:dyDescent="0.25">
      <c r="B1261" s="63">
        <v>43787</v>
      </c>
      <c r="C1261" s="64">
        <v>11533</v>
      </c>
      <c r="D1261" s="64">
        <v>11594</v>
      </c>
      <c r="E1261" s="64">
        <v>11507</v>
      </c>
      <c r="F1261" s="64">
        <v>11593</v>
      </c>
    </row>
    <row r="1262" spans="2:6" x14ac:dyDescent="0.25">
      <c r="B1262" s="63">
        <v>43784</v>
      </c>
      <c r="C1262" s="64">
        <v>11485</v>
      </c>
      <c r="D1262" s="64">
        <v>11563</v>
      </c>
      <c r="E1262" s="64">
        <v>11480</v>
      </c>
      <c r="F1262" s="64">
        <v>11532</v>
      </c>
    </row>
    <row r="1263" spans="2:6" x14ac:dyDescent="0.25">
      <c r="B1263" s="63">
        <v>43783</v>
      </c>
      <c r="C1263" s="64">
        <v>11493</v>
      </c>
      <c r="D1263" s="64">
        <v>11496</v>
      </c>
      <c r="E1263" s="64">
        <v>11413</v>
      </c>
      <c r="F1263" s="64">
        <v>11456</v>
      </c>
    </row>
    <row r="1264" spans="2:6" x14ac:dyDescent="0.25">
      <c r="B1264" s="63">
        <v>43782</v>
      </c>
      <c r="C1264" s="64">
        <v>11463</v>
      </c>
      <c r="D1264" s="64">
        <v>11494</v>
      </c>
      <c r="E1264" s="64">
        <v>11428</v>
      </c>
      <c r="F1264" s="64">
        <v>11466</v>
      </c>
    </row>
    <row r="1265" spans="2:6" x14ac:dyDescent="0.25">
      <c r="B1265" s="63">
        <v>43781</v>
      </c>
      <c r="C1265" s="64">
        <v>11483</v>
      </c>
      <c r="D1265" s="64">
        <v>11528</v>
      </c>
      <c r="E1265" s="64">
        <v>11466</v>
      </c>
      <c r="F1265" s="64">
        <v>11523</v>
      </c>
    </row>
    <row r="1266" spans="2:6" x14ac:dyDescent="0.25">
      <c r="B1266" s="63">
        <v>43780</v>
      </c>
      <c r="C1266" s="64">
        <v>11577</v>
      </c>
      <c r="D1266" s="64">
        <v>11581</v>
      </c>
      <c r="E1266" s="64">
        <v>11424</v>
      </c>
      <c r="F1266" s="64">
        <v>11437</v>
      </c>
    </row>
    <row r="1267" spans="2:6" x14ac:dyDescent="0.25">
      <c r="B1267" s="63">
        <v>43777</v>
      </c>
      <c r="C1267" s="64">
        <v>11646</v>
      </c>
      <c r="D1267" s="64">
        <v>11648</v>
      </c>
      <c r="E1267" s="64">
        <v>11554</v>
      </c>
      <c r="F1267" s="64">
        <v>11573</v>
      </c>
    </row>
    <row r="1268" spans="2:6" x14ac:dyDescent="0.25">
      <c r="B1268" s="63">
        <v>43776</v>
      </c>
      <c r="C1268" s="64">
        <v>11636</v>
      </c>
      <c r="D1268" s="64">
        <v>11637</v>
      </c>
      <c r="E1268" s="64">
        <v>11558</v>
      </c>
      <c r="F1268" s="64">
        <v>11596</v>
      </c>
    </row>
    <row r="1269" spans="2:6" x14ac:dyDescent="0.25">
      <c r="B1269" s="63">
        <v>43775</v>
      </c>
      <c r="C1269" s="64">
        <v>11644</v>
      </c>
      <c r="D1269" s="64">
        <v>11675</v>
      </c>
      <c r="E1269" s="64">
        <v>11600</v>
      </c>
      <c r="F1269" s="64">
        <v>11653</v>
      </c>
    </row>
    <row r="1270" spans="2:6" x14ac:dyDescent="0.25">
      <c r="B1270" s="63">
        <v>43774</v>
      </c>
      <c r="C1270" s="64">
        <v>11594</v>
      </c>
      <c r="D1270" s="64">
        <v>11650</v>
      </c>
      <c r="E1270" s="64">
        <v>11566</v>
      </c>
      <c r="F1270" s="64">
        <v>11645</v>
      </c>
    </row>
    <row r="1271" spans="2:6" x14ac:dyDescent="0.25">
      <c r="B1271" s="63">
        <v>43773</v>
      </c>
      <c r="C1271" s="64">
        <v>11416</v>
      </c>
      <c r="D1271" s="64">
        <v>11554</v>
      </c>
      <c r="E1271" s="64">
        <v>11413</v>
      </c>
      <c r="F1271" s="64">
        <v>11544</v>
      </c>
    </row>
    <row r="1272" spans="2:6" x14ac:dyDescent="0.25">
      <c r="B1272" s="63">
        <v>43770</v>
      </c>
      <c r="C1272" s="64">
        <v>11333</v>
      </c>
      <c r="D1272" s="64">
        <v>11377</v>
      </c>
      <c r="E1272" s="64">
        <v>11316</v>
      </c>
      <c r="F1272" s="64">
        <v>11371</v>
      </c>
    </row>
    <row r="1273" spans="2:6" x14ac:dyDescent="0.25">
      <c r="B1273" s="63">
        <v>43769</v>
      </c>
      <c r="C1273" s="64">
        <v>11371</v>
      </c>
      <c r="D1273" s="64">
        <v>11396</v>
      </c>
      <c r="E1273" s="64">
        <v>11341</v>
      </c>
      <c r="F1273" s="64">
        <v>11346</v>
      </c>
    </row>
    <row r="1274" spans="2:6" x14ac:dyDescent="0.25">
      <c r="B1274" s="63">
        <v>43768</v>
      </c>
      <c r="C1274" s="64">
        <v>11312</v>
      </c>
      <c r="D1274" s="64">
        <v>11351</v>
      </c>
      <c r="E1274" s="64">
        <v>11295</v>
      </c>
      <c r="F1274" s="64">
        <v>11338</v>
      </c>
    </row>
    <row r="1275" spans="2:6" x14ac:dyDescent="0.25">
      <c r="B1275" s="63">
        <v>43767</v>
      </c>
      <c r="C1275" s="64">
        <v>11348</v>
      </c>
      <c r="D1275" s="64">
        <v>11366</v>
      </c>
      <c r="E1275" s="64">
        <v>11293</v>
      </c>
      <c r="F1275" s="64">
        <v>11326</v>
      </c>
    </row>
    <row r="1276" spans="2:6" x14ac:dyDescent="0.25">
      <c r="B1276" s="63">
        <v>43766</v>
      </c>
      <c r="C1276" s="64">
        <v>11334</v>
      </c>
      <c r="D1276" s="64">
        <v>11342</v>
      </c>
      <c r="E1276" s="64">
        <v>11291</v>
      </c>
      <c r="F1276" s="64">
        <v>11311</v>
      </c>
    </row>
    <row r="1277" spans="2:6" x14ac:dyDescent="0.25">
      <c r="B1277" s="63">
        <v>43763</v>
      </c>
      <c r="C1277" s="64">
        <v>11321</v>
      </c>
      <c r="D1277" s="64">
        <v>11328</v>
      </c>
      <c r="E1277" s="64">
        <v>11264</v>
      </c>
      <c r="F1277" s="64">
        <v>11284</v>
      </c>
    </row>
    <row r="1278" spans="2:6" x14ac:dyDescent="0.25">
      <c r="B1278" s="63">
        <v>43762</v>
      </c>
      <c r="C1278" s="64">
        <v>11232</v>
      </c>
      <c r="D1278" s="64">
        <v>11292</v>
      </c>
      <c r="E1278" s="64">
        <v>11225</v>
      </c>
      <c r="F1278" s="64">
        <v>11290</v>
      </c>
    </row>
    <row r="1279" spans="2:6" x14ac:dyDescent="0.25">
      <c r="B1279" s="63">
        <v>43761</v>
      </c>
      <c r="C1279" s="64">
        <v>11225</v>
      </c>
      <c r="D1279" s="64">
        <v>11254</v>
      </c>
      <c r="E1279" s="64">
        <v>11182</v>
      </c>
      <c r="F1279" s="64">
        <v>11201</v>
      </c>
    </row>
    <row r="1280" spans="2:6" x14ac:dyDescent="0.25">
      <c r="B1280" s="63">
        <v>43760</v>
      </c>
      <c r="C1280" s="64">
        <v>11213</v>
      </c>
      <c r="D1280" s="64">
        <v>11252</v>
      </c>
      <c r="E1280" s="64">
        <v>11191</v>
      </c>
      <c r="F1280" s="64">
        <v>11242</v>
      </c>
    </row>
    <row r="1281" spans="2:6" x14ac:dyDescent="0.25">
      <c r="B1281" s="63">
        <v>43759</v>
      </c>
      <c r="C1281" s="64">
        <v>11157</v>
      </c>
      <c r="D1281" s="64">
        <v>11168</v>
      </c>
      <c r="E1281" s="64">
        <v>11133</v>
      </c>
      <c r="F1281" s="64">
        <v>11155</v>
      </c>
    </row>
    <row r="1282" spans="2:6" x14ac:dyDescent="0.25">
      <c r="B1282" s="63">
        <v>43756</v>
      </c>
      <c r="C1282" s="64">
        <v>11195</v>
      </c>
      <c r="D1282" s="64">
        <v>11223</v>
      </c>
      <c r="E1282" s="64">
        <v>11132</v>
      </c>
      <c r="F1282" s="64">
        <v>11150</v>
      </c>
    </row>
    <row r="1283" spans="2:6" x14ac:dyDescent="0.25">
      <c r="B1283" s="63">
        <v>43755</v>
      </c>
      <c r="C1283" s="64">
        <v>11148</v>
      </c>
      <c r="D1283" s="64">
        <v>11161</v>
      </c>
      <c r="E1283" s="64">
        <v>11117</v>
      </c>
      <c r="F1283" s="64">
        <v>11157</v>
      </c>
    </row>
    <row r="1284" spans="2:6" x14ac:dyDescent="0.25">
      <c r="B1284" s="63">
        <v>43754</v>
      </c>
      <c r="C1284" s="64">
        <v>11158</v>
      </c>
      <c r="D1284" s="64">
        <v>11171</v>
      </c>
      <c r="E1284" s="64">
        <v>11130</v>
      </c>
      <c r="F1284" s="64">
        <v>11145</v>
      </c>
    </row>
    <row r="1285" spans="2:6" x14ac:dyDescent="0.25">
      <c r="B1285" s="63">
        <v>43753</v>
      </c>
      <c r="C1285" s="64">
        <v>11083</v>
      </c>
      <c r="D1285" s="64">
        <v>11122</v>
      </c>
      <c r="E1285" s="64">
        <v>11073</v>
      </c>
      <c r="F1285" s="64">
        <v>11108</v>
      </c>
    </row>
    <row r="1286" spans="2:6" x14ac:dyDescent="0.25">
      <c r="B1286" s="63">
        <v>43752</v>
      </c>
      <c r="C1286" s="64">
        <v>11070</v>
      </c>
      <c r="D1286" s="64">
        <v>11092</v>
      </c>
      <c r="E1286" s="64">
        <v>11030</v>
      </c>
      <c r="F1286" s="64">
        <v>11076</v>
      </c>
    </row>
    <row r="1287" spans="2:6" x14ac:dyDescent="0.25">
      <c r="B1287" s="63">
        <v>43747</v>
      </c>
      <c r="C1287" s="64">
        <v>10963</v>
      </c>
      <c r="D1287" s="64">
        <v>10969</v>
      </c>
      <c r="E1287" s="64">
        <v>10880</v>
      </c>
      <c r="F1287" s="64">
        <v>10880</v>
      </c>
    </row>
    <row r="1288" spans="2:6" x14ac:dyDescent="0.25">
      <c r="B1288" s="63">
        <v>43746</v>
      </c>
      <c r="C1288" s="64">
        <v>10958</v>
      </c>
      <c r="D1288" s="64">
        <v>11021</v>
      </c>
      <c r="E1288" s="64">
        <v>10950</v>
      </c>
      <c r="F1288" s="64">
        <v>11001</v>
      </c>
    </row>
    <row r="1289" spans="2:6" x14ac:dyDescent="0.25">
      <c r="B1289" s="63">
        <v>43745</v>
      </c>
      <c r="C1289" s="64">
        <v>10907</v>
      </c>
      <c r="D1289" s="64">
        <v>10937</v>
      </c>
      <c r="E1289" s="64">
        <v>10886</v>
      </c>
      <c r="F1289" s="64">
        <v>10915</v>
      </c>
    </row>
    <row r="1290" spans="2:6" x14ac:dyDescent="0.25">
      <c r="B1290" s="63">
        <v>43742</v>
      </c>
      <c r="C1290" s="64">
        <v>10881</v>
      </c>
      <c r="D1290" s="64">
        <v>10912</v>
      </c>
      <c r="E1290" s="64">
        <v>10820</v>
      </c>
      <c r="F1290" s="64">
        <v>10880</v>
      </c>
    </row>
    <row r="1291" spans="2:6" x14ac:dyDescent="0.25">
      <c r="B1291" s="63">
        <v>43741</v>
      </c>
      <c r="C1291" s="64">
        <v>10827</v>
      </c>
      <c r="D1291" s="64">
        <v>10877</v>
      </c>
      <c r="E1291" s="64">
        <v>10773</v>
      </c>
      <c r="F1291" s="64">
        <v>10851</v>
      </c>
    </row>
    <row r="1292" spans="2:6" x14ac:dyDescent="0.25">
      <c r="B1292" s="63">
        <v>43740</v>
      </c>
      <c r="C1292" s="64">
        <v>10916</v>
      </c>
      <c r="D1292" s="64">
        <v>10948</v>
      </c>
      <c r="E1292" s="64">
        <v>10912</v>
      </c>
      <c r="F1292" s="64">
        <v>10922</v>
      </c>
    </row>
    <row r="1293" spans="2:6" x14ac:dyDescent="0.25">
      <c r="B1293" s="63">
        <v>43739</v>
      </c>
      <c r="C1293" s="64">
        <v>10856</v>
      </c>
      <c r="D1293" s="64">
        <v>10962</v>
      </c>
      <c r="E1293" s="64">
        <v>10856</v>
      </c>
      <c r="F1293" s="64">
        <v>10954</v>
      </c>
    </row>
    <row r="1294" spans="2:6" x14ac:dyDescent="0.25">
      <c r="B1294" s="63">
        <v>43735</v>
      </c>
      <c r="C1294" s="64">
        <v>10876</v>
      </c>
      <c r="D1294" s="64">
        <v>10897</v>
      </c>
      <c r="E1294" s="64">
        <v>10811</v>
      </c>
      <c r="F1294" s="64">
        <v>10824</v>
      </c>
    </row>
    <row r="1295" spans="2:6" x14ac:dyDescent="0.25">
      <c r="B1295" s="63">
        <v>43734</v>
      </c>
      <c r="C1295" s="64">
        <v>10876</v>
      </c>
      <c r="D1295" s="64">
        <v>10895</v>
      </c>
      <c r="E1295" s="64">
        <v>10828</v>
      </c>
      <c r="F1295" s="64">
        <v>10843</v>
      </c>
    </row>
    <row r="1296" spans="2:6" x14ac:dyDescent="0.25">
      <c r="B1296" s="63">
        <v>43733</v>
      </c>
      <c r="C1296" s="64">
        <v>10865</v>
      </c>
      <c r="D1296" s="64">
        <v>10873</v>
      </c>
      <c r="E1296" s="64">
        <v>10805</v>
      </c>
      <c r="F1296" s="64">
        <v>10841</v>
      </c>
    </row>
    <row r="1297" spans="2:6" x14ac:dyDescent="0.25">
      <c r="B1297" s="63">
        <v>43732</v>
      </c>
      <c r="C1297" s="64">
        <v>10911</v>
      </c>
      <c r="D1297" s="64">
        <v>10932</v>
      </c>
      <c r="E1297" s="64">
        <v>10865</v>
      </c>
      <c r="F1297" s="64">
        <v>10908</v>
      </c>
    </row>
    <row r="1298" spans="2:6" x14ac:dyDescent="0.25">
      <c r="B1298" s="63">
        <v>43731</v>
      </c>
      <c r="C1298" s="64">
        <v>10894</v>
      </c>
      <c r="D1298" s="64">
        <v>10929</v>
      </c>
      <c r="E1298" s="64">
        <v>10872</v>
      </c>
      <c r="F1298" s="64">
        <v>10894</v>
      </c>
    </row>
    <row r="1299" spans="2:6" x14ac:dyDescent="0.25">
      <c r="B1299" s="63">
        <v>43728</v>
      </c>
      <c r="C1299" s="64">
        <v>10901</v>
      </c>
      <c r="D1299" s="64">
        <v>10912</v>
      </c>
      <c r="E1299" s="64">
        <v>10884</v>
      </c>
      <c r="F1299" s="64">
        <v>10901</v>
      </c>
    </row>
    <row r="1300" spans="2:6" x14ac:dyDescent="0.25">
      <c r="B1300" s="63">
        <v>43727</v>
      </c>
      <c r="C1300" s="64">
        <v>10915</v>
      </c>
      <c r="D1300" s="64">
        <v>10936</v>
      </c>
      <c r="E1300" s="64">
        <v>10851</v>
      </c>
      <c r="F1300" s="64">
        <v>10870</v>
      </c>
    </row>
    <row r="1301" spans="2:6" x14ac:dyDescent="0.25">
      <c r="B1301" s="63">
        <v>43726</v>
      </c>
      <c r="C1301" s="64">
        <v>10912</v>
      </c>
      <c r="D1301" s="64">
        <v>10963</v>
      </c>
      <c r="E1301" s="64">
        <v>10884</v>
      </c>
      <c r="F1301" s="64">
        <v>10959</v>
      </c>
    </row>
    <row r="1302" spans="2:6" x14ac:dyDescent="0.25">
      <c r="B1302" s="63">
        <v>43725</v>
      </c>
      <c r="C1302" s="64">
        <v>10907</v>
      </c>
      <c r="D1302" s="64">
        <v>10910</v>
      </c>
      <c r="E1302" s="64">
        <v>10858</v>
      </c>
      <c r="F1302" s="64">
        <v>10863</v>
      </c>
    </row>
    <row r="1303" spans="2:6" x14ac:dyDescent="0.25">
      <c r="B1303" s="63">
        <v>43724</v>
      </c>
      <c r="C1303" s="64">
        <v>10802</v>
      </c>
      <c r="D1303" s="64">
        <v>10885</v>
      </c>
      <c r="E1303" s="64">
        <v>10802</v>
      </c>
      <c r="F1303" s="64">
        <v>10881</v>
      </c>
    </row>
    <row r="1304" spans="2:6" x14ac:dyDescent="0.25">
      <c r="B1304" s="63">
        <v>43720</v>
      </c>
      <c r="C1304" s="64">
        <v>10842</v>
      </c>
      <c r="D1304" s="64">
        <v>10870</v>
      </c>
      <c r="E1304" s="64">
        <v>10801</v>
      </c>
      <c r="F1304" s="64">
        <v>10824</v>
      </c>
    </row>
    <row r="1305" spans="2:6" x14ac:dyDescent="0.25">
      <c r="B1305" s="63">
        <v>43719</v>
      </c>
      <c r="C1305" s="64">
        <v>10795</v>
      </c>
      <c r="D1305" s="64">
        <v>10808</v>
      </c>
      <c r="E1305" s="64">
        <v>10751</v>
      </c>
      <c r="F1305" s="64">
        <v>10773</v>
      </c>
    </row>
    <row r="1306" spans="2:6" x14ac:dyDescent="0.25">
      <c r="B1306" s="63">
        <v>43718</v>
      </c>
      <c r="C1306" s="64">
        <v>10801</v>
      </c>
      <c r="D1306" s="64">
        <v>10814</v>
      </c>
      <c r="E1306" s="64">
        <v>10731</v>
      </c>
      <c r="F1306" s="64">
        <v>10743</v>
      </c>
    </row>
    <row r="1307" spans="2:6" x14ac:dyDescent="0.25">
      <c r="B1307" s="63">
        <v>43717</v>
      </c>
      <c r="C1307" s="64">
        <v>10802</v>
      </c>
      <c r="D1307" s="64">
        <v>10827</v>
      </c>
      <c r="E1307" s="64">
        <v>10773</v>
      </c>
      <c r="F1307" s="64">
        <v>10792</v>
      </c>
    </row>
    <row r="1308" spans="2:6" x14ac:dyDescent="0.25">
      <c r="B1308" s="63">
        <v>43714</v>
      </c>
      <c r="C1308" s="64">
        <v>10776</v>
      </c>
      <c r="D1308" s="64">
        <v>10783</v>
      </c>
      <c r="E1308" s="64">
        <v>10741</v>
      </c>
      <c r="F1308" s="64">
        <v>10768</v>
      </c>
    </row>
    <row r="1309" spans="2:6" x14ac:dyDescent="0.25">
      <c r="B1309" s="63">
        <v>43713</v>
      </c>
      <c r="C1309" s="64">
        <v>10719</v>
      </c>
      <c r="D1309" s="64">
        <v>10762</v>
      </c>
      <c r="E1309" s="64">
        <v>10703</v>
      </c>
      <c r="F1309" s="64">
        <v>10735</v>
      </c>
    </row>
    <row r="1310" spans="2:6" x14ac:dyDescent="0.25">
      <c r="B1310" s="63">
        <v>43712</v>
      </c>
      <c r="C1310" s="64">
        <v>10563</v>
      </c>
      <c r="D1310" s="64">
        <v>10657</v>
      </c>
      <c r="E1310" s="64">
        <v>10558</v>
      </c>
      <c r="F1310" s="64">
        <v>10644</v>
      </c>
    </row>
    <row r="1311" spans="2:6" x14ac:dyDescent="0.25">
      <c r="B1311" s="63">
        <v>43711</v>
      </c>
      <c r="C1311" s="64">
        <v>10599</v>
      </c>
      <c r="D1311" s="64">
        <v>10632</v>
      </c>
      <c r="E1311" s="64">
        <v>10537</v>
      </c>
      <c r="F1311" s="64">
        <v>10543</v>
      </c>
    </row>
    <row r="1312" spans="2:6" x14ac:dyDescent="0.25">
      <c r="B1312" s="63">
        <v>43710</v>
      </c>
      <c r="C1312" s="64">
        <v>10564</v>
      </c>
      <c r="D1312" s="64">
        <v>10615</v>
      </c>
      <c r="E1312" s="64">
        <v>10556</v>
      </c>
      <c r="F1312" s="64">
        <v>10605</v>
      </c>
    </row>
    <row r="1313" spans="2:6" x14ac:dyDescent="0.25">
      <c r="B1313" s="63">
        <v>43707</v>
      </c>
      <c r="C1313" s="64">
        <v>10520</v>
      </c>
      <c r="D1313" s="64">
        <v>10584</v>
      </c>
      <c r="E1313" s="64">
        <v>10517</v>
      </c>
      <c r="F1313" s="64">
        <v>10576</v>
      </c>
    </row>
    <row r="1314" spans="2:6" x14ac:dyDescent="0.25">
      <c r="B1314" s="63">
        <v>43706</v>
      </c>
      <c r="C1314" s="64">
        <v>10420</v>
      </c>
      <c r="D1314" s="64">
        <v>10442</v>
      </c>
      <c r="E1314" s="64">
        <v>10376</v>
      </c>
      <c r="F1314" s="64">
        <v>10430</v>
      </c>
    </row>
    <row r="1315" spans="2:6" x14ac:dyDescent="0.25">
      <c r="B1315" s="63">
        <v>43705</v>
      </c>
      <c r="C1315" s="64">
        <v>10390</v>
      </c>
      <c r="D1315" s="64">
        <v>10438</v>
      </c>
      <c r="E1315" s="64">
        <v>10388</v>
      </c>
      <c r="F1315" s="64">
        <v>10413</v>
      </c>
    </row>
    <row r="1316" spans="2:6" x14ac:dyDescent="0.25">
      <c r="B1316" s="63">
        <v>43704</v>
      </c>
      <c r="C1316" s="64">
        <v>10372</v>
      </c>
      <c r="D1316" s="64">
        <v>10390</v>
      </c>
      <c r="E1316" s="64">
        <v>10343</v>
      </c>
      <c r="F1316" s="64">
        <v>10364</v>
      </c>
    </row>
    <row r="1317" spans="2:6" x14ac:dyDescent="0.25">
      <c r="B1317" s="63">
        <v>43703</v>
      </c>
      <c r="C1317" s="64">
        <v>10335</v>
      </c>
      <c r="D1317" s="64">
        <v>10367</v>
      </c>
      <c r="E1317" s="64">
        <v>10294</v>
      </c>
      <c r="F1317" s="64">
        <v>10307</v>
      </c>
    </row>
    <row r="1318" spans="2:6" x14ac:dyDescent="0.25">
      <c r="B1318" s="63">
        <v>43700</v>
      </c>
      <c r="C1318" s="64">
        <v>10485</v>
      </c>
      <c r="D1318" s="64">
        <v>10513</v>
      </c>
      <c r="E1318" s="64">
        <v>10460</v>
      </c>
      <c r="F1318" s="64">
        <v>10499</v>
      </c>
    </row>
    <row r="1319" spans="2:6" x14ac:dyDescent="0.25">
      <c r="B1319" s="63">
        <v>43699</v>
      </c>
      <c r="C1319" s="64">
        <v>10538</v>
      </c>
      <c r="D1319" s="64">
        <v>10564</v>
      </c>
      <c r="E1319" s="64">
        <v>10464</v>
      </c>
      <c r="F1319" s="64">
        <v>10477</v>
      </c>
    </row>
    <row r="1320" spans="2:6" x14ac:dyDescent="0.25">
      <c r="B1320" s="63">
        <v>43698</v>
      </c>
      <c r="C1320" s="64">
        <v>10514</v>
      </c>
      <c r="D1320" s="64">
        <v>10544</v>
      </c>
      <c r="E1320" s="64">
        <v>10505</v>
      </c>
      <c r="F1320" s="64">
        <v>10528</v>
      </c>
    </row>
    <row r="1321" spans="2:6" x14ac:dyDescent="0.25">
      <c r="B1321" s="63">
        <v>43697</v>
      </c>
      <c r="C1321" s="64">
        <v>10487</v>
      </c>
      <c r="D1321" s="64">
        <v>10530</v>
      </c>
      <c r="E1321" s="64">
        <v>10478</v>
      </c>
      <c r="F1321" s="64">
        <v>10527</v>
      </c>
    </row>
    <row r="1322" spans="2:6" x14ac:dyDescent="0.25">
      <c r="B1322" s="63">
        <v>43696</v>
      </c>
      <c r="C1322" s="64">
        <v>10436</v>
      </c>
      <c r="D1322" s="64">
        <v>10489</v>
      </c>
      <c r="E1322" s="64">
        <v>10419</v>
      </c>
      <c r="F1322" s="64">
        <v>10484</v>
      </c>
    </row>
    <row r="1323" spans="2:6" x14ac:dyDescent="0.25">
      <c r="B1323" s="63">
        <v>43693</v>
      </c>
      <c r="C1323" s="64">
        <v>10315</v>
      </c>
      <c r="D1323" s="64">
        <v>10421</v>
      </c>
      <c r="E1323" s="64">
        <v>10288</v>
      </c>
      <c r="F1323" s="64">
        <v>10414</v>
      </c>
    </row>
    <row r="1324" spans="2:6" x14ac:dyDescent="0.25">
      <c r="B1324" s="63">
        <v>43692</v>
      </c>
      <c r="C1324" s="64">
        <v>10255</v>
      </c>
      <c r="D1324" s="64">
        <v>10335</v>
      </c>
      <c r="E1324" s="64">
        <v>10242</v>
      </c>
      <c r="F1324" s="64">
        <v>10301</v>
      </c>
    </row>
    <row r="1325" spans="2:6" x14ac:dyDescent="0.25">
      <c r="B1325" s="63">
        <v>43691</v>
      </c>
      <c r="C1325" s="64">
        <v>10457</v>
      </c>
      <c r="D1325" s="64">
        <v>10492</v>
      </c>
      <c r="E1325" s="64">
        <v>10416</v>
      </c>
      <c r="F1325" s="64">
        <v>10429</v>
      </c>
    </row>
    <row r="1326" spans="2:6" x14ac:dyDescent="0.25">
      <c r="B1326" s="63">
        <v>43690</v>
      </c>
      <c r="C1326" s="64">
        <v>10385</v>
      </c>
      <c r="D1326" s="64">
        <v>10400</v>
      </c>
      <c r="E1326" s="64">
        <v>10319</v>
      </c>
      <c r="F1326" s="64">
        <v>10342</v>
      </c>
    </row>
    <row r="1327" spans="2:6" x14ac:dyDescent="0.25">
      <c r="B1327" s="63">
        <v>43689</v>
      </c>
      <c r="C1327" s="64">
        <v>10439</v>
      </c>
      <c r="D1327" s="64">
        <v>10477</v>
      </c>
      <c r="E1327" s="64">
        <v>10380</v>
      </c>
      <c r="F1327" s="64">
        <v>10441</v>
      </c>
    </row>
    <row r="1328" spans="2:6" x14ac:dyDescent="0.25">
      <c r="B1328" s="63">
        <v>43685</v>
      </c>
      <c r="C1328" s="64">
        <v>10372</v>
      </c>
      <c r="D1328" s="64">
        <v>10454</v>
      </c>
      <c r="E1328" s="64">
        <v>10340</v>
      </c>
      <c r="F1328" s="64">
        <v>10439</v>
      </c>
    </row>
    <row r="1329" spans="2:6" x14ac:dyDescent="0.25">
      <c r="B1329" s="63">
        <v>43684</v>
      </c>
      <c r="C1329" s="64">
        <v>10330</v>
      </c>
      <c r="D1329" s="64">
        <v>10375</v>
      </c>
      <c r="E1329" s="64">
        <v>10301</v>
      </c>
      <c r="F1329" s="64">
        <v>10347</v>
      </c>
    </row>
    <row r="1330" spans="2:6" x14ac:dyDescent="0.25">
      <c r="B1330" s="63">
        <v>43683</v>
      </c>
      <c r="C1330" s="64">
        <v>10096</v>
      </c>
      <c r="D1330" s="64">
        <v>10387</v>
      </c>
      <c r="E1330" s="64">
        <v>10095</v>
      </c>
      <c r="F1330" s="64">
        <v>10331</v>
      </c>
    </row>
    <row r="1331" spans="2:6" x14ac:dyDescent="0.25">
      <c r="B1331" s="63">
        <v>43682</v>
      </c>
      <c r="C1331" s="64">
        <v>10421</v>
      </c>
      <c r="D1331" s="64">
        <v>10460</v>
      </c>
      <c r="E1331" s="64">
        <v>10358</v>
      </c>
      <c r="F1331" s="64">
        <v>10379</v>
      </c>
    </row>
    <row r="1332" spans="2:6" x14ac:dyDescent="0.25">
      <c r="B1332" s="63">
        <v>43679</v>
      </c>
      <c r="C1332" s="64">
        <v>10518</v>
      </c>
      <c r="D1332" s="64">
        <v>10535</v>
      </c>
      <c r="E1332" s="64">
        <v>10441</v>
      </c>
      <c r="F1332" s="64">
        <v>10469</v>
      </c>
    </row>
    <row r="1333" spans="2:6" x14ac:dyDescent="0.25">
      <c r="B1333" s="63">
        <v>43678</v>
      </c>
      <c r="C1333" s="64">
        <v>10635</v>
      </c>
      <c r="D1333" s="64">
        <v>10697</v>
      </c>
      <c r="E1333" s="64">
        <v>10623</v>
      </c>
      <c r="F1333" s="64">
        <v>10644</v>
      </c>
    </row>
    <row r="1334" spans="2:6" x14ac:dyDescent="0.25">
      <c r="B1334" s="63">
        <v>43677</v>
      </c>
      <c r="C1334" s="64">
        <v>10721</v>
      </c>
      <c r="D1334" s="64">
        <v>10743</v>
      </c>
      <c r="E1334" s="64">
        <v>10674</v>
      </c>
      <c r="F1334" s="64">
        <v>10737</v>
      </c>
    </row>
    <row r="1335" spans="2:6" x14ac:dyDescent="0.25">
      <c r="B1335" s="63">
        <v>43676</v>
      </c>
      <c r="C1335" s="64">
        <v>10819</v>
      </c>
      <c r="D1335" s="64">
        <v>10836</v>
      </c>
      <c r="E1335" s="64">
        <v>10751</v>
      </c>
      <c r="F1335" s="64">
        <v>10752</v>
      </c>
    </row>
    <row r="1336" spans="2:6" x14ac:dyDescent="0.25">
      <c r="B1336" s="63">
        <v>43675</v>
      </c>
      <c r="C1336" s="64">
        <v>10779</v>
      </c>
      <c r="D1336" s="64">
        <v>10802</v>
      </c>
      <c r="E1336" s="64">
        <v>10744</v>
      </c>
      <c r="F1336" s="64">
        <v>10782</v>
      </c>
    </row>
    <row r="1337" spans="2:6" x14ac:dyDescent="0.25">
      <c r="B1337" s="63">
        <v>43672</v>
      </c>
      <c r="C1337" s="64">
        <v>10781</v>
      </c>
      <c r="D1337" s="64">
        <v>10795</v>
      </c>
      <c r="E1337" s="64">
        <v>10765</v>
      </c>
      <c r="F1337" s="64">
        <v>10787</v>
      </c>
    </row>
    <row r="1338" spans="2:6" x14ac:dyDescent="0.25">
      <c r="B1338" s="63">
        <v>43671</v>
      </c>
      <c r="C1338" s="64">
        <v>10825</v>
      </c>
      <c r="D1338" s="64">
        <v>10831</v>
      </c>
      <c r="E1338" s="64">
        <v>10769</v>
      </c>
      <c r="F1338" s="64">
        <v>10822</v>
      </c>
    </row>
    <row r="1339" spans="2:6" x14ac:dyDescent="0.25">
      <c r="B1339" s="63">
        <v>43670</v>
      </c>
      <c r="C1339" s="64">
        <v>10817</v>
      </c>
      <c r="D1339" s="64">
        <v>10835</v>
      </c>
      <c r="E1339" s="64">
        <v>10792</v>
      </c>
      <c r="F1339" s="64">
        <v>10804</v>
      </c>
    </row>
    <row r="1340" spans="2:6" x14ac:dyDescent="0.25">
      <c r="B1340" s="63">
        <v>43669</v>
      </c>
      <c r="C1340" s="64">
        <v>10822</v>
      </c>
      <c r="D1340" s="64">
        <v>10836</v>
      </c>
      <c r="E1340" s="64">
        <v>10785</v>
      </c>
      <c r="F1340" s="64">
        <v>10803</v>
      </c>
    </row>
    <row r="1341" spans="2:6" x14ac:dyDescent="0.25">
      <c r="B1341" s="63">
        <v>43668</v>
      </c>
      <c r="C1341" s="64">
        <v>10735</v>
      </c>
      <c r="D1341" s="64">
        <v>10798</v>
      </c>
      <c r="E1341" s="64">
        <v>10729</v>
      </c>
      <c r="F1341" s="64">
        <v>10794</v>
      </c>
    </row>
    <row r="1342" spans="2:6" x14ac:dyDescent="0.25">
      <c r="B1342" s="63">
        <v>43665</v>
      </c>
      <c r="C1342" s="64">
        <v>10757</v>
      </c>
      <c r="D1342" s="64">
        <v>10792</v>
      </c>
      <c r="E1342" s="64">
        <v>10727</v>
      </c>
      <c r="F1342" s="64">
        <v>10744</v>
      </c>
    </row>
    <row r="1343" spans="2:6" x14ac:dyDescent="0.25">
      <c r="B1343" s="63">
        <v>43664</v>
      </c>
      <c r="C1343" s="64">
        <v>10625</v>
      </c>
      <c r="D1343" s="64">
        <v>10676</v>
      </c>
      <c r="E1343" s="64">
        <v>10623</v>
      </c>
      <c r="F1343" s="64">
        <v>10651</v>
      </c>
    </row>
    <row r="1344" spans="2:6" x14ac:dyDescent="0.25">
      <c r="B1344" s="63">
        <v>43663</v>
      </c>
      <c r="C1344" s="64">
        <v>10837</v>
      </c>
      <c r="D1344" s="64">
        <v>10855</v>
      </c>
      <c r="E1344" s="64">
        <v>10805</v>
      </c>
      <c r="F1344" s="64">
        <v>10831</v>
      </c>
    </row>
    <row r="1345" spans="2:6" x14ac:dyDescent="0.25">
      <c r="B1345" s="63">
        <v>43662</v>
      </c>
      <c r="C1345" s="64">
        <v>10863</v>
      </c>
      <c r="D1345" s="64">
        <v>10892</v>
      </c>
      <c r="E1345" s="64">
        <v>10851</v>
      </c>
      <c r="F1345" s="64">
        <v>10876</v>
      </c>
    </row>
    <row r="1346" spans="2:6" x14ac:dyDescent="0.25">
      <c r="B1346" s="63">
        <v>43661</v>
      </c>
      <c r="C1346" s="64">
        <v>10808</v>
      </c>
      <c r="D1346" s="64">
        <v>10860</v>
      </c>
      <c r="E1346" s="64">
        <v>10730</v>
      </c>
      <c r="F1346" s="64">
        <v>10849</v>
      </c>
    </row>
    <row r="1347" spans="2:6" x14ac:dyDescent="0.25">
      <c r="B1347" s="63">
        <v>43658</v>
      </c>
      <c r="C1347" s="64">
        <v>10789</v>
      </c>
      <c r="D1347" s="64">
        <v>10830</v>
      </c>
      <c r="E1347" s="64">
        <v>10788</v>
      </c>
      <c r="F1347" s="64">
        <v>10810</v>
      </c>
    </row>
    <row r="1348" spans="2:6" x14ac:dyDescent="0.25">
      <c r="B1348" s="63">
        <v>43657</v>
      </c>
      <c r="C1348" s="64">
        <v>10801</v>
      </c>
      <c r="D1348" s="64">
        <v>10833</v>
      </c>
      <c r="E1348" s="64">
        <v>10772</v>
      </c>
      <c r="F1348" s="64">
        <v>10814</v>
      </c>
    </row>
    <row r="1349" spans="2:6" x14ac:dyDescent="0.25">
      <c r="B1349" s="63">
        <v>43656</v>
      </c>
      <c r="C1349" s="64">
        <v>10699</v>
      </c>
      <c r="D1349" s="64">
        <v>10741</v>
      </c>
      <c r="E1349" s="64">
        <v>10689</v>
      </c>
      <c r="F1349" s="64">
        <v>10731</v>
      </c>
    </row>
    <row r="1350" spans="2:6" x14ac:dyDescent="0.25">
      <c r="B1350" s="63">
        <v>43655</v>
      </c>
      <c r="C1350" s="64">
        <v>10688</v>
      </c>
      <c r="D1350" s="64">
        <v>10699</v>
      </c>
      <c r="E1350" s="64">
        <v>10631</v>
      </c>
      <c r="F1350" s="64">
        <v>10650</v>
      </c>
    </row>
    <row r="1351" spans="2:6" x14ac:dyDescent="0.25">
      <c r="B1351" s="63">
        <v>43654</v>
      </c>
      <c r="C1351" s="64">
        <v>10655</v>
      </c>
      <c r="D1351" s="64">
        <v>10711</v>
      </c>
      <c r="E1351" s="64">
        <v>10630</v>
      </c>
      <c r="F1351" s="64">
        <v>10665</v>
      </c>
    </row>
    <row r="1352" spans="2:6" x14ac:dyDescent="0.25">
      <c r="B1352" s="63">
        <v>43651</v>
      </c>
      <c r="C1352" s="64">
        <v>10713</v>
      </c>
      <c r="D1352" s="64">
        <v>10749</v>
      </c>
      <c r="E1352" s="64">
        <v>10682</v>
      </c>
      <c r="F1352" s="64">
        <v>10718</v>
      </c>
    </row>
    <row r="1353" spans="2:6" x14ac:dyDescent="0.25">
      <c r="B1353" s="63">
        <v>43650</v>
      </c>
      <c r="C1353" s="64">
        <v>10691</v>
      </c>
      <c r="D1353" s="64">
        <v>10729</v>
      </c>
      <c r="E1353" s="64">
        <v>10677</v>
      </c>
      <c r="F1353" s="64">
        <v>10710</v>
      </c>
    </row>
    <row r="1354" spans="2:6" x14ac:dyDescent="0.25">
      <c r="B1354" s="63">
        <v>43649</v>
      </c>
      <c r="C1354" s="64">
        <v>10733</v>
      </c>
      <c r="D1354" s="64">
        <v>10741</v>
      </c>
      <c r="E1354" s="64">
        <v>10202</v>
      </c>
      <c r="F1354" s="64">
        <v>10641</v>
      </c>
    </row>
    <row r="1355" spans="2:6" x14ac:dyDescent="0.25">
      <c r="B1355" s="63">
        <v>43648</v>
      </c>
      <c r="C1355" s="64">
        <v>10738</v>
      </c>
      <c r="D1355" s="64">
        <v>10766</v>
      </c>
      <c r="E1355" s="64">
        <v>10729</v>
      </c>
      <c r="F1355" s="64">
        <v>10749</v>
      </c>
    </row>
    <row r="1356" spans="2:6" x14ac:dyDescent="0.25">
      <c r="B1356" s="63">
        <v>43647</v>
      </c>
      <c r="C1356" s="64">
        <v>10707</v>
      </c>
      <c r="D1356" s="64">
        <v>10780</v>
      </c>
      <c r="E1356" s="64">
        <v>10693</v>
      </c>
      <c r="F1356" s="64">
        <v>10767</v>
      </c>
    </row>
    <row r="1357" spans="2:6" x14ac:dyDescent="0.25">
      <c r="B1357" s="63">
        <v>43644</v>
      </c>
      <c r="C1357" s="64">
        <v>10621</v>
      </c>
      <c r="D1357" s="64">
        <v>10627</v>
      </c>
      <c r="E1357" s="64">
        <v>10550</v>
      </c>
      <c r="F1357" s="64">
        <v>10580</v>
      </c>
    </row>
    <row r="1358" spans="2:6" x14ac:dyDescent="0.25">
      <c r="B1358" s="63">
        <v>43643</v>
      </c>
      <c r="C1358" s="64">
        <v>10535</v>
      </c>
      <c r="D1358" s="64">
        <v>10642</v>
      </c>
      <c r="E1358" s="64">
        <v>10532</v>
      </c>
      <c r="F1358" s="64">
        <v>10622</v>
      </c>
    </row>
    <row r="1359" spans="2:6" x14ac:dyDescent="0.25">
      <c r="B1359" s="63">
        <v>43642</v>
      </c>
      <c r="C1359" s="64">
        <v>10525</v>
      </c>
      <c r="D1359" s="64">
        <v>10541</v>
      </c>
      <c r="E1359" s="64">
        <v>10499</v>
      </c>
      <c r="F1359" s="64">
        <v>10503</v>
      </c>
    </row>
    <row r="1360" spans="2:6" x14ac:dyDescent="0.25">
      <c r="B1360" s="63">
        <v>43641</v>
      </c>
      <c r="C1360" s="64">
        <v>10620</v>
      </c>
      <c r="D1360" s="64">
        <v>10630</v>
      </c>
      <c r="E1360" s="64">
        <v>10523</v>
      </c>
      <c r="F1360" s="64">
        <v>10540</v>
      </c>
    </row>
    <row r="1361" spans="2:6" x14ac:dyDescent="0.25">
      <c r="B1361" s="63">
        <v>43640</v>
      </c>
      <c r="C1361" s="64">
        <v>10605</v>
      </c>
      <c r="D1361" s="64">
        <v>10647</v>
      </c>
      <c r="E1361" s="64">
        <v>10553</v>
      </c>
      <c r="F1361" s="64">
        <v>10623</v>
      </c>
    </row>
    <row r="1362" spans="2:6" x14ac:dyDescent="0.25">
      <c r="B1362" s="63">
        <v>43637</v>
      </c>
      <c r="C1362" s="64">
        <v>10628</v>
      </c>
      <c r="D1362" s="64">
        <v>10641</v>
      </c>
      <c r="E1362" s="64">
        <v>10564</v>
      </c>
      <c r="F1362" s="64">
        <v>10585</v>
      </c>
    </row>
    <row r="1363" spans="2:6" x14ac:dyDescent="0.25">
      <c r="B1363" s="63">
        <v>43636</v>
      </c>
      <c r="C1363" s="64">
        <v>10575</v>
      </c>
      <c r="D1363" s="64">
        <v>10605</v>
      </c>
      <c r="E1363" s="64">
        <v>10558</v>
      </c>
      <c r="F1363" s="64">
        <v>10591</v>
      </c>
    </row>
    <row r="1364" spans="2:6" x14ac:dyDescent="0.25">
      <c r="B1364" s="63">
        <v>43635</v>
      </c>
      <c r="C1364" s="64">
        <v>10680</v>
      </c>
      <c r="D1364" s="64">
        <v>10800</v>
      </c>
      <c r="E1364" s="64">
        <v>10667</v>
      </c>
      <c r="F1364" s="64">
        <v>10770</v>
      </c>
    </row>
    <row r="1365" spans="2:6" x14ac:dyDescent="0.25">
      <c r="B1365" s="63">
        <v>43634</v>
      </c>
      <c r="C1365" s="64">
        <v>10539</v>
      </c>
      <c r="D1365" s="64">
        <v>10576</v>
      </c>
      <c r="E1365" s="64">
        <v>10526</v>
      </c>
      <c r="F1365" s="64">
        <v>10553</v>
      </c>
    </row>
    <row r="1366" spans="2:6" x14ac:dyDescent="0.25">
      <c r="B1366" s="63">
        <v>43633</v>
      </c>
      <c r="C1366" s="64">
        <v>10477</v>
      </c>
      <c r="D1366" s="64">
        <v>10565</v>
      </c>
      <c r="E1366" s="64">
        <v>10460</v>
      </c>
      <c r="F1366" s="64">
        <v>10545</v>
      </c>
    </row>
    <row r="1367" spans="2:6" x14ac:dyDescent="0.25">
      <c r="B1367" s="63">
        <v>43630</v>
      </c>
      <c r="C1367" s="64">
        <v>10534</v>
      </c>
      <c r="D1367" s="64">
        <v>10558</v>
      </c>
      <c r="E1367" s="64">
        <v>10516</v>
      </c>
      <c r="F1367" s="64">
        <v>10529</v>
      </c>
    </row>
    <row r="1368" spans="2:6" x14ac:dyDescent="0.25">
      <c r="B1368" s="63">
        <v>43629</v>
      </c>
      <c r="C1368" s="64">
        <v>10561</v>
      </c>
      <c r="D1368" s="64">
        <v>10589</v>
      </c>
      <c r="E1368" s="64">
        <v>10497</v>
      </c>
      <c r="F1368" s="64">
        <v>10529</v>
      </c>
    </row>
    <row r="1369" spans="2:6" x14ac:dyDescent="0.25">
      <c r="B1369" s="63">
        <v>43628</v>
      </c>
      <c r="C1369" s="64">
        <v>10587</v>
      </c>
      <c r="D1369" s="64">
        <v>10611</v>
      </c>
      <c r="E1369" s="64">
        <v>10564</v>
      </c>
      <c r="F1369" s="64">
        <v>10592</v>
      </c>
    </row>
    <row r="1370" spans="2:6" x14ac:dyDescent="0.25">
      <c r="B1370" s="63">
        <v>43627</v>
      </c>
      <c r="C1370" s="64">
        <v>10555</v>
      </c>
      <c r="D1370" s="64">
        <v>10618</v>
      </c>
      <c r="E1370" s="64">
        <v>10533</v>
      </c>
      <c r="F1370" s="64">
        <v>10592</v>
      </c>
    </row>
    <row r="1371" spans="2:6" x14ac:dyDescent="0.25">
      <c r="B1371" s="63">
        <v>43626</v>
      </c>
      <c r="C1371" s="64">
        <v>10477</v>
      </c>
      <c r="D1371" s="64">
        <v>10546</v>
      </c>
      <c r="E1371" s="64">
        <v>10442</v>
      </c>
      <c r="F1371" s="64">
        <v>10539</v>
      </c>
    </row>
    <row r="1372" spans="2:6" x14ac:dyDescent="0.25">
      <c r="B1372" s="63">
        <v>43622</v>
      </c>
      <c r="C1372" s="64">
        <v>10433</v>
      </c>
      <c r="D1372" s="64">
        <v>10437</v>
      </c>
      <c r="E1372" s="64">
        <v>10351</v>
      </c>
      <c r="F1372" s="64">
        <v>10360</v>
      </c>
    </row>
    <row r="1373" spans="2:6" x14ac:dyDescent="0.25">
      <c r="B1373" s="63">
        <v>43621</v>
      </c>
      <c r="C1373" s="64">
        <v>10495</v>
      </c>
      <c r="D1373" s="64">
        <v>10510</v>
      </c>
      <c r="E1373" s="64">
        <v>10439</v>
      </c>
      <c r="F1373" s="64">
        <v>10456</v>
      </c>
    </row>
    <row r="1374" spans="2:6" x14ac:dyDescent="0.25">
      <c r="B1374" s="63">
        <v>43620</v>
      </c>
      <c r="C1374" s="64">
        <v>10461</v>
      </c>
      <c r="D1374" s="64">
        <v>10483</v>
      </c>
      <c r="E1374" s="64">
        <v>10401</v>
      </c>
      <c r="F1374" s="64">
        <v>10416</v>
      </c>
    </row>
    <row r="1375" spans="2:6" x14ac:dyDescent="0.25">
      <c r="B1375" s="63">
        <v>43619</v>
      </c>
      <c r="C1375" s="64">
        <v>10431</v>
      </c>
      <c r="D1375" s="64">
        <v>10477</v>
      </c>
      <c r="E1375" s="64">
        <v>10366</v>
      </c>
      <c r="F1375" s="64">
        <v>10471</v>
      </c>
    </row>
    <row r="1376" spans="2:6" x14ac:dyDescent="0.25">
      <c r="B1376" s="63">
        <v>43616</v>
      </c>
      <c r="C1376" s="64">
        <v>10332</v>
      </c>
      <c r="D1376" s="64">
        <v>10493</v>
      </c>
      <c r="E1376" s="64">
        <v>10330</v>
      </c>
      <c r="F1376" s="64">
        <v>10455</v>
      </c>
    </row>
    <row r="1377" spans="2:6" x14ac:dyDescent="0.25">
      <c r="B1377" s="63">
        <v>43615</v>
      </c>
      <c r="C1377" s="64">
        <v>10311</v>
      </c>
      <c r="D1377" s="64">
        <v>10382</v>
      </c>
      <c r="E1377" s="64">
        <v>10279</v>
      </c>
      <c r="F1377" s="64">
        <v>10367</v>
      </c>
    </row>
    <row r="1378" spans="2:6" x14ac:dyDescent="0.25">
      <c r="B1378" s="63">
        <v>43614</v>
      </c>
      <c r="C1378" s="64">
        <v>10220</v>
      </c>
      <c r="D1378" s="64">
        <v>10295</v>
      </c>
      <c r="E1378" s="64">
        <v>10218</v>
      </c>
      <c r="F1378" s="64">
        <v>10291</v>
      </c>
    </row>
    <row r="1379" spans="2:6" x14ac:dyDescent="0.25">
      <c r="B1379" s="63">
        <v>43613</v>
      </c>
      <c r="C1379" s="64">
        <v>10369</v>
      </c>
      <c r="D1379" s="64">
        <v>10374</v>
      </c>
      <c r="E1379" s="64">
        <v>10309</v>
      </c>
      <c r="F1379" s="64">
        <v>10340</v>
      </c>
    </row>
    <row r="1380" spans="2:6" x14ac:dyDescent="0.25">
      <c r="B1380" s="63">
        <v>43612</v>
      </c>
      <c r="C1380" s="64">
        <v>10350</v>
      </c>
      <c r="D1380" s="64">
        <v>10390</v>
      </c>
      <c r="E1380" s="64">
        <v>10284</v>
      </c>
      <c r="F1380" s="64">
        <v>10333</v>
      </c>
    </row>
    <row r="1381" spans="2:6" x14ac:dyDescent="0.25">
      <c r="B1381" s="63">
        <v>43609</v>
      </c>
      <c r="C1381" s="64">
        <v>10316</v>
      </c>
      <c r="D1381" s="64">
        <v>10386</v>
      </c>
      <c r="E1381" s="64">
        <v>10315</v>
      </c>
      <c r="F1381" s="64">
        <v>10344</v>
      </c>
    </row>
    <row r="1382" spans="2:6" x14ac:dyDescent="0.25">
      <c r="B1382" s="63">
        <v>43608</v>
      </c>
      <c r="C1382" s="64">
        <v>10422</v>
      </c>
      <c r="D1382" s="64">
        <v>10424</v>
      </c>
      <c r="E1382" s="64">
        <v>10285</v>
      </c>
      <c r="F1382" s="64">
        <v>10310</v>
      </c>
    </row>
    <row r="1383" spans="2:6" x14ac:dyDescent="0.25">
      <c r="B1383" s="63">
        <v>43607</v>
      </c>
      <c r="C1383" s="64">
        <v>10471</v>
      </c>
      <c r="D1383" s="64">
        <v>10515</v>
      </c>
      <c r="E1383" s="64">
        <v>10453</v>
      </c>
      <c r="F1383" s="64">
        <v>10480</v>
      </c>
    </row>
    <row r="1384" spans="2:6" x14ac:dyDescent="0.25">
      <c r="B1384" s="63">
        <v>43606</v>
      </c>
      <c r="C1384" s="64">
        <v>10398</v>
      </c>
      <c r="D1384" s="64">
        <v>10502</v>
      </c>
      <c r="E1384" s="64">
        <v>10378</v>
      </c>
      <c r="F1384" s="64">
        <v>10487</v>
      </c>
    </row>
    <row r="1385" spans="2:6" x14ac:dyDescent="0.25">
      <c r="B1385" s="63">
        <v>43605</v>
      </c>
      <c r="C1385" s="64">
        <v>10442</v>
      </c>
      <c r="D1385" s="64">
        <v>10485</v>
      </c>
      <c r="E1385" s="64">
        <v>10405</v>
      </c>
      <c r="F1385" s="64">
        <v>10433</v>
      </c>
    </row>
    <row r="1386" spans="2:6" x14ac:dyDescent="0.25">
      <c r="B1386" s="63">
        <v>43602</v>
      </c>
      <c r="C1386" s="64">
        <v>10562</v>
      </c>
      <c r="D1386" s="64">
        <v>10566</v>
      </c>
      <c r="E1386" s="64">
        <v>10406</v>
      </c>
      <c r="F1386" s="64">
        <v>10411</v>
      </c>
    </row>
    <row r="1387" spans="2:6" x14ac:dyDescent="0.25">
      <c r="B1387" s="63">
        <v>43601</v>
      </c>
      <c r="C1387" s="64">
        <v>10537</v>
      </c>
      <c r="D1387" s="64">
        <v>10574</v>
      </c>
      <c r="E1387" s="64">
        <v>10483</v>
      </c>
      <c r="F1387" s="64">
        <v>10488</v>
      </c>
    </row>
    <row r="1388" spans="2:6" x14ac:dyDescent="0.25">
      <c r="B1388" s="63">
        <v>43600</v>
      </c>
      <c r="C1388" s="64">
        <v>10539</v>
      </c>
      <c r="D1388" s="64">
        <v>10609</v>
      </c>
      <c r="E1388" s="64">
        <v>10513</v>
      </c>
      <c r="F1388" s="64">
        <v>10579</v>
      </c>
    </row>
    <row r="1389" spans="2:6" x14ac:dyDescent="0.25">
      <c r="B1389" s="63">
        <v>43599</v>
      </c>
      <c r="C1389" s="64">
        <v>10425</v>
      </c>
      <c r="D1389" s="64">
        <v>10571</v>
      </c>
      <c r="E1389" s="64">
        <v>10399</v>
      </c>
      <c r="F1389" s="64">
        <v>10532</v>
      </c>
    </row>
    <row r="1390" spans="2:6" x14ac:dyDescent="0.25">
      <c r="B1390" s="63">
        <v>43598</v>
      </c>
      <c r="C1390" s="64">
        <v>10686</v>
      </c>
      <c r="D1390" s="64">
        <v>10708</v>
      </c>
      <c r="E1390" s="64">
        <v>10565</v>
      </c>
      <c r="F1390" s="64">
        <v>10576</v>
      </c>
    </row>
    <row r="1391" spans="2:6" x14ac:dyDescent="0.25">
      <c r="B1391" s="63">
        <v>43595</v>
      </c>
      <c r="C1391" s="64">
        <v>10750</v>
      </c>
      <c r="D1391" s="64">
        <v>10850</v>
      </c>
      <c r="E1391" s="64">
        <v>10646</v>
      </c>
      <c r="F1391" s="64">
        <v>10745</v>
      </c>
    </row>
    <row r="1392" spans="2:6" x14ac:dyDescent="0.25">
      <c r="B1392" s="63">
        <v>43594</v>
      </c>
      <c r="C1392" s="64">
        <v>10854</v>
      </c>
      <c r="D1392" s="64">
        <v>10866</v>
      </c>
      <c r="E1392" s="64">
        <v>10716</v>
      </c>
      <c r="F1392" s="64">
        <v>10746</v>
      </c>
    </row>
    <row r="1393" spans="2:6" x14ac:dyDescent="0.25">
      <c r="B1393" s="63">
        <v>43593</v>
      </c>
      <c r="C1393" s="64">
        <v>10849</v>
      </c>
      <c r="D1393" s="64">
        <v>10943</v>
      </c>
      <c r="E1393" s="64">
        <v>10841</v>
      </c>
      <c r="F1393" s="64">
        <v>10893</v>
      </c>
    </row>
    <row r="1394" spans="2:6" x14ac:dyDescent="0.25">
      <c r="B1394" s="63">
        <v>43592</v>
      </c>
      <c r="C1394" s="64">
        <v>10900</v>
      </c>
      <c r="D1394" s="64">
        <v>10996</v>
      </c>
      <c r="E1394" s="64">
        <v>10900</v>
      </c>
      <c r="F1394" s="64">
        <v>10970</v>
      </c>
    </row>
    <row r="1395" spans="2:6" x14ac:dyDescent="0.25">
      <c r="B1395" s="63">
        <v>43591</v>
      </c>
      <c r="C1395" s="64">
        <v>10980</v>
      </c>
      <c r="D1395" s="64">
        <v>10980</v>
      </c>
      <c r="E1395" s="64">
        <v>10821</v>
      </c>
      <c r="F1395" s="64">
        <v>10857</v>
      </c>
    </row>
    <row r="1396" spans="2:6" x14ac:dyDescent="0.25">
      <c r="B1396" s="63">
        <v>43588</v>
      </c>
      <c r="C1396" s="64">
        <v>10992</v>
      </c>
      <c r="D1396" s="64">
        <v>11094</v>
      </c>
      <c r="E1396" s="64">
        <v>10975</v>
      </c>
      <c r="F1396" s="64">
        <v>11092</v>
      </c>
    </row>
    <row r="1397" spans="2:6" x14ac:dyDescent="0.25">
      <c r="B1397" s="63">
        <v>43587</v>
      </c>
      <c r="C1397" s="64">
        <v>10947</v>
      </c>
      <c r="D1397" s="64">
        <v>11033</v>
      </c>
      <c r="E1397" s="64">
        <v>10933</v>
      </c>
      <c r="F1397" s="64">
        <v>10978</v>
      </c>
    </row>
    <row r="1398" spans="2:6" x14ac:dyDescent="0.25">
      <c r="B1398" s="63">
        <v>43585</v>
      </c>
      <c r="C1398" s="64">
        <v>10912</v>
      </c>
      <c r="D1398" s="64">
        <v>10961</v>
      </c>
      <c r="E1398" s="64">
        <v>10883</v>
      </c>
      <c r="F1398" s="64">
        <v>10952</v>
      </c>
    </row>
    <row r="1399" spans="2:6" x14ac:dyDescent="0.25">
      <c r="B1399" s="63">
        <v>43584</v>
      </c>
      <c r="C1399" s="64">
        <v>10959</v>
      </c>
      <c r="D1399" s="64">
        <v>10978</v>
      </c>
      <c r="E1399" s="64">
        <v>10902</v>
      </c>
      <c r="F1399" s="64">
        <v>10932</v>
      </c>
    </row>
    <row r="1400" spans="2:6" x14ac:dyDescent="0.25">
      <c r="B1400" s="63">
        <v>43581</v>
      </c>
      <c r="C1400" s="64">
        <v>10962</v>
      </c>
      <c r="D1400" s="64">
        <v>10972</v>
      </c>
      <c r="E1400" s="64">
        <v>10900</v>
      </c>
      <c r="F1400" s="64">
        <v>10933</v>
      </c>
    </row>
    <row r="1401" spans="2:6" x14ac:dyDescent="0.25">
      <c r="B1401" s="63">
        <v>43580</v>
      </c>
      <c r="C1401" s="64">
        <v>10990</v>
      </c>
      <c r="D1401" s="64">
        <v>11041</v>
      </c>
      <c r="E1401" s="64">
        <v>10977</v>
      </c>
      <c r="F1401" s="64">
        <v>11031</v>
      </c>
    </row>
    <row r="1402" spans="2:6" x14ac:dyDescent="0.25">
      <c r="B1402" s="63">
        <v>43579</v>
      </c>
      <c r="C1402" s="64">
        <v>11050</v>
      </c>
      <c r="D1402" s="64">
        <v>11057</v>
      </c>
      <c r="E1402" s="64">
        <v>10970</v>
      </c>
      <c r="F1402" s="64">
        <v>11009</v>
      </c>
    </row>
    <row r="1403" spans="2:6" x14ac:dyDescent="0.25">
      <c r="B1403" s="63">
        <v>43578</v>
      </c>
      <c r="C1403" s="64">
        <v>10988</v>
      </c>
      <c r="D1403" s="64">
        <v>11024</v>
      </c>
      <c r="E1403" s="64">
        <v>10934</v>
      </c>
      <c r="F1403" s="64">
        <v>11024</v>
      </c>
    </row>
    <row r="1404" spans="2:6" x14ac:dyDescent="0.25">
      <c r="B1404" s="63">
        <v>43577</v>
      </c>
      <c r="C1404" s="64">
        <v>11008</v>
      </c>
      <c r="D1404" s="64">
        <v>11030</v>
      </c>
      <c r="E1404" s="64">
        <v>10958</v>
      </c>
      <c r="F1404" s="64">
        <v>10978</v>
      </c>
    </row>
    <row r="1405" spans="2:6" x14ac:dyDescent="0.25">
      <c r="B1405" s="63">
        <v>43574</v>
      </c>
      <c r="C1405" s="64">
        <v>11020</v>
      </c>
      <c r="D1405" s="64">
        <v>11036</v>
      </c>
      <c r="E1405" s="64">
        <v>10954</v>
      </c>
      <c r="F1405" s="64">
        <v>10972</v>
      </c>
    </row>
    <row r="1406" spans="2:6" x14ac:dyDescent="0.25">
      <c r="B1406" s="63">
        <v>43573</v>
      </c>
      <c r="C1406" s="64">
        <v>11022</v>
      </c>
      <c r="D1406" s="64">
        <v>11039</v>
      </c>
      <c r="E1406" s="64">
        <v>10920</v>
      </c>
      <c r="F1406" s="64">
        <v>10939</v>
      </c>
    </row>
    <row r="1407" spans="2:6" x14ac:dyDescent="0.25">
      <c r="B1407" s="63">
        <v>43572</v>
      </c>
      <c r="C1407" s="64">
        <v>10954</v>
      </c>
      <c r="D1407" s="64">
        <v>11010</v>
      </c>
      <c r="E1407" s="64">
        <v>10948</v>
      </c>
      <c r="F1407" s="64">
        <v>11004</v>
      </c>
    </row>
    <row r="1408" spans="2:6" x14ac:dyDescent="0.25">
      <c r="B1408" s="63">
        <v>43571</v>
      </c>
      <c r="C1408" s="64">
        <v>10870</v>
      </c>
      <c r="D1408" s="64">
        <v>10932</v>
      </c>
      <c r="E1408" s="64">
        <v>10863</v>
      </c>
      <c r="F1408" s="64">
        <v>10931</v>
      </c>
    </row>
    <row r="1409" spans="2:6" x14ac:dyDescent="0.25">
      <c r="B1409" s="63">
        <v>43570</v>
      </c>
      <c r="C1409" s="64">
        <v>10865</v>
      </c>
      <c r="D1409" s="64">
        <v>10895</v>
      </c>
      <c r="E1409" s="64">
        <v>10843</v>
      </c>
      <c r="F1409" s="64">
        <v>10876</v>
      </c>
    </row>
    <row r="1410" spans="2:6" x14ac:dyDescent="0.25">
      <c r="B1410" s="63">
        <v>43567</v>
      </c>
      <c r="C1410" s="64">
        <v>10818</v>
      </c>
      <c r="D1410" s="64">
        <v>10831</v>
      </c>
      <c r="E1410" s="64">
        <v>10782</v>
      </c>
      <c r="F1410" s="64">
        <v>10802</v>
      </c>
    </row>
    <row r="1411" spans="2:6" x14ac:dyDescent="0.25">
      <c r="B1411" s="63">
        <v>43566</v>
      </c>
      <c r="C1411" s="64">
        <v>10868</v>
      </c>
      <c r="D1411" s="64">
        <v>10885</v>
      </c>
      <c r="E1411" s="64">
        <v>10775</v>
      </c>
      <c r="F1411" s="64">
        <v>10806</v>
      </c>
    </row>
    <row r="1412" spans="2:6" x14ac:dyDescent="0.25">
      <c r="B1412" s="63">
        <v>43565</v>
      </c>
      <c r="C1412" s="64">
        <v>10820</v>
      </c>
      <c r="D1412" s="64">
        <v>10869</v>
      </c>
      <c r="E1412" s="64">
        <v>10812</v>
      </c>
      <c r="F1412" s="64">
        <v>10862</v>
      </c>
    </row>
    <row r="1413" spans="2:6" x14ac:dyDescent="0.25">
      <c r="B1413" s="63">
        <v>43564</v>
      </c>
      <c r="C1413" s="64">
        <v>10801</v>
      </c>
      <c r="D1413" s="64">
        <v>10848</v>
      </c>
      <c r="E1413" s="64">
        <v>10782</v>
      </c>
      <c r="F1413" s="64">
        <v>10843</v>
      </c>
    </row>
    <row r="1414" spans="2:6" x14ac:dyDescent="0.25">
      <c r="B1414" s="63">
        <v>43563</v>
      </c>
      <c r="C1414" s="64">
        <v>10779</v>
      </c>
      <c r="D1414" s="64">
        <v>10795</v>
      </c>
      <c r="E1414" s="64">
        <v>10745</v>
      </c>
      <c r="F1414" s="64">
        <v>10770</v>
      </c>
    </row>
    <row r="1415" spans="2:6" x14ac:dyDescent="0.25">
      <c r="B1415" s="63">
        <v>43558</v>
      </c>
      <c r="C1415" s="64">
        <v>10688</v>
      </c>
      <c r="D1415" s="64">
        <v>10728</v>
      </c>
      <c r="E1415" s="64">
        <v>10671</v>
      </c>
      <c r="F1415" s="64">
        <v>10693</v>
      </c>
    </row>
    <row r="1416" spans="2:6" x14ac:dyDescent="0.25">
      <c r="B1416" s="63">
        <v>43557</v>
      </c>
      <c r="C1416" s="64">
        <v>10688</v>
      </c>
      <c r="D1416" s="64">
        <v>10704</v>
      </c>
      <c r="E1416" s="64">
        <v>10668</v>
      </c>
      <c r="F1416" s="64">
        <v>10676</v>
      </c>
    </row>
    <row r="1417" spans="2:6" x14ac:dyDescent="0.25">
      <c r="B1417" s="63">
        <v>43556</v>
      </c>
      <c r="C1417" s="64">
        <v>10679</v>
      </c>
      <c r="D1417" s="64">
        <v>10715</v>
      </c>
      <c r="E1417" s="64">
        <v>10615</v>
      </c>
      <c r="F1417" s="64">
        <v>10638</v>
      </c>
    </row>
    <row r="1418" spans="2:6" x14ac:dyDescent="0.25">
      <c r="B1418" s="63">
        <v>43553</v>
      </c>
      <c r="C1418" s="64">
        <v>10551</v>
      </c>
      <c r="D1418" s="64">
        <v>10600</v>
      </c>
      <c r="E1418" s="64">
        <v>10476</v>
      </c>
      <c r="F1418" s="64">
        <v>10598</v>
      </c>
    </row>
    <row r="1419" spans="2:6" x14ac:dyDescent="0.25">
      <c r="B1419" s="63">
        <v>43552</v>
      </c>
      <c r="C1419" s="64">
        <v>10450</v>
      </c>
      <c r="D1419" s="64">
        <v>10515</v>
      </c>
      <c r="E1419" s="64">
        <v>10444</v>
      </c>
      <c r="F1419" s="64">
        <v>10493</v>
      </c>
    </row>
    <row r="1420" spans="2:6" x14ac:dyDescent="0.25">
      <c r="B1420" s="63">
        <v>43551</v>
      </c>
      <c r="C1420" s="64">
        <v>10506</v>
      </c>
      <c r="D1420" s="64">
        <v>10533</v>
      </c>
      <c r="E1420" s="64">
        <v>10473</v>
      </c>
      <c r="F1420" s="64">
        <v>10520</v>
      </c>
    </row>
    <row r="1421" spans="2:6" x14ac:dyDescent="0.25">
      <c r="B1421" s="63">
        <v>43550</v>
      </c>
      <c r="C1421" s="64">
        <v>10482</v>
      </c>
      <c r="D1421" s="64">
        <v>10538</v>
      </c>
      <c r="E1421" s="64">
        <v>10480</v>
      </c>
      <c r="F1421" s="64">
        <v>10522</v>
      </c>
    </row>
    <row r="1422" spans="2:6" x14ac:dyDescent="0.25">
      <c r="B1422" s="63">
        <v>43549</v>
      </c>
      <c r="C1422" s="64">
        <v>10478</v>
      </c>
      <c r="D1422" s="64">
        <v>10486</v>
      </c>
      <c r="E1422" s="64">
        <v>10423</v>
      </c>
      <c r="F1422" s="64">
        <v>10438</v>
      </c>
    </row>
    <row r="1423" spans="2:6" x14ac:dyDescent="0.25">
      <c r="B1423" s="63">
        <v>43546</v>
      </c>
      <c r="C1423" s="64">
        <v>10645</v>
      </c>
      <c r="D1423" s="64">
        <v>10659</v>
      </c>
      <c r="E1423" s="64">
        <v>10560</v>
      </c>
      <c r="F1423" s="64">
        <v>10613</v>
      </c>
    </row>
    <row r="1424" spans="2:6" x14ac:dyDescent="0.25">
      <c r="B1424" s="63">
        <v>43545</v>
      </c>
      <c r="C1424" s="64">
        <v>10538</v>
      </c>
      <c r="D1424" s="64">
        <v>10593</v>
      </c>
      <c r="E1424" s="64">
        <v>10532</v>
      </c>
      <c r="F1424" s="64">
        <v>10590</v>
      </c>
    </row>
    <row r="1425" spans="2:6" x14ac:dyDescent="0.25">
      <c r="B1425" s="63">
        <v>43544</v>
      </c>
      <c r="C1425" s="64">
        <v>10493</v>
      </c>
      <c r="D1425" s="64">
        <v>10549</v>
      </c>
      <c r="E1425" s="64">
        <v>10492</v>
      </c>
      <c r="F1425" s="64">
        <v>10545</v>
      </c>
    </row>
    <row r="1426" spans="2:6" x14ac:dyDescent="0.25">
      <c r="B1426" s="63">
        <v>43543</v>
      </c>
      <c r="C1426" s="64">
        <v>10483</v>
      </c>
      <c r="D1426" s="64">
        <v>10511</v>
      </c>
      <c r="E1426" s="64">
        <v>10461</v>
      </c>
      <c r="F1426" s="64">
        <v>10501</v>
      </c>
    </row>
    <row r="1427" spans="2:6" x14ac:dyDescent="0.25">
      <c r="B1427" s="63">
        <v>43542</v>
      </c>
      <c r="C1427" s="64">
        <v>10437</v>
      </c>
      <c r="D1427" s="64">
        <v>10487</v>
      </c>
      <c r="E1427" s="64">
        <v>10420</v>
      </c>
      <c r="F1427" s="64">
        <v>10477</v>
      </c>
    </row>
    <row r="1428" spans="2:6" x14ac:dyDescent="0.25">
      <c r="B1428" s="63">
        <v>43539</v>
      </c>
      <c r="C1428" s="64">
        <v>10355</v>
      </c>
      <c r="D1428" s="64">
        <v>10430</v>
      </c>
      <c r="E1428" s="64">
        <v>10347</v>
      </c>
      <c r="F1428" s="64">
        <v>10414</v>
      </c>
    </row>
    <row r="1429" spans="2:6" x14ac:dyDescent="0.25">
      <c r="B1429" s="63">
        <v>43538</v>
      </c>
      <c r="C1429" s="64">
        <v>10390</v>
      </c>
      <c r="D1429" s="64">
        <v>10392</v>
      </c>
      <c r="E1429" s="64">
        <v>10322</v>
      </c>
      <c r="F1429" s="64">
        <v>10338</v>
      </c>
    </row>
    <row r="1430" spans="2:6" x14ac:dyDescent="0.25">
      <c r="B1430" s="63">
        <v>43537</v>
      </c>
      <c r="C1430" s="64">
        <v>10325</v>
      </c>
      <c r="D1430" s="64">
        <v>10365</v>
      </c>
      <c r="E1430" s="64">
        <v>10305</v>
      </c>
      <c r="F1430" s="64">
        <v>10365</v>
      </c>
    </row>
    <row r="1431" spans="2:6" x14ac:dyDescent="0.25">
      <c r="B1431" s="63">
        <v>43536</v>
      </c>
      <c r="C1431" s="64">
        <v>10301</v>
      </c>
      <c r="D1431" s="64">
        <v>10385</v>
      </c>
      <c r="E1431" s="64">
        <v>10300</v>
      </c>
      <c r="F1431" s="64">
        <v>10348</v>
      </c>
    </row>
    <row r="1432" spans="2:6" x14ac:dyDescent="0.25">
      <c r="B1432" s="63">
        <v>43535</v>
      </c>
      <c r="C1432" s="64">
        <v>10170</v>
      </c>
      <c r="D1432" s="64">
        <v>10234</v>
      </c>
      <c r="E1432" s="64">
        <v>10168</v>
      </c>
      <c r="F1432" s="64">
        <v>10229</v>
      </c>
    </row>
    <row r="1433" spans="2:6" x14ac:dyDescent="0.25">
      <c r="B1433" s="63">
        <v>43532</v>
      </c>
      <c r="C1433" s="64">
        <v>10230</v>
      </c>
      <c r="D1433" s="64">
        <v>10244</v>
      </c>
      <c r="E1433" s="64">
        <v>10162</v>
      </c>
      <c r="F1433" s="64">
        <v>10200</v>
      </c>
    </row>
    <row r="1434" spans="2:6" x14ac:dyDescent="0.25">
      <c r="B1434" s="63">
        <v>43531</v>
      </c>
      <c r="C1434" s="64">
        <v>10315</v>
      </c>
      <c r="D1434" s="64">
        <v>10335</v>
      </c>
      <c r="E1434" s="64">
        <v>10260</v>
      </c>
      <c r="F1434" s="64">
        <v>10262</v>
      </c>
    </row>
    <row r="1435" spans="2:6" x14ac:dyDescent="0.25">
      <c r="B1435" s="63">
        <v>43530</v>
      </c>
      <c r="C1435" s="64">
        <v>10283</v>
      </c>
      <c r="D1435" s="64">
        <v>10333</v>
      </c>
      <c r="E1435" s="64">
        <v>10282</v>
      </c>
      <c r="F1435" s="64">
        <v>10322</v>
      </c>
    </row>
    <row r="1436" spans="2:6" x14ac:dyDescent="0.25">
      <c r="B1436" s="63">
        <v>43529</v>
      </c>
      <c r="C1436" s="64">
        <v>10260</v>
      </c>
      <c r="D1436" s="64">
        <v>10306</v>
      </c>
      <c r="E1436" s="64">
        <v>10248</v>
      </c>
      <c r="F1436" s="64">
        <v>10274</v>
      </c>
    </row>
    <row r="1437" spans="2:6" x14ac:dyDescent="0.25">
      <c r="B1437" s="63">
        <v>43528</v>
      </c>
      <c r="C1437" s="64">
        <v>10390</v>
      </c>
      <c r="D1437" s="64">
        <v>10400</v>
      </c>
      <c r="E1437" s="64">
        <v>10276</v>
      </c>
      <c r="F1437" s="64">
        <v>10311</v>
      </c>
    </row>
    <row r="1438" spans="2:6" x14ac:dyDescent="0.25">
      <c r="B1438" s="63">
        <v>43523</v>
      </c>
      <c r="C1438" s="64">
        <v>10375</v>
      </c>
      <c r="D1438" s="64">
        <v>10384</v>
      </c>
      <c r="E1438" s="64">
        <v>10325</v>
      </c>
      <c r="F1438" s="64">
        <v>10362</v>
      </c>
    </row>
    <row r="1439" spans="2:6" x14ac:dyDescent="0.25">
      <c r="B1439" s="63">
        <v>43522</v>
      </c>
      <c r="C1439" s="64">
        <v>10381</v>
      </c>
      <c r="D1439" s="64">
        <v>10394</v>
      </c>
      <c r="E1439" s="64">
        <v>10336</v>
      </c>
      <c r="F1439" s="64">
        <v>10355</v>
      </c>
    </row>
    <row r="1440" spans="2:6" x14ac:dyDescent="0.25">
      <c r="B1440" s="63">
        <v>43521</v>
      </c>
      <c r="C1440" s="64">
        <v>10350</v>
      </c>
      <c r="D1440" s="64">
        <v>10378</v>
      </c>
      <c r="E1440" s="64">
        <v>10324</v>
      </c>
      <c r="F1440" s="64">
        <v>10368</v>
      </c>
    </row>
    <row r="1441" spans="2:6" x14ac:dyDescent="0.25">
      <c r="B1441" s="63">
        <v>43518</v>
      </c>
      <c r="C1441" s="64">
        <v>10272</v>
      </c>
      <c r="D1441" s="64">
        <v>10312</v>
      </c>
      <c r="E1441" s="64">
        <v>10245</v>
      </c>
      <c r="F1441" s="64">
        <v>10310</v>
      </c>
    </row>
    <row r="1442" spans="2:6" x14ac:dyDescent="0.25">
      <c r="B1442" s="63">
        <v>43517</v>
      </c>
      <c r="C1442" s="64">
        <v>10255</v>
      </c>
      <c r="D1442" s="64">
        <v>10327</v>
      </c>
      <c r="E1442" s="64">
        <v>10232</v>
      </c>
      <c r="F1442" s="64">
        <v>10324</v>
      </c>
    </row>
    <row r="1443" spans="2:6" x14ac:dyDescent="0.25">
      <c r="B1443" s="63">
        <v>43516</v>
      </c>
      <c r="C1443" s="64">
        <v>10183</v>
      </c>
      <c r="D1443" s="64">
        <v>10262</v>
      </c>
      <c r="E1443" s="64">
        <v>10177</v>
      </c>
      <c r="F1443" s="64">
        <v>10256</v>
      </c>
    </row>
    <row r="1444" spans="2:6" x14ac:dyDescent="0.25">
      <c r="B1444" s="63">
        <v>43515</v>
      </c>
      <c r="C1444" s="64">
        <v>10123</v>
      </c>
      <c r="D1444" s="64">
        <v>10158</v>
      </c>
      <c r="E1444" s="64">
        <v>10104</v>
      </c>
      <c r="F1444" s="64">
        <v>10142</v>
      </c>
    </row>
    <row r="1445" spans="2:6" x14ac:dyDescent="0.25">
      <c r="B1445" s="63">
        <v>43514</v>
      </c>
      <c r="C1445" s="64">
        <v>10111</v>
      </c>
      <c r="D1445" s="64">
        <v>10161</v>
      </c>
      <c r="E1445" s="64">
        <v>10098</v>
      </c>
      <c r="F1445" s="64">
        <v>10135</v>
      </c>
    </row>
    <row r="1446" spans="2:6" x14ac:dyDescent="0.25">
      <c r="B1446" s="63">
        <v>43511</v>
      </c>
      <c r="C1446" s="64">
        <v>10040</v>
      </c>
      <c r="D1446" s="64">
        <v>10116</v>
      </c>
      <c r="E1446" s="64">
        <v>10022</v>
      </c>
      <c r="F1446" s="64">
        <v>10042</v>
      </c>
    </row>
    <row r="1447" spans="2:6" x14ac:dyDescent="0.25">
      <c r="B1447" s="63">
        <v>43510</v>
      </c>
      <c r="C1447" s="64">
        <v>10044</v>
      </c>
      <c r="D1447" s="64">
        <v>10124</v>
      </c>
      <c r="E1447" s="64">
        <v>10034</v>
      </c>
      <c r="F1447" s="64">
        <v>10080</v>
      </c>
    </row>
    <row r="1448" spans="2:6" x14ac:dyDescent="0.25">
      <c r="B1448" s="63">
        <v>43509</v>
      </c>
      <c r="C1448" s="64">
        <v>10125</v>
      </c>
      <c r="D1448" s="64">
        <v>10128</v>
      </c>
      <c r="E1448" s="64">
        <v>10055</v>
      </c>
      <c r="F1448" s="64">
        <v>10084</v>
      </c>
    </row>
    <row r="1449" spans="2:6" x14ac:dyDescent="0.25">
      <c r="B1449" s="63">
        <v>43508</v>
      </c>
      <c r="C1449" s="64">
        <v>10049</v>
      </c>
      <c r="D1449" s="64">
        <v>10093</v>
      </c>
      <c r="E1449" s="64">
        <v>10029</v>
      </c>
      <c r="F1449" s="64">
        <v>10084</v>
      </c>
    </row>
    <row r="1450" spans="2:6" x14ac:dyDescent="0.25">
      <c r="B1450" s="63">
        <v>43507</v>
      </c>
      <c r="C1450" s="64">
        <v>10010</v>
      </c>
      <c r="D1450" s="64">
        <v>10067</v>
      </c>
      <c r="E1450" s="64">
        <v>9966</v>
      </c>
      <c r="F1450" s="64">
        <v>9999</v>
      </c>
    </row>
    <row r="1451" spans="2:6" x14ac:dyDescent="0.25">
      <c r="B1451" s="63">
        <v>43495</v>
      </c>
      <c r="C1451" s="64">
        <v>9925</v>
      </c>
      <c r="D1451" s="64">
        <v>9956</v>
      </c>
      <c r="E1451" s="64">
        <v>9896</v>
      </c>
      <c r="F1451" s="64">
        <v>9926</v>
      </c>
    </row>
    <row r="1452" spans="2:6" x14ac:dyDescent="0.25">
      <c r="B1452" s="63">
        <v>43494</v>
      </c>
      <c r="C1452" s="64">
        <v>9932</v>
      </c>
      <c r="D1452" s="64">
        <v>9936</v>
      </c>
      <c r="E1452" s="64">
        <v>9880</v>
      </c>
      <c r="F1452" s="64">
        <v>9923</v>
      </c>
    </row>
    <row r="1453" spans="2:6" x14ac:dyDescent="0.25">
      <c r="B1453" s="63">
        <v>43493</v>
      </c>
      <c r="C1453" s="64">
        <v>10000</v>
      </c>
      <c r="D1453" s="64">
        <v>10018</v>
      </c>
      <c r="E1453" s="64">
        <v>9975</v>
      </c>
      <c r="F1453" s="64">
        <v>9985</v>
      </c>
    </row>
    <row r="1454" spans="2:6" x14ac:dyDescent="0.25">
      <c r="B1454" s="63">
        <v>43490</v>
      </c>
      <c r="C1454" s="64">
        <v>9928</v>
      </c>
      <c r="D1454" s="64">
        <v>9989</v>
      </c>
      <c r="E1454" s="64">
        <v>9911</v>
      </c>
      <c r="F1454" s="64">
        <v>9968</v>
      </c>
    </row>
    <row r="1455" spans="2:6" x14ac:dyDescent="0.25">
      <c r="B1455" s="63">
        <v>43489</v>
      </c>
      <c r="C1455" s="64">
        <v>9833</v>
      </c>
      <c r="D1455" s="64">
        <v>9884</v>
      </c>
      <c r="E1455" s="64">
        <v>9820</v>
      </c>
      <c r="F1455" s="64">
        <v>9863</v>
      </c>
    </row>
    <row r="1456" spans="2:6" x14ac:dyDescent="0.25">
      <c r="B1456" s="63">
        <v>43488</v>
      </c>
      <c r="C1456" s="64">
        <v>9830</v>
      </c>
      <c r="D1456" s="64">
        <v>9860</v>
      </c>
      <c r="E1456" s="64">
        <v>9807</v>
      </c>
      <c r="F1456" s="64">
        <v>9818</v>
      </c>
    </row>
    <row r="1457" spans="2:6" x14ac:dyDescent="0.25">
      <c r="B1457" s="63">
        <v>43487</v>
      </c>
      <c r="C1457" s="64">
        <v>9841</v>
      </c>
      <c r="D1457" s="64">
        <v>9868</v>
      </c>
      <c r="E1457" s="64">
        <v>9822</v>
      </c>
      <c r="F1457" s="64">
        <v>9847</v>
      </c>
    </row>
    <row r="1458" spans="2:6" x14ac:dyDescent="0.25">
      <c r="B1458" s="63">
        <v>43486</v>
      </c>
      <c r="C1458" s="64">
        <v>9885</v>
      </c>
      <c r="D1458" s="64">
        <v>9919</v>
      </c>
      <c r="E1458" s="64">
        <v>9856</v>
      </c>
      <c r="F1458" s="64">
        <v>9866</v>
      </c>
    </row>
    <row r="1459" spans="2:6" x14ac:dyDescent="0.25">
      <c r="B1459" s="63">
        <v>43483</v>
      </c>
      <c r="C1459" s="64">
        <v>9825</v>
      </c>
      <c r="D1459" s="64">
        <v>9846</v>
      </c>
      <c r="E1459" s="64">
        <v>9770</v>
      </c>
      <c r="F1459" s="64">
        <v>9820</v>
      </c>
    </row>
    <row r="1460" spans="2:6" x14ac:dyDescent="0.25">
      <c r="B1460" s="63">
        <v>43482</v>
      </c>
      <c r="C1460" s="64">
        <v>9777</v>
      </c>
      <c r="D1460" s="64">
        <v>9834</v>
      </c>
      <c r="E1460" s="64">
        <v>9721</v>
      </c>
      <c r="F1460" s="64">
        <v>9779</v>
      </c>
    </row>
    <row r="1461" spans="2:6" x14ac:dyDescent="0.25">
      <c r="B1461" s="63">
        <v>43481</v>
      </c>
      <c r="C1461" s="64">
        <v>9781</v>
      </c>
      <c r="D1461" s="64">
        <v>9804</v>
      </c>
      <c r="E1461" s="64">
        <v>9755</v>
      </c>
      <c r="F1461" s="64">
        <v>9784</v>
      </c>
    </row>
    <row r="1462" spans="2:6" x14ac:dyDescent="0.25">
      <c r="B1462" s="63">
        <v>43480</v>
      </c>
      <c r="C1462" s="64">
        <v>9743</v>
      </c>
      <c r="D1462" s="64">
        <v>9817</v>
      </c>
      <c r="E1462" s="64">
        <v>9715</v>
      </c>
      <c r="F1462" s="64">
        <v>9793</v>
      </c>
    </row>
    <row r="1463" spans="2:6" x14ac:dyDescent="0.25">
      <c r="B1463" s="63">
        <v>43479</v>
      </c>
      <c r="C1463" s="64">
        <v>9738</v>
      </c>
      <c r="D1463" s="64">
        <v>9756</v>
      </c>
      <c r="E1463" s="64">
        <v>9660</v>
      </c>
      <c r="F1463" s="64">
        <v>9691</v>
      </c>
    </row>
    <row r="1464" spans="2:6" x14ac:dyDescent="0.25">
      <c r="B1464" s="63">
        <v>43476</v>
      </c>
      <c r="C1464" s="64">
        <v>9760</v>
      </c>
      <c r="D1464" s="64">
        <v>9803</v>
      </c>
      <c r="E1464" s="64">
        <v>9724</v>
      </c>
      <c r="F1464" s="64">
        <v>9750</v>
      </c>
    </row>
    <row r="1465" spans="2:6" x14ac:dyDescent="0.25">
      <c r="B1465" s="63">
        <v>43475</v>
      </c>
      <c r="C1465" s="64">
        <v>9710</v>
      </c>
      <c r="D1465" s="64">
        <v>9713</v>
      </c>
      <c r="E1465" s="64">
        <v>9673</v>
      </c>
      <c r="F1465" s="64">
        <v>9694</v>
      </c>
    </row>
    <row r="1466" spans="2:6" x14ac:dyDescent="0.25">
      <c r="B1466" s="63">
        <v>43474</v>
      </c>
      <c r="C1466" s="64">
        <v>9608</v>
      </c>
      <c r="D1466" s="64">
        <v>9755</v>
      </c>
      <c r="E1466" s="64">
        <v>9602</v>
      </c>
      <c r="F1466" s="64">
        <v>9708</v>
      </c>
    </row>
    <row r="1467" spans="2:6" x14ac:dyDescent="0.25">
      <c r="B1467" s="63">
        <v>43473</v>
      </c>
      <c r="C1467" s="64">
        <v>9600</v>
      </c>
      <c r="D1467" s="64">
        <v>9611</v>
      </c>
      <c r="E1467" s="64">
        <v>9532</v>
      </c>
      <c r="F1467" s="64">
        <v>9561</v>
      </c>
    </row>
    <row r="1468" spans="2:6" x14ac:dyDescent="0.25">
      <c r="B1468" s="63">
        <v>43472</v>
      </c>
      <c r="C1468" s="64">
        <v>9541</v>
      </c>
      <c r="D1468" s="64">
        <v>9588</v>
      </c>
      <c r="E1468" s="64">
        <v>9490</v>
      </c>
      <c r="F1468" s="64">
        <v>9563</v>
      </c>
    </row>
    <row r="1469" spans="2:6" x14ac:dyDescent="0.25">
      <c r="B1469" s="63">
        <v>43469</v>
      </c>
      <c r="C1469" s="64">
        <v>9367</v>
      </c>
      <c r="D1469" s="64">
        <v>9410</v>
      </c>
      <c r="E1469" s="64">
        <v>9305</v>
      </c>
      <c r="F1469" s="64">
        <v>9367</v>
      </c>
    </row>
    <row r="1470" spans="2:6" x14ac:dyDescent="0.25">
      <c r="B1470" s="63">
        <v>43468</v>
      </c>
      <c r="C1470" s="64">
        <v>9488</v>
      </c>
      <c r="D1470" s="64">
        <v>9547</v>
      </c>
      <c r="E1470" s="64">
        <v>9433</v>
      </c>
      <c r="F1470" s="64">
        <v>9440</v>
      </c>
    </row>
    <row r="1471" spans="2:6" x14ac:dyDescent="0.25">
      <c r="B1471" s="63">
        <v>43467</v>
      </c>
      <c r="C1471" s="64">
        <v>9760</v>
      </c>
      <c r="D1471" s="64">
        <v>9762</v>
      </c>
      <c r="E1471" s="64">
        <v>9506</v>
      </c>
      <c r="F1471" s="64">
        <v>9536</v>
      </c>
    </row>
    <row r="1472" spans="2:6" x14ac:dyDescent="0.25">
      <c r="B1472" s="63">
        <v>43462</v>
      </c>
      <c r="C1472" s="64">
        <v>9630</v>
      </c>
      <c r="D1472" s="64">
        <v>9680</v>
      </c>
      <c r="E1472" s="64">
        <v>9622</v>
      </c>
      <c r="F1472" s="64">
        <v>9671</v>
      </c>
    </row>
    <row r="1473" spans="2:6" x14ac:dyDescent="0.25">
      <c r="B1473" s="63">
        <v>43461</v>
      </c>
      <c r="C1473" s="64">
        <v>9589</v>
      </c>
      <c r="D1473" s="64">
        <v>9655</v>
      </c>
      <c r="E1473" s="64">
        <v>9566</v>
      </c>
      <c r="F1473" s="64">
        <v>9633</v>
      </c>
    </row>
    <row r="1474" spans="2:6" x14ac:dyDescent="0.25">
      <c r="B1474" s="63">
        <v>43460</v>
      </c>
      <c r="C1474" s="64">
        <v>9523</v>
      </c>
      <c r="D1474" s="64">
        <v>9555</v>
      </c>
      <c r="E1474" s="64">
        <v>9438</v>
      </c>
      <c r="F1474" s="64">
        <v>9459</v>
      </c>
    </row>
    <row r="1475" spans="2:6" x14ac:dyDescent="0.25">
      <c r="B1475" s="63">
        <v>43459</v>
      </c>
      <c r="C1475" s="64">
        <v>9480</v>
      </c>
      <c r="D1475" s="64">
        <v>9487</v>
      </c>
      <c r="E1475" s="64">
        <v>9410</v>
      </c>
      <c r="F1475" s="64">
        <v>9477</v>
      </c>
    </row>
    <row r="1476" spans="2:6" x14ac:dyDescent="0.25">
      <c r="B1476" s="63">
        <v>43458</v>
      </c>
      <c r="C1476" s="64">
        <v>9603</v>
      </c>
      <c r="D1476" s="64">
        <v>9627</v>
      </c>
      <c r="E1476" s="64">
        <v>9587</v>
      </c>
      <c r="F1476" s="64">
        <v>9620</v>
      </c>
    </row>
    <row r="1477" spans="2:6" x14ac:dyDescent="0.25">
      <c r="B1477" s="63">
        <v>43456</v>
      </c>
      <c r="C1477" s="64">
        <v>9580</v>
      </c>
      <c r="D1477" s="64">
        <v>9615</v>
      </c>
      <c r="E1477" s="64">
        <v>9575</v>
      </c>
      <c r="F1477" s="64">
        <v>9585</v>
      </c>
    </row>
    <row r="1478" spans="2:6" x14ac:dyDescent="0.25">
      <c r="B1478" s="63">
        <v>43455</v>
      </c>
      <c r="C1478" s="64">
        <v>9624</v>
      </c>
      <c r="D1478" s="64">
        <v>9668</v>
      </c>
      <c r="E1478" s="64">
        <v>9556</v>
      </c>
      <c r="F1478" s="64">
        <v>9660</v>
      </c>
    </row>
    <row r="1479" spans="2:6" x14ac:dyDescent="0.25">
      <c r="B1479" s="63">
        <v>43454</v>
      </c>
      <c r="C1479" s="64">
        <v>9638</v>
      </c>
      <c r="D1479" s="64">
        <v>9709</v>
      </c>
      <c r="E1479" s="64">
        <v>9610</v>
      </c>
      <c r="F1479" s="64">
        <v>9641</v>
      </c>
    </row>
    <row r="1480" spans="2:6" x14ac:dyDescent="0.25">
      <c r="B1480" s="63">
        <v>43453</v>
      </c>
      <c r="C1480" s="64">
        <v>9758</v>
      </c>
      <c r="D1480" s="64">
        <v>9778</v>
      </c>
      <c r="E1480" s="64">
        <v>9728</v>
      </c>
      <c r="F1480" s="64">
        <v>9768</v>
      </c>
    </row>
    <row r="1481" spans="2:6" x14ac:dyDescent="0.25">
      <c r="B1481" s="63">
        <v>43452</v>
      </c>
      <c r="C1481" s="64">
        <v>9718</v>
      </c>
      <c r="D1481" s="64">
        <v>9755</v>
      </c>
      <c r="E1481" s="64">
        <v>9688</v>
      </c>
      <c r="F1481" s="64">
        <v>9718</v>
      </c>
    </row>
    <row r="1482" spans="2:6" x14ac:dyDescent="0.25">
      <c r="B1482" s="63">
        <v>43451</v>
      </c>
      <c r="C1482" s="64">
        <v>9753</v>
      </c>
      <c r="D1482" s="64">
        <v>9826</v>
      </c>
      <c r="E1482" s="64">
        <v>9722</v>
      </c>
      <c r="F1482" s="64">
        <v>9790</v>
      </c>
    </row>
    <row r="1483" spans="2:6" x14ac:dyDescent="0.25">
      <c r="B1483" s="63">
        <v>43448</v>
      </c>
      <c r="C1483" s="64">
        <v>9805</v>
      </c>
      <c r="D1483" s="64">
        <v>9809</v>
      </c>
      <c r="E1483" s="64">
        <v>9676</v>
      </c>
      <c r="F1483" s="64">
        <v>9730</v>
      </c>
    </row>
    <row r="1484" spans="2:6" x14ac:dyDescent="0.25">
      <c r="B1484" s="63">
        <v>43447</v>
      </c>
      <c r="C1484" s="64">
        <v>9831</v>
      </c>
      <c r="D1484" s="64">
        <v>9872</v>
      </c>
      <c r="E1484" s="64">
        <v>9790</v>
      </c>
      <c r="F1484" s="64">
        <v>9856</v>
      </c>
    </row>
    <row r="1485" spans="2:6" x14ac:dyDescent="0.25">
      <c r="B1485" s="63">
        <v>43446</v>
      </c>
      <c r="C1485" s="64">
        <v>9759</v>
      </c>
      <c r="D1485" s="64">
        <v>9827</v>
      </c>
      <c r="E1485" s="64">
        <v>9725</v>
      </c>
      <c r="F1485" s="64">
        <v>9818</v>
      </c>
    </row>
    <row r="1486" spans="2:6" x14ac:dyDescent="0.25">
      <c r="B1486" s="63">
        <v>43445</v>
      </c>
      <c r="C1486" s="64">
        <v>9654</v>
      </c>
      <c r="D1486" s="64">
        <v>9698</v>
      </c>
      <c r="E1486" s="64">
        <v>9625</v>
      </c>
      <c r="F1486" s="64">
        <v>9687</v>
      </c>
    </row>
    <row r="1487" spans="2:6" x14ac:dyDescent="0.25">
      <c r="B1487" s="63">
        <v>43444</v>
      </c>
      <c r="C1487" s="64">
        <v>9565</v>
      </c>
      <c r="D1487" s="64">
        <v>9680</v>
      </c>
      <c r="E1487" s="64">
        <v>9560</v>
      </c>
      <c r="F1487" s="64">
        <v>9626</v>
      </c>
    </row>
    <row r="1488" spans="2:6" x14ac:dyDescent="0.25">
      <c r="B1488" s="63">
        <v>43441</v>
      </c>
      <c r="C1488" s="64">
        <v>9735</v>
      </c>
      <c r="D1488" s="64">
        <v>9763</v>
      </c>
      <c r="E1488" s="64">
        <v>9689</v>
      </c>
      <c r="F1488" s="64">
        <v>9746</v>
      </c>
    </row>
    <row r="1489" spans="2:6" x14ac:dyDescent="0.25">
      <c r="B1489" s="63">
        <v>43440</v>
      </c>
      <c r="C1489" s="64">
        <v>9813</v>
      </c>
      <c r="D1489" s="64">
        <v>9814</v>
      </c>
      <c r="E1489" s="64">
        <v>9626</v>
      </c>
      <c r="F1489" s="64">
        <v>9674</v>
      </c>
    </row>
    <row r="1490" spans="2:6" x14ac:dyDescent="0.25">
      <c r="B1490" s="63">
        <v>43439</v>
      </c>
      <c r="C1490" s="64">
        <v>9900</v>
      </c>
      <c r="D1490" s="64">
        <v>9946</v>
      </c>
      <c r="E1490" s="64">
        <v>9863</v>
      </c>
      <c r="F1490" s="64">
        <v>9878</v>
      </c>
    </row>
    <row r="1491" spans="2:6" x14ac:dyDescent="0.25">
      <c r="B1491" s="63">
        <v>43438</v>
      </c>
      <c r="C1491" s="64">
        <v>10080</v>
      </c>
      <c r="D1491" s="64">
        <v>10094</v>
      </c>
      <c r="E1491" s="64">
        <v>10033</v>
      </c>
      <c r="F1491" s="64">
        <v>10042</v>
      </c>
    </row>
    <row r="1492" spans="2:6" x14ac:dyDescent="0.25">
      <c r="B1492" s="63">
        <v>43437</v>
      </c>
      <c r="C1492" s="64">
        <v>10012</v>
      </c>
      <c r="D1492" s="64">
        <v>10156</v>
      </c>
      <c r="E1492" s="64">
        <v>9996</v>
      </c>
      <c r="F1492" s="64">
        <v>10122</v>
      </c>
    </row>
    <row r="1493" spans="2:6" x14ac:dyDescent="0.25">
      <c r="B1493" s="63">
        <v>43434</v>
      </c>
      <c r="C1493" s="64">
        <v>9900</v>
      </c>
      <c r="D1493" s="64">
        <v>9935</v>
      </c>
      <c r="E1493" s="64">
        <v>9847</v>
      </c>
      <c r="F1493" s="64">
        <v>9853</v>
      </c>
    </row>
    <row r="1494" spans="2:6" x14ac:dyDescent="0.25">
      <c r="B1494" s="63">
        <v>43433</v>
      </c>
      <c r="C1494" s="64">
        <v>9984</v>
      </c>
      <c r="D1494" s="64">
        <v>9989</v>
      </c>
      <c r="E1494" s="64">
        <v>9861</v>
      </c>
      <c r="F1494" s="64">
        <v>9877</v>
      </c>
    </row>
    <row r="1495" spans="2:6" x14ac:dyDescent="0.25">
      <c r="B1495" s="63">
        <v>43432</v>
      </c>
      <c r="C1495" s="64">
        <v>9780</v>
      </c>
      <c r="D1495" s="64">
        <v>9880</v>
      </c>
      <c r="E1495" s="64">
        <v>9732</v>
      </c>
      <c r="F1495" s="64">
        <v>9870</v>
      </c>
    </row>
    <row r="1496" spans="2:6" x14ac:dyDescent="0.25">
      <c r="B1496" s="63">
        <v>43431</v>
      </c>
      <c r="C1496" s="64">
        <v>9727</v>
      </c>
      <c r="D1496" s="64">
        <v>9755</v>
      </c>
      <c r="E1496" s="64">
        <v>9644</v>
      </c>
      <c r="F1496" s="64">
        <v>9741</v>
      </c>
    </row>
    <row r="1497" spans="2:6" x14ac:dyDescent="0.25">
      <c r="B1497" s="63">
        <v>43430</v>
      </c>
      <c r="C1497" s="64">
        <v>9668</v>
      </c>
      <c r="D1497" s="64">
        <v>9850</v>
      </c>
      <c r="E1497" s="64">
        <v>9656</v>
      </c>
      <c r="F1497" s="64">
        <v>9768</v>
      </c>
    </row>
    <row r="1498" spans="2:6" x14ac:dyDescent="0.25">
      <c r="B1498" s="63">
        <v>43427</v>
      </c>
      <c r="C1498" s="64">
        <v>9715</v>
      </c>
      <c r="D1498" s="64">
        <v>9733</v>
      </c>
      <c r="E1498" s="64">
        <v>9613</v>
      </c>
      <c r="F1498" s="64">
        <v>9620</v>
      </c>
    </row>
    <row r="1499" spans="2:6" x14ac:dyDescent="0.25">
      <c r="B1499" s="63">
        <v>43426</v>
      </c>
      <c r="C1499" s="64">
        <v>9766</v>
      </c>
      <c r="D1499" s="64">
        <v>9769</v>
      </c>
      <c r="E1499" s="64">
        <v>9700</v>
      </c>
      <c r="F1499" s="64">
        <v>9714</v>
      </c>
    </row>
    <row r="1500" spans="2:6" x14ac:dyDescent="0.25">
      <c r="B1500" s="63">
        <v>43425</v>
      </c>
      <c r="C1500" s="64">
        <v>9661</v>
      </c>
      <c r="D1500" s="64">
        <v>9760</v>
      </c>
      <c r="E1500" s="64">
        <v>9624</v>
      </c>
      <c r="F1500" s="64">
        <v>9743</v>
      </c>
    </row>
    <row r="1501" spans="2:6" x14ac:dyDescent="0.25">
      <c r="B1501" s="63">
        <v>43424</v>
      </c>
      <c r="C1501" s="64">
        <v>9755</v>
      </c>
      <c r="D1501" s="64">
        <v>9808</v>
      </c>
      <c r="E1501" s="64">
        <v>9703</v>
      </c>
      <c r="F1501" s="64">
        <v>9732</v>
      </c>
    </row>
    <row r="1502" spans="2:6" x14ac:dyDescent="0.25">
      <c r="B1502" s="63">
        <v>43423</v>
      </c>
      <c r="C1502" s="64">
        <v>9802</v>
      </c>
      <c r="D1502" s="64">
        <v>9838</v>
      </c>
      <c r="E1502" s="64">
        <v>9778</v>
      </c>
      <c r="F1502" s="64">
        <v>9819</v>
      </c>
    </row>
    <row r="1503" spans="2:6" x14ac:dyDescent="0.25">
      <c r="B1503" s="63">
        <v>43420</v>
      </c>
      <c r="C1503" s="64">
        <v>9877</v>
      </c>
      <c r="D1503" s="64">
        <v>9903</v>
      </c>
      <c r="E1503" s="64">
        <v>9756</v>
      </c>
      <c r="F1503" s="64">
        <v>9783</v>
      </c>
    </row>
    <row r="1504" spans="2:6" x14ac:dyDescent="0.25">
      <c r="B1504" s="63">
        <v>43419</v>
      </c>
      <c r="C1504" s="64">
        <v>9790</v>
      </c>
      <c r="D1504" s="64">
        <v>9837</v>
      </c>
      <c r="E1504" s="64">
        <v>9708</v>
      </c>
      <c r="F1504" s="64">
        <v>9827</v>
      </c>
    </row>
    <row r="1505" spans="2:6" x14ac:dyDescent="0.25">
      <c r="B1505" s="63">
        <v>43418</v>
      </c>
      <c r="C1505" s="64">
        <v>9768</v>
      </c>
      <c r="D1505" s="64">
        <v>9798</v>
      </c>
      <c r="E1505" s="64">
        <v>9731</v>
      </c>
      <c r="F1505" s="64">
        <v>9769</v>
      </c>
    </row>
    <row r="1506" spans="2:6" x14ac:dyDescent="0.25">
      <c r="B1506" s="63">
        <v>43417</v>
      </c>
      <c r="C1506" s="64">
        <v>9600</v>
      </c>
      <c r="D1506" s="64">
        <v>9758</v>
      </c>
      <c r="E1506" s="64">
        <v>9528</v>
      </c>
      <c r="F1506" s="64">
        <v>9728</v>
      </c>
    </row>
    <row r="1507" spans="2:6" x14ac:dyDescent="0.25">
      <c r="B1507" s="63">
        <v>43416</v>
      </c>
      <c r="C1507" s="64">
        <v>9750</v>
      </c>
      <c r="D1507" s="64">
        <v>9864</v>
      </c>
      <c r="E1507" s="64">
        <v>9741</v>
      </c>
      <c r="F1507" s="64">
        <v>9812</v>
      </c>
    </row>
    <row r="1508" spans="2:6" x14ac:dyDescent="0.25">
      <c r="B1508" s="63">
        <v>43413</v>
      </c>
      <c r="C1508" s="64">
        <v>9897</v>
      </c>
      <c r="D1508" s="64">
        <v>9899</v>
      </c>
      <c r="E1508" s="64">
        <v>9754</v>
      </c>
      <c r="F1508" s="64">
        <v>9789</v>
      </c>
    </row>
    <row r="1509" spans="2:6" x14ac:dyDescent="0.25">
      <c r="B1509" s="63">
        <v>43412</v>
      </c>
      <c r="C1509" s="64">
        <v>9980</v>
      </c>
      <c r="D1509" s="64">
        <v>10000</v>
      </c>
      <c r="E1509" s="64">
        <v>9906</v>
      </c>
      <c r="F1509" s="64">
        <v>9924</v>
      </c>
    </row>
    <row r="1510" spans="2:6" x14ac:dyDescent="0.25">
      <c r="B1510" s="63">
        <v>43411</v>
      </c>
      <c r="C1510" s="64">
        <v>9785</v>
      </c>
      <c r="D1510" s="64">
        <v>9890</v>
      </c>
      <c r="E1510" s="64">
        <v>9780</v>
      </c>
      <c r="F1510" s="64">
        <v>9848</v>
      </c>
    </row>
    <row r="1511" spans="2:6" x14ac:dyDescent="0.25">
      <c r="B1511" s="63">
        <v>43410</v>
      </c>
      <c r="C1511" s="64">
        <v>9849</v>
      </c>
      <c r="D1511" s="64">
        <v>9867</v>
      </c>
      <c r="E1511" s="64">
        <v>9746</v>
      </c>
      <c r="F1511" s="64">
        <v>9774</v>
      </c>
    </row>
    <row r="1512" spans="2:6" x14ac:dyDescent="0.25">
      <c r="B1512" s="63">
        <v>43409</v>
      </c>
      <c r="C1512" s="64">
        <v>9803</v>
      </c>
      <c r="D1512" s="64">
        <v>9824</v>
      </c>
      <c r="E1512" s="64">
        <v>9741</v>
      </c>
      <c r="F1512" s="64">
        <v>9817</v>
      </c>
    </row>
    <row r="1513" spans="2:6" x14ac:dyDescent="0.25">
      <c r="B1513" s="63">
        <v>43406</v>
      </c>
      <c r="C1513" s="64">
        <v>9868</v>
      </c>
      <c r="D1513" s="64">
        <v>9884</v>
      </c>
      <c r="E1513" s="64">
        <v>9791</v>
      </c>
      <c r="F1513" s="64">
        <v>9874</v>
      </c>
    </row>
    <row r="1514" spans="2:6" x14ac:dyDescent="0.25">
      <c r="B1514" s="63">
        <v>43405</v>
      </c>
      <c r="C1514" s="64">
        <v>9750</v>
      </c>
      <c r="D1514" s="64">
        <v>9827</v>
      </c>
      <c r="E1514" s="64">
        <v>9705</v>
      </c>
      <c r="F1514" s="64">
        <v>9787</v>
      </c>
    </row>
    <row r="1515" spans="2:6" x14ac:dyDescent="0.25">
      <c r="B1515" s="63">
        <v>43404</v>
      </c>
      <c r="C1515" s="64">
        <v>9595</v>
      </c>
      <c r="D1515" s="64">
        <v>9748</v>
      </c>
      <c r="E1515" s="64">
        <v>9590</v>
      </c>
      <c r="F1515" s="64">
        <v>9724</v>
      </c>
    </row>
    <row r="1516" spans="2:6" x14ac:dyDescent="0.25">
      <c r="B1516" s="63">
        <v>43403</v>
      </c>
      <c r="C1516" s="64">
        <v>9465</v>
      </c>
      <c r="D1516" s="64">
        <v>9564</v>
      </c>
      <c r="E1516" s="64">
        <v>9463</v>
      </c>
      <c r="F1516" s="64">
        <v>9524</v>
      </c>
    </row>
    <row r="1517" spans="2:6" x14ac:dyDescent="0.25">
      <c r="B1517" s="63">
        <v>43402</v>
      </c>
      <c r="C1517" s="64">
        <v>9527</v>
      </c>
      <c r="D1517" s="64">
        <v>9539</v>
      </c>
      <c r="E1517" s="64">
        <v>9428</v>
      </c>
      <c r="F1517" s="64">
        <v>9473</v>
      </c>
    </row>
    <row r="1518" spans="2:6" x14ac:dyDescent="0.25">
      <c r="B1518" s="63">
        <v>43399</v>
      </c>
      <c r="C1518" s="64">
        <v>9547</v>
      </c>
      <c r="D1518" s="64">
        <v>9573</v>
      </c>
      <c r="E1518" s="64">
        <v>9339</v>
      </c>
      <c r="F1518" s="64">
        <v>9424</v>
      </c>
    </row>
    <row r="1519" spans="2:6" x14ac:dyDescent="0.25">
      <c r="B1519" s="63">
        <v>43398</v>
      </c>
      <c r="C1519" s="64">
        <v>9423</v>
      </c>
      <c r="D1519" s="64">
        <v>9557</v>
      </c>
      <c r="E1519" s="64">
        <v>9414</v>
      </c>
      <c r="F1519" s="64">
        <v>9486</v>
      </c>
    </row>
    <row r="1520" spans="2:6" x14ac:dyDescent="0.25">
      <c r="B1520" s="63">
        <v>43397</v>
      </c>
      <c r="C1520" s="64">
        <v>9753</v>
      </c>
      <c r="D1520" s="64">
        <v>9791</v>
      </c>
      <c r="E1520" s="64">
        <v>9623</v>
      </c>
      <c r="F1520" s="64">
        <v>9715</v>
      </c>
    </row>
    <row r="1521" spans="2:6" x14ac:dyDescent="0.25">
      <c r="B1521" s="63">
        <v>43396</v>
      </c>
      <c r="C1521" s="64">
        <v>9825</v>
      </c>
      <c r="D1521" s="64">
        <v>9849</v>
      </c>
      <c r="E1521" s="64">
        <v>9723</v>
      </c>
      <c r="F1521" s="64">
        <v>9728</v>
      </c>
    </row>
    <row r="1522" spans="2:6" x14ac:dyDescent="0.25">
      <c r="B1522" s="63">
        <v>43395</v>
      </c>
      <c r="C1522" s="64">
        <v>9813</v>
      </c>
      <c r="D1522" s="64">
        <v>9972</v>
      </c>
      <c r="E1522" s="64">
        <v>9761</v>
      </c>
      <c r="F1522" s="64">
        <v>9935</v>
      </c>
    </row>
    <row r="1523" spans="2:6" x14ac:dyDescent="0.25">
      <c r="B1523" s="63">
        <v>43392</v>
      </c>
      <c r="C1523" s="64">
        <v>9753</v>
      </c>
      <c r="D1523" s="64">
        <v>9914</v>
      </c>
      <c r="E1523" s="64">
        <v>9747</v>
      </c>
      <c r="F1523" s="64">
        <v>9905</v>
      </c>
    </row>
    <row r="1524" spans="2:6" x14ac:dyDescent="0.25">
      <c r="B1524" s="63">
        <v>43391</v>
      </c>
      <c r="C1524" s="64">
        <v>9923</v>
      </c>
      <c r="D1524" s="64">
        <v>9986</v>
      </c>
      <c r="E1524" s="64">
        <v>9878</v>
      </c>
      <c r="F1524" s="64">
        <v>9884</v>
      </c>
    </row>
    <row r="1525" spans="2:6" x14ac:dyDescent="0.25">
      <c r="B1525" s="63">
        <v>43390</v>
      </c>
      <c r="C1525" s="64">
        <v>10082</v>
      </c>
      <c r="D1525" s="64">
        <v>10114</v>
      </c>
      <c r="E1525" s="64">
        <v>9987</v>
      </c>
      <c r="F1525" s="64">
        <v>9993</v>
      </c>
    </row>
    <row r="1526" spans="2:6" x14ac:dyDescent="0.25">
      <c r="B1526" s="63">
        <v>43389</v>
      </c>
      <c r="C1526" s="64">
        <v>9885</v>
      </c>
      <c r="D1526" s="64">
        <v>9992</v>
      </c>
      <c r="E1526" s="64">
        <v>9868</v>
      </c>
      <c r="F1526" s="64">
        <v>9951</v>
      </c>
    </row>
    <row r="1527" spans="2:6" x14ac:dyDescent="0.25">
      <c r="B1527" s="63">
        <v>43388</v>
      </c>
      <c r="C1527" s="64">
        <v>9899</v>
      </c>
      <c r="D1527" s="64">
        <v>9927</v>
      </c>
      <c r="E1527" s="64">
        <v>9854</v>
      </c>
      <c r="F1527" s="64">
        <v>9860</v>
      </c>
    </row>
    <row r="1528" spans="2:6" x14ac:dyDescent="0.25">
      <c r="B1528" s="63">
        <v>43385</v>
      </c>
      <c r="C1528" s="64">
        <v>9736</v>
      </c>
      <c r="D1528" s="64">
        <v>10021</v>
      </c>
      <c r="E1528" s="64">
        <v>9683</v>
      </c>
      <c r="F1528" s="64">
        <v>9948</v>
      </c>
    </row>
    <row r="1529" spans="2:6" x14ac:dyDescent="0.25">
      <c r="B1529" s="63">
        <v>43384</v>
      </c>
      <c r="C1529" s="64">
        <v>10026</v>
      </c>
      <c r="D1529" s="64">
        <v>10080</v>
      </c>
      <c r="E1529" s="64">
        <v>9630</v>
      </c>
      <c r="F1529" s="64">
        <v>9642</v>
      </c>
    </row>
    <row r="1530" spans="2:6" x14ac:dyDescent="0.25">
      <c r="B1530" s="63">
        <v>43382</v>
      </c>
      <c r="C1530" s="64">
        <v>10491</v>
      </c>
      <c r="D1530" s="64">
        <v>10508</v>
      </c>
      <c r="E1530" s="64">
        <v>10447</v>
      </c>
      <c r="F1530" s="64">
        <v>10460</v>
      </c>
    </row>
    <row r="1531" spans="2:6" x14ac:dyDescent="0.25">
      <c r="B1531" s="63">
        <v>43381</v>
      </c>
      <c r="C1531" s="64">
        <v>10470</v>
      </c>
      <c r="D1531" s="64">
        <v>10530</v>
      </c>
      <c r="E1531" s="64">
        <v>10416</v>
      </c>
      <c r="F1531" s="64">
        <v>10461</v>
      </c>
    </row>
    <row r="1532" spans="2:6" x14ac:dyDescent="0.25">
      <c r="B1532" s="63">
        <v>43378</v>
      </c>
      <c r="C1532" s="64">
        <v>10658</v>
      </c>
      <c r="D1532" s="64">
        <v>10673</v>
      </c>
      <c r="E1532" s="64">
        <v>10431</v>
      </c>
      <c r="F1532" s="64">
        <v>10506</v>
      </c>
    </row>
    <row r="1533" spans="2:6" x14ac:dyDescent="0.25">
      <c r="B1533" s="63">
        <v>43377</v>
      </c>
      <c r="C1533" s="64">
        <v>10823</v>
      </c>
      <c r="D1533" s="64">
        <v>10830</v>
      </c>
      <c r="E1533" s="64">
        <v>10688</v>
      </c>
      <c r="F1533" s="64">
        <v>10694</v>
      </c>
    </row>
    <row r="1534" spans="2:6" x14ac:dyDescent="0.25">
      <c r="B1534" s="63">
        <v>43376</v>
      </c>
      <c r="C1534" s="64">
        <v>10880</v>
      </c>
      <c r="D1534" s="64">
        <v>10914</v>
      </c>
      <c r="E1534" s="64">
        <v>10845</v>
      </c>
      <c r="F1534" s="64">
        <v>10856</v>
      </c>
    </row>
    <row r="1535" spans="2:6" x14ac:dyDescent="0.25">
      <c r="B1535" s="63">
        <v>43375</v>
      </c>
      <c r="C1535" s="64">
        <v>11006</v>
      </c>
      <c r="D1535" s="64">
        <v>11011</v>
      </c>
      <c r="E1535" s="64">
        <v>10873</v>
      </c>
      <c r="F1535" s="64">
        <v>10879</v>
      </c>
    </row>
    <row r="1536" spans="2:6" x14ac:dyDescent="0.25">
      <c r="B1536" s="63">
        <v>43374</v>
      </c>
      <c r="C1536" s="64">
        <v>10968</v>
      </c>
      <c r="D1536" s="64">
        <v>11018</v>
      </c>
      <c r="E1536" s="64">
        <v>10966</v>
      </c>
      <c r="F1536" s="64">
        <v>11006</v>
      </c>
    </row>
    <row r="1537" spans="2:6" x14ac:dyDescent="0.25">
      <c r="B1537" s="63">
        <v>43371</v>
      </c>
      <c r="C1537" s="64">
        <v>11011</v>
      </c>
      <c r="D1537" s="64">
        <v>11039</v>
      </c>
      <c r="E1537" s="64">
        <v>10921</v>
      </c>
      <c r="F1537" s="64">
        <v>10955</v>
      </c>
    </row>
    <row r="1538" spans="2:6" x14ac:dyDescent="0.25">
      <c r="B1538" s="63">
        <v>43370</v>
      </c>
      <c r="C1538" s="64">
        <v>10955</v>
      </c>
      <c r="D1538" s="64">
        <v>11011</v>
      </c>
      <c r="E1538" s="64">
        <v>10936</v>
      </c>
      <c r="F1538" s="64">
        <v>10982</v>
      </c>
    </row>
    <row r="1539" spans="2:6" x14ac:dyDescent="0.25">
      <c r="B1539" s="63">
        <v>43369</v>
      </c>
      <c r="C1539" s="64">
        <v>10963</v>
      </c>
      <c r="D1539" s="64">
        <v>10991</v>
      </c>
      <c r="E1539" s="64">
        <v>10949</v>
      </c>
      <c r="F1539" s="64">
        <v>10972</v>
      </c>
    </row>
    <row r="1540" spans="2:6" x14ac:dyDescent="0.25">
      <c r="B1540" s="63">
        <v>43368</v>
      </c>
      <c r="C1540" s="64">
        <v>10960</v>
      </c>
      <c r="D1540" s="64">
        <v>10996</v>
      </c>
      <c r="E1540" s="64">
        <v>10935</v>
      </c>
      <c r="F1540" s="64">
        <v>10981</v>
      </c>
    </row>
    <row r="1541" spans="2:6" x14ac:dyDescent="0.25">
      <c r="B1541" s="63">
        <v>43364</v>
      </c>
      <c r="C1541" s="64">
        <v>10905</v>
      </c>
      <c r="D1541" s="64">
        <v>10976</v>
      </c>
      <c r="E1541" s="64">
        <v>10854</v>
      </c>
      <c r="F1541" s="64">
        <v>10974</v>
      </c>
    </row>
    <row r="1542" spans="2:6" x14ac:dyDescent="0.25">
      <c r="B1542" s="63">
        <v>43363</v>
      </c>
      <c r="C1542" s="64">
        <v>10910</v>
      </c>
      <c r="D1542" s="64">
        <v>10922</v>
      </c>
      <c r="E1542" s="64">
        <v>10824</v>
      </c>
      <c r="F1542" s="64">
        <v>10848</v>
      </c>
    </row>
    <row r="1543" spans="2:6" x14ac:dyDescent="0.25">
      <c r="B1543" s="63">
        <v>43362</v>
      </c>
      <c r="C1543" s="64">
        <v>10836</v>
      </c>
      <c r="D1543" s="64">
        <v>10875</v>
      </c>
      <c r="E1543" s="64">
        <v>10819</v>
      </c>
      <c r="F1543" s="64">
        <v>10873</v>
      </c>
    </row>
    <row r="1544" spans="2:6" x14ac:dyDescent="0.25">
      <c r="B1544" s="63">
        <v>43361</v>
      </c>
      <c r="C1544" s="64">
        <v>10787</v>
      </c>
      <c r="D1544" s="64">
        <v>10818</v>
      </c>
      <c r="E1544" s="64">
        <v>10761</v>
      </c>
      <c r="F1544" s="64">
        <v>10781</v>
      </c>
    </row>
    <row r="1545" spans="2:6" x14ac:dyDescent="0.25">
      <c r="B1545" s="63">
        <v>43360</v>
      </c>
      <c r="C1545" s="64">
        <v>10857</v>
      </c>
      <c r="D1545" s="64">
        <v>10868</v>
      </c>
      <c r="E1545" s="64">
        <v>10810</v>
      </c>
      <c r="F1545" s="64">
        <v>10823</v>
      </c>
    </row>
    <row r="1546" spans="2:6" x14ac:dyDescent="0.25">
      <c r="B1546" s="63">
        <v>43357</v>
      </c>
      <c r="C1546" s="64">
        <v>10784</v>
      </c>
      <c r="D1546" s="64">
        <v>10887</v>
      </c>
      <c r="E1546" s="64">
        <v>10771</v>
      </c>
      <c r="F1546" s="64">
        <v>10881</v>
      </c>
    </row>
    <row r="1547" spans="2:6" x14ac:dyDescent="0.25">
      <c r="B1547" s="63">
        <v>43356</v>
      </c>
      <c r="C1547" s="64">
        <v>10740</v>
      </c>
      <c r="D1547" s="64">
        <v>10779</v>
      </c>
      <c r="E1547" s="64">
        <v>10709</v>
      </c>
      <c r="F1547" s="64">
        <v>10717</v>
      </c>
    </row>
    <row r="1548" spans="2:6" x14ac:dyDescent="0.25">
      <c r="B1548" s="63">
        <v>43355</v>
      </c>
      <c r="C1548" s="64">
        <v>10762</v>
      </c>
      <c r="D1548" s="64">
        <v>10772</v>
      </c>
      <c r="E1548" s="64">
        <v>10687</v>
      </c>
      <c r="F1548" s="64">
        <v>10726</v>
      </c>
    </row>
    <row r="1549" spans="2:6" x14ac:dyDescent="0.25">
      <c r="B1549" s="63">
        <v>43354</v>
      </c>
      <c r="C1549" s="64">
        <v>10758</v>
      </c>
      <c r="D1549" s="64">
        <v>10767</v>
      </c>
      <c r="E1549" s="64">
        <v>10682</v>
      </c>
      <c r="F1549" s="64">
        <v>10740</v>
      </c>
    </row>
    <row r="1550" spans="2:6" x14ac:dyDescent="0.25">
      <c r="B1550" s="63">
        <v>43353</v>
      </c>
      <c r="C1550" s="64">
        <v>10865</v>
      </c>
      <c r="D1550" s="64">
        <v>10880</v>
      </c>
      <c r="E1550" s="64">
        <v>10708</v>
      </c>
      <c r="F1550" s="64">
        <v>10734</v>
      </c>
    </row>
    <row r="1551" spans="2:6" x14ac:dyDescent="0.25">
      <c r="B1551" s="63">
        <v>43350</v>
      </c>
      <c r="C1551" s="64">
        <v>10864</v>
      </c>
      <c r="D1551" s="64">
        <v>10892</v>
      </c>
      <c r="E1551" s="64">
        <v>10803</v>
      </c>
      <c r="F1551" s="64">
        <v>10845</v>
      </c>
    </row>
    <row r="1552" spans="2:6" x14ac:dyDescent="0.25">
      <c r="B1552" s="63">
        <v>43349</v>
      </c>
      <c r="C1552" s="64">
        <v>10920</v>
      </c>
      <c r="D1552" s="64">
        <v>10950</v>
      </c>
      <c r="E1552" s="64">
        <v>10865</v>
      </c>
      <c r="F1552" s="64">
        <v>10901</v>
      </c>
    </row>
    <row r="1553" spans="2:6" x14ac:dyDescent="0.25">
      <c r="B1553" s="63">
        <v>43348</v>
      </c>
      <c r="C1553" s="64">
        <v>10973</v>
      </c>
      <c r="D1553" s="64">
        <v>11021</v>
      </c>
      <c r="E1553" s="64">
        <v>10948</v>
      </c>
      <c r="F1553" s="64">
        <v>10950</v>
      </c>
    </row>
    <row r="1554" spans="2:6" x14ac:dyDescent="0.25">
      <c r="B1554" s="63">
        <v>43347</v>
      </c>
      <c r="C1554" s="64">
        <v>10963</v>
      </c>
      <c r="D1554" s="64">
        <v>11004</v>
      </c>
      <c r="E1554" s="64">
        <v>10935</v>
      </c>
      <c r="F1554" s="64">
        <v>11002</v>
      </c>
    </row>
    <row r="1555" spans="2:6" x14ac:dyDescent="0.25">
      <c r="B1555" s="63">
        <v>43346</v>
      </c>
      <c r="C1555" s="64">
        <v>11013</v>
      </c>
      <c r="D1555" s="64">
        <v>11045</v>
      </c>
      <c r="E1555" s="64">
        <v>10919</v>
      </c>
      <c r="F1555" s="64">
        <v>10935</v>
      </c>
    </row>
    <row r="1556" spans="2:6" x14ac:dyDescent="0.25">
      <c r="B1556" s="63">
        <v>43343</v>
      </c>
      <c r="C1556" s="64">
        <v>10975</v>
      </c>
      <c r="D1556" s="64">
        <v>11024</v>
      </c>
      <c r="E1556" s="64">
        <v>10953</v>
      </c>
      <c r="F1556" s="64">
        <v>11022</v>
      </c>
    </row>
    <row r="1557" spans="2:6" x14ac:dyDescent="0.25">
      <c r="B1557" s="63">
        <v>43342</v>
      </c>
      <c r="C1557" s="64">
        <v>11088</v>
      </c>
      <c r="D1557" s="64">
        <v>11135</v>
      </c>
      <c r="E1557" s="64">
        <v>11019</v>
      </c>
      <c r="F1557" s="64">
        <v>11023</v>
      </c>
    </row>
    <row r="1558" spans="2:6" x14ac:dyDescent="0.25">
      <c r="B1558" s="63">
        <v>43341</v>
      </c>
      <c r="C1558" s="64">
        <v>10977</v>
      </c>
      <c r="D1558" s="64">
        <v>11049</v>
      </c>
      <c r="E1558" s="64">
        <v>10968</v>
      </c>
      <c r="F1558" s="64">
        <v>11044</v>
      </c>
    </row>
    <row r="1559" spans="2:6" x14ac:dyDescent="0.25">
      <c r="B1559" s="63">
        <v>43340</v>
      </c>
      <c r="C1559" s="64">
        <v>10945</v>
      </c>
      <c r="D1559" s="64">
        <v>10980</v>
      </c>
      <c r="E1559" s="64">
        <v>10935</v>
      </c>
      <c r="F1559" s="64">
        <v>10954</v>
      </c>
    </row>
    <row r="1560" spans="2:6" x14ac:dyDescent="0.25">
      <c r="B1560" s="63">
        <v>43339</v>
      </c>
      <c r="C1560" s="64">
        <v>10831</v>
      </c>
      <c r="D1560" s="64">
        <v>10892</v>
      </c>
      <c r="E1560" s="64">
        <v>10820</v>
      </c>
      <c r="F1560" s="64">
        <v>10886</v>
      </c>
    </row>
    <row r="1561" spans="2:6" x14ac:dyDescent="0.25">
      <c r="B1561" s="63">
        <v>43336</v>
      </c>
      <c r="C1561" s="64">
        <v>10811</v>
      </c>
      <c r="D1561" s="64">
        <v>10830</v>
      </c>
      <c r="E1561" s="64">
        <v>10728</v>
      </c>
      <c r="F1561" s="64">
        <v>10788</v>
      </c>
    </row>
    <row r="1562" spans="2:6" x14ac:dyDescent="0.25">
      <c r="B1562" s="63">
        <v>43335</v>
      </c>
      <c r="C1562" s="64">
        <v>10795</v>
      </c>
      <c r="D1562" s="64">
        <v>10845</v>
      </c>
      <c r="E1562" s="64">
        <v>10758</v>
      </c>
      <c r="F1562" s="64">
        <v>10842</v>
      </c>
    </row>
    <row r="1563" spans="2:6" x14ac:dyDescent="0.25">
      <c r="B1563" s="63">
        <v>43334</v>
      </c>
      <c r="C1563" s="64">
        <v>10752</v>
      </c>
      <c r="D1563" s="64">
        <v>10795</v>
      </c>
      <c r="E1563" s="64">
        <v>10733</v>
      </c>
      <c r="F1563" s="64">
        <v>10764</v>
      </c>
    </row>
    <row r="1564" spans="2:6" x14ac:dyDescent="0.25">
      <c r="B1564" s="63">
        <v>43333</v>
      </c>
      <c r="C1564" s="64">
        <v>10698</v>
      </c>
      <c r="D1564" s="64">
        <v>10774</v>
      </c>
      <c r="E1564" s="64">
        <v>10682</v>
      </c>
      <c r="F1564" s="64">
        <v>10767</v>
      </c>
    </row>
    <row r="1565" spans="2:6" x14ac:dyDescent="0.25">
      <c r="B1565" s="63">
        <v>43332</v>
      </c>
      <c r="C1565" s="64">
        <v>10687</v>
      </c>
      <c r="D1565" s="64">
        <v>10715</v>
      </c>
      <c r="E1565" s="64">
        <v>10652</v>
      </c>
      <c r="F1565" s="64">
        <v>10671</v>
      </c>
    </row>
    <row r="1566" spans="2:6" x14ac:dyDescent="0.25">
      <c r="B1566" s="63">
        <v>43329</v>
      </c>
      <c r="C1566" s="64">
        <v>10723</v>
      </c>
      <c r="D1566" s="64">
        <v>10732</v>
      </c>
      <c r="E1566" s="64">
        <v>10647</v>
      </c>
      <c r="F1566" s="64">
        <v>10662</v>
      </c>
    </row>
    <row r="1567" spans="2:6" x14ac:dyDescent="0.25">
      <c r="B1567" s="63">
        <v>43328</v>
      </c>
      <c r="C1567" s="64">
        <v>10610</v>
      </c>
      <c r="D1567" s="64">
        <v>10724</v>
      </c>
      <c r="E1567" s="64">
        <v>10591</v>
      </c>
      <c r="F1567" s="64">
        <v>10690</v>
      </c>
    </row>
    <row r="1568" spans="2:6" x14ac:dyDescent="0.25">
      <c r="B1568" s="63">
        <v>43327</v>
      </c>
      <c r="C1568" s="64">
        <v>10835</v>
      </c>
      <c r="D1568" s="64">
        <v>10841</v>
      </c>
      <c r="E1568" s="64">
        <v>10696</v>
      </c>
      <c r="F1568" s="64">
        <v>10737</v>
      </c>
    </row>
    <row r="1569" spans="2:6" x14ac:dyDescent="0.25">
      <c r="B1569" s="63">
        <v>43326</v>
      </c>
      <c r="C1569" s="64">
        <v>10791</v>
      </c>
      <c r="D1569" s="64">
        <v>10831</v>
      </c>
      <c r="E1569" s="64">
        <v>10756</v>
      </c>
      <c r="F1569" s="64">
        <v>10820</v>
      </c>
    </row>
    <row r="1570" spans="2:6" x14ac:dyDescent="0.25">
      <c r="B1570" s="63">
        <v>43325</v>
      </c>
      <c r="C1570" s="64">
        <v>10909</v>
      </c>
      <c r="D1570" s="64">
        <v>10912</v>
      </c>
      <c r="E1570" s="64">
        <v>10692</v>
      </c>
      <c r="F1570" s="64">
        <v>10757</v>
      </c>
    </row>
    <row r="1571" spans="2:6" x14ac:dyDescent="0.25">
      <c r="B1571" s="63">
        <v>43322</v>
      </c>
      <c r="C1571" s="64">
        <v>10970</v>
      </c>
      <c r="D1571" s="64">
        <v>11022</v>
      </c>
      <c r="E1571" s="64">
        <v>10953</v>
      </c>
      <c r="F1571" s="64">
        <v>10959</v>
      </c>
    </row>
    <row r="1572" spans="2:6" x14ac:dyDescent="0.25">
      <c r="B1572" s="63">
        <v>43321</v>
      </c>
      <c r="C1572" s="64">
        <v>11031</v>
      </c>
      <c r="D1572" s="64">
        <v>11038</v>
      </c>
      <c r="E1572" s="64">
        <v>10969</v>
      </c>
      <c r="F1572" s="64">
        <v>11017</v>
      </c>
    </row>
    <row r="1573" spans="2:6" x14ac:dyDescent="0.25">
      <c r="B1573" s="63">
        <v>43320</v>
      </c>
      <c r="C1573" s="64">
        <v>11000</v>
      </c>
      <c r="D1573" s="64">
        <v>11070</v>
      </c>
      <c r="E1573" s="64">
        <v>10997</v>
      </c>
      <c r="F1573" s="64">
        <v>11049</v>
      </c>
    </row>
    <row r="1574" spans="2:6" x14ac:dyDescent="0.25">
      <c r="B1574" s="63">
        <v>43319</v>
      </c>
      <c r="C1574" s="64">
        <v>10986</v>
      </c>
      <c r="D1574" s="64">
        <v>11003</v>
      </c>
      <c r="E1574" s="64">
        <v>10951</v>
      </c>
      <c r="F1574" s="64">
        <v>10968</v>
      </c>
    </row>
    <row r="1575" spans="2:6" x14ac:dyDescent="0.25">
      <c r="B1575" s="63">
        <v>43318</v>
      </c>
      <c r="C1575" s="64">
        <v>10990</v>
      </c>
      <c r="D1575" s="64">
        <v>11036</v>
      </c>
      <c r="E1575" s="64">
        <v>10956</v>
      </c>
      <c r="F1575" s="64">
        <v>10982</v>
      </c>
    </row>
    <row r="1576" spans="2:6" x14ac:dyDescent="0.25">
      <c r="B1576" s="63">
        <v>43315</v>
      </c>
      <c r="C1576" s="64">
        <v>10934</v>
      </c>
      <c r="D1576" s="64">
        <v>10977</v>
      </c>
      <c r="E1576" s="64">
        <v>10928</v>
      </c>
      <c r="F1576" s="64">
        <v>10970</v>
      </c>
    </row>
    <row r="1577" spans="2:6" x14ac:dyDescent="0.25">
      <c r="B1577" s="63">
        <v>43314</v>
      </c>
      <c r="C1577" s="64">
        <v>11048</v>
      </c>
      <c r="D1577" s="64">
        <v>11048</v>
      </c>
      <c r="E1577" s="64">
        <v>10862</v>
      </c>
      <c r="F1577" s="64">
        <v>10871</v>
      </c>
    </row>
    <row r="1578" spans="2:6" x14ac:dyDescent="0.25">
      <c r="B1578" s="63">
        <v>43313</v>
      </c>
      <c r="C1578" s="64">
        <v>11034</v>
      </c>
      <c r="D1578" s="64">
        <v>11057</v>
      </c>
      <c r="E1578" s="64">
        <v>11010</v>
      </c>
      <c r="F1578" s="64">
        <v>11047</v>
      </c>
    </row>
    <row r="1579" spans="2:6" x14ac:dyDescent="0.25">
      <c r="B1579" s="63">
        <v>43312</v>
      </c>
      <c r="C1579" s="64">
        <v>10931</v>
      </c>
      <c r="D1579" s="64">
        <v>10997</v>
      </c>
      <c r="E1579" s="64">
        <v>10913</v>
      </c>
      <c r="F1579" s="64">
        <v>10989</v>
      </c>
    </row>
    <row r="1580" spans="2:6" x14ac:dyDescent="0.25">
      <c r="B1580" s="63">
        <v>43311</v>
      </c>
      <c r="C1580" s="64">
        <v>10970</v>
      </c>
      <c r="D1580" s="64">
        <v>11007</v>
      </c>
      <c r="E1580" s="64">
        <v>10937</v>
      </c>
      <c r="F1580" s="64">
        <v>10940</v>
      </c>
    </row>
    <row r="1581" spans="2:6" x14ac:dyDescent="0.25">
      <c r="B1581" s="63">
        <v>43308</v>
      </c>
      <c r="C1581" s="64">
        <v>10928</v>
      </c>
      <c r="D1581" s="64">
        <v>10995</v>
      </c>
      <c r="E1581" s="64">
        <v>10918</v>
      </c>
      <c r="F1581" s="64">
        <v>10992</v>
      </c>
    </row>
    <row r="1582" spans="2:6" x14ac:dyDescent="0.25">
      <c r="B1582" s="63">
        <v>43307</v>
      </c>
      <c r="C1582" s="64">
        <v>10909</v>
      </c>
      <c r="D1582" s="64">
        <v>10926</v>
      </c>
      <c r="E1582" s="64">
        <v>10873</v>
      </c>
      <c r="F1582" s="64">
        <v>10915</v>
      </c>
    </row>
    <row r="1583" spans="2:6" x14ac:dyDescent="0.25">
      <c r="B1583" s="63">
        <v>43306</v>
      </c>
      <c r="C1583" s="64">
        <v>10860</v>
      </c>
      <c r="D1583" s="64">
        <v>10892</v>
      </c>
      <c r="E1583" s="64">
        <v>10851</v>
      </c>
      <c r="F1583" s="64">
        <v>10865</v>
      </c>
    </row>
    <row r="1584" spans="2:6" x14ac:dyDescent="0.25">
      <c r="B1584" s="63">
        <v>43305</v>
      </c>
      <c r="C1584" s="64">
        <v>10841</v>
      </c>
      <c r="D1584" s="64">
        <v>10880</v>
      </c>
      <c r="E1584" s="64">
        <v>10802</v>
      </c>
      <c r="F1584" s="64">
        <v>10871</v>
      </c>
    </row>
    <row r="1585" spans="2:6" x14ac:dyDescent="0.25">
      <c r="B1585" s="63">
        <v>43304</v>
      </c>
      <c r="C1585" s="64">
        <v>10846</v>
      </c>
      <c r="D1585" s="64">
        <v>10864</v>
      </c>
      <c r="E1585" s="64">
        <v>10794</v>
      </c>
      <c r="F1585" s="64">
        <v>10830</v>
      </c>
    </row>
    <row r="1586" spans="2:6" x14ac:dyDescent="0.25">
      <c r="B1586" s="63">
        <v>43301</v>
      </c>
      <c r="C1586" s="64">
        <v>10774</v>
      </c>
      <c r="D1586" s="64">
        <v>10847</v>
      </c>
      <c r="E1586" s="64">
        <v>10765</v>
      </c>
      <c r="F1586" s="64">
        <v>10824</v>
      </c>
    </row>
    <row r="1587" spans="2:6" x14ac:dyDescent="0.25">
      <c r="B1587" s="63">
        <v>43300</v>
      </c>
      <c r="C1587" s="64">
        <v>10756</v>
      </c>
      <c r="D1587" s="64">
        <v>10792</v>
      </c>
      <c r="E1587" s="64">
        <v>10708</v>
      </c>
      <c r="F1587" s="64">
        <v>10721</v>
      </c>
    </row>
    <row r="1588" spans="2:6" x14ac:dyDescent="0.25">
      <c r="B1588" s="63">
        <v>43299</v>
      </c>
      <c r="C1588" s="64">
        <v>10829</v>
      </c>
      <c r="D1588" s="64">
        <v>10872</v>
      </c>
      <c r="E1588" s="64">
        <v>10791</v>
      </c>
      <c r="F1588" s="64">
        <v>10844</v>
      </c>
    </row>
    <row r="1589" spans="2:6" x14ac:dyDescent="0.25">
      <c r="B1589" s="63">
        <v>43298</v>
      </c>
      <c r="C1589" s="64">
        <v>10809</v>
      </c>
      <c r="D1589" s="64">
        <v>10819</v>
      </c>
      <c r="E1589" s="64">
        <v>10756</v>
      </c>
      <c r="F1589" s="64">
        <v>10768</v>
      </c>
    </row>
    <row r="1590" spans="2:6" x14ac:dyDescent="0.25">
      <c r="B1590" s="63">
        <v>43297</v>
      </c>
      <c r="C1590" s="64">
        <v>10854</v>
      </c>
      <c r="D1590" s="64">
        <v>10874</v>
      </c>
      <c r="E1590" s="64">
        <v>10807</v>
      </c>
      <c r="F1590" s="64">
        <v>10815</v>
      </c>
    </row>
    <row r="1591" spans="2:6" x14ac:dyDescent="0.25">
      <c r="B1591" s="63">
        <v>43294</v>
      </c>
      <c r="C1591" s="64">
        <v>10808</v>
      </c>
      <c r="D1591" s="64">
        <v>10850</v>
      </c>
      <c r="E1591" s="64">
        <v>10768</v>
      </c>
      <c r="F1591" s="64">
        <v>10848</v>
      </c>
    </row>
    <row r="1592" spans="2:6" x14ac:dyDescent="0.25">
      <c r="B1592" s="63">
        <v>43293</v>
      </c>
      <c r="C1592" s="64">
        <v>10640</v>
      </c>
      <c r="D1592" s="64">
        <v>10750</v>
      </c>
      <c r="E1592" s="64">
        <v>10609</v>
      </c>
      <c r="F1592" s="64">
        <v>10740</v>
      </c>
    </row>
    <row r="1593" spans="2:6" x14ac:dyDescent="0.25">
      <c r="B1593" s="63">
        <v>43292</v>
      </c>
      <c r="C1593" s="64">
        <v>10608</v>
      </c>
      <c r="D1593" s="64">
        <v>10656</v>
      </c>
      <c r="E1593" s="64">
        <v>10574</v>
      </c>
      <c r="F1593" s="64">
        <v>10617</v>
      </c>
    </row>
    <row r="1594" spans="2:6" x14ac:dyDescent="0.25">
      <c r="B1594" s="63">
        <v>43291</v>
      </c>
      <c r="C1594" s="64">
        <v>10733</v>
      </c>
      <c r="D1594" s="64">
        <v>10744</v>
      </c>
      <c r="E1594" s="64">
        <v>10680</v>
      </c>
      <c r="F1594" s="64">
        <v>10709</v>
      </c>
    </row>
    <row r="1595" spans="2:6" x14ac:dyDescent="0.25">
      <c r="B1595" s="63">
        <v>43290</v>
      </c>
      <c r="C1595" s="64">
        <v>10583</v>
      </c>
      <c r="D1595" s="64">
        <v>10676</v>
      </c>
      <c r="E1595" s="64">
        <v>10582</v>
      </c>
      <c r="F1595" s="64">
        <v>10661</v>
      </c>
    </row>
    <row r="1596" spans="2:6" x14ac:dyDescent="0.25">
      <c r="B1596" s="63">
        <v>43287</v>
      </c>
      <c r="C1596" s="64">
        <v>10535</v>
      </c>
      <c r="D1596" s="64">
        <v>10556</v>
      </c>
      <c r="E1596" s="64">
        <v>10414</v>
      </c>
      <c r="F1596" s="64">
        <v>10539</v>
      </c>
    </row>
    <row r="1597" spans="2:6" x14ac:dyDescent="0.25">
      <c r="B1597" s="63">
        <v>43286</v>
      </c>
      <c r="C1597" s="64">
        <v>10625</v>
      </c>
      <c r="D1597" s="64">
        <v>10633</v>
      </c>
      <c r="E1597" s="64">
        <v>10488</v>
      </c>
      <c r="F1597" s="64">
        <v>10500</v>
      </c>
    </row>
    <row r="1598" spans="2:6" x14ac:dyDescent="0.25">
      <c r="B1598" s="63">
        <v>43285</v>
      </c>
      <c r="C1598" s="64">
        <v>10598</v>
      </c>
      <c r="D1598" s="64">
        <v>10639</v>
      </c>
      <c r="E1598" s="64">
        <v>10584</v>
      </c>
      <c r="F1598" s="64">
        <v>10618</v>
      </c>
    </row>
    <row r="1599" spans="2:6" x14ac:dyDescent="0.25">
      <c r="B1599" s="63">
        <v>43284</v>
      </c>
      <c r="C1599" s="64">
        <v>10651</v>
      </c>
      <c r="D1599" s="64">
        <v>10717</v>
      </c>
      <c r="E1599" s="64">
        <v>10544</v>
      </c>
      <c r="F1599" s="64">
        <v>10622</v>
      </c>
    </row>
    <row r="1600" spans="2:6" x14ac:dyDescent="0.25">
      <c r="B1600" s="63">
        <v>43283</v>
      </c>
      <c r="C1600" s="64">
        <v>10680</v>
      </c>
      <c r="D1600" s="64">
        <v>10719</v>
      </c>
      <c r="E1600" s="64">
        <v>10609</v>
      </c>
      <c r="F1600" s="64">
        <v>10611</v>
      </c>
    </row>
    <row r="1601" spans="2:6" x14ac:dyDescent="0.25">
      <c r="B1601" s="63">
        <v>43280</v>
      </c>
      <c r="C1601" s="64">
        <v>10541</v>
      </c>
      <c r="D1601" s="64">
        <v>10692</v>
      </c>
      <c r="E1601" s="64">
        <v>10526</v>
      </c>
      <c r="F1601" s="64">
        <v>10677</v>
      </c>
    </row>
    <row r="1602" spans="2:6" x14ac:dyDescent="0.25">
      <c r="B1602" s="63">
        <v>43279</v>
      </c>
      <c r="C1602" s="64">
        <v>10513</v>
      </c>
      <c r="D1602" s="64">
        <v>10578</v>
      </c>
      <c r="E1602" s="64">
        <v>10484</v>
      </c>
      <c r="F1602" s="64">
        <v>10523</v>
      </c>
    </row>
    <row r="1603" spans="2:6" x14ac:dyDescent="0.25">
      <c r="B1603" s="63">
        <v>43278</v>
      </c>
      <c r="C1603" s="64">
        <v>10585</v>
      </c>
      <c r="D1603" s="64">
        <v>10625</v>
      </c>
      <c r="E1603" s="64">
        <v>10538</v>
      </c>
      <c r="F1603" s="64">
        <v>10554</v>
      </c>
    </row>
    <row r="1604" spans="2:6" x14ac:dyDescent="0.25">
      <c r="B1604" s="63">
        <v>43277</v>
      </c>
      <c r="C1604" s="64">
        <v>10550</v>
      </c>
      <c r="D1604" s="64">
        <v>10596</v>
      </c>
      <c r="E1604" s="64">
        <v>10484</v>
      </c>
      <c r="F1604" s="64">
        <v>10592</v>
      </c>
    </row>
    <row r="1605" spans="2:6" x14ac:dyDescent="0.25">
      <c r="B1605" s="63">
        <v>43276</v>
      </c>
      <c r="C1605" s="64">
        <v>10624</v>
      </c>
      <c r="D1605" s="64">
        <v>10660</v>
      </c>
      <c r="E1605" s="64">
        <v>10583</v>
      </c>
      <c r="F1605" s="64">
        <v>10584</v>
      </c>
    </row>
    <row r="1606" spans="2:6" x14ac:dyDescent="0.25">
      <c r="B1606" s="63">
        <v>43273</v>
      </c>
      <c r="C1606" s="64">
        <v>10630</v>
      </c>
      <c r="D1606" s="64">
        <v>10685</v>
      </c>
      <c r="E1606" s="64">
        <v>10581</v>
      </c>
      <c r="F1606" s="64">
        <v>10655</v>
      </c>
    </row>
    <row r="1607" spans="2:6" x14ac:dyDescent="0.25">
      <c r="B1607" s="63">
        <v>43272</v>
      </c>
      <c r="C1607" s="64">
        <v>10725</v>
      </c>
      <c r="D1607" s="64">
        <v>10745</v>
      </c>
      <c r="E1607" s="64">
        <v>10688</v>
      </c>
      <c r="F1607" s="64">
        <v>10706</v>
      </c>
    </row>
    <row r="1608" spans="2:6" x14ac:dyDescent="0.25">
      <c r="B1608" s="63">
        <v>43271</v>
      </c>
      <c r="C1608" s="64">
        <v>10904</v>
      </c>
      <c r="D1608" s="64">
        <v>10951</v>
      </c>
      <c r="E1608" s="64">
        <v>10850</v>
      </c>
      <c r="F1608" s="64">
        <v>10936</v>
      </c>
    </row>
    <row r="1609" spans="2:6" x14ac:dyDescent="0.25">
      <c r="B1609" s="63">
        <v>43270</v>
      </c>
      <c r="C1609" s="64">
        <v>10943</v>
      </c>
      <c r="D1609" s="64">
        <v>10958</v>
      </c>
      <c r="E1609" s="64">
        <v>10871</v>
      </c>
      <c r="F1609" s="64">
        <v>10874</v>
      </c>
    </row>
    <row r="1610" spans="2:6" x14ac:dyDescent="0.25">
      <c r="B1610" s="63">
        <v>43266</v>
      </c>
      <c r="C1610" s="64">
        <v>11001</v>
      </c>
      <c r="D1610" s="64">
        <v>11075</v>
      </c>
      <c r="E1610" s="64">
        <v>10961</v>
      </c>
      <c r="F1610" s="64">
        <v>11055</v>
      </c>
    </row>
    <row r="1611" spans="2:6" x14ac:dyDescent="0.25">
      <c r="B1611" s="63">
        <v>43265</v>
      </c>
      <c r="C1611" s="64">
        <v>11101</v>
      </c>
      <c r="D1611" s="64">
        <v>11106</v>
      </c>
      <c r="E1611" s="64">
        <v>10984</v>
      </c>
      <c r="F1611" s="64">
        <v>10985</v>
      </c>
    </row>
    <row r="1612" spans="2:6" x14ac:dyDescent="0.25">
      <c r="B1612" s="63">
        <v>43264</v>
      </c>
      <c r="C1612" s="64">
        <v>11152</v>
      </c>
      <c r="D1612" s="64">
        <v>11169</v>
      </c>
      <c r="E1612" s="64">
        <v>11095</v>
      </c>
      <c r="F1612" s="64">
        <v>11146</v>
      </c>
    </row>
    <row r="1613" spans="2:6" x14ac:dyDescent="0.25">
      <c r="B1613" s="63">
        <v>43263</v>
      </c>
      <c r="C1613" s="64">
        <v>11148</v>
      </c>
      <c r="D1613" s="64">
        <v>11152</v>
      </c>
      <c r="E1613" s="64">
        <v>11054</v>
      </c>
      <c r="F1613" s="64">
        <v>11141</v>
      </c>
    </row>
    <row r="1614" spans="2:6" x14ac:dyDescent="0.25">
      <c r="B1614" s="63">
        <v>43262</v>
      </c>
      <c r="C1614" s="64">
        <v>11151</v>
      </c>
      <c r="D1614" s="64">
        <v>11173</v>
      </c>
      <c r="E1614" s="64">
        <v>11098</v>
      </c>
      <c r="F1614" s="64">
        <v>11128</v>
      </c>
    </row>
    <row r="1615" spans="2:6" x14ac:dyDescent="0.25">
      <c r="B1615" s="63">
        <v>43259</v>
      </c>
      <c r="C1615" s="64">
        <v>11205</v>
      </c>
      <c r="D1615" s="64">
        <v>11215</v>
      </c>
      <c r="E1615" s="64">
        <v>11103</v>
      </c>
      <c r="F1615" s="64">
        <v>11125</v>
      </c>
    </row>
    <row r="1616" spans="2:6" x14ac:dyDescent="0.25">
      <c r="B1616" s="63">
        <v>43258</v>
      </c>
      <c r="C1616" s="64">
        <v>11245</v>
      </c>
      <c r="D1616" s="64">
        <v>11253</v>
      </c>
      <c r="E1616" s="64">
        <v>11174</v>
      </c>
      <c r="F1616" s="64">
        <v>11227</v>
      </c>
    </row>
    <row r="1617" spans="2:6" x14ac:dyDescent="0.25">
      <c r="B1617" s="63">
        <v>43257</v>
      </c>
      <c r="C1617" s="64">
        <v>11095</v>
      </c>
      <c r="D1617" s="64">
        <v>11210</v>
      </c>
      <c r="E1617" s="64">
        <v>11088</v>
      </c>
      <c r="F1617" s="64">
        <v>11200</v>
      </c>
    </row>
    <row r="1618" spans="2:6" x14ac:dyDescent="0.25">
      <c r="B1618" s="63">
        <v>43256</v>
      </c>
      <c r="C1618" s="64">
        <v>11101</v>
      </c>
      <c r="D1618" s="64">
        <v>11118</v>
      </c>
      <c r="E1618" s="64">
        <v>11035</v>
      </c>
      <c r="F1618" s="64">
        <v>11069</v>
      </c>
    </row>
    <row r="1619" spans="2:6" x14ac:dyDescent="0.25">
      <c r="B1619" s="63">
        <v>43255</v>
      </c>
      <c r="C1619" s="64">
        <v>10976</v>
      </c>
      <c r="D1619" s="64">
        <v>11095</v>
      </c>
      <c r="E1619" s="64">
        <v>10976</v>
      </c>
      <c r="F1619" s="64">
        <v>11085</v>
      </c>
    </row>
    <row r="1620" spans="2:6" x14ac:dyDescent="0.25">
      <c r="B1620" s="63">
        <v>43252</v>
      </c>
      <c r="C1620" s="64">
        <v>10854</v>
      </c>
      <c r="D1620" s="64">
        <v>10925</v>
      </c>
      <c r="E1620" s="64">
        <v>10844</v>
      </c>
      <c r="F1620" s="64">
        <v>10915</v>
      </c>
    </row>
    <row r="1621" spans="2:6" x14ac:dyDescent="0.25">
      <c r="B1621" s="63">
        <v>43251</v>
      </c>
      <c r="C1621" s="64">
        <v>10836</v>
      </c>
      <c r="D1621" s="64">
        <v>10870</v>
      </c>
      <c r="E1621" s="64">
        <v>10821</v>
      </c>
      <c r="F1621" s="64">
        <v>10867</v>
      </c>
    </row>
    <row r="1622" spans="2:6" x14ac:dyDescent="0.25">
      <c r="B1622" s="63">
        <v>43250</v>
      </c>
      <c r="C1622" s="64">
        <v>10833</v>
      </c>
      <c r="D1622" s="64">
        <v>10848</v>
      </c>
      <c r="E1622" s="64">
        <v>10761</v>
      </c>
      <c r="F1622" s="64">
        <v>10775</v>
      </c>
    </row>
    <row r="1623" spans="2:6" x14ac:dyDescent="0.25">
      <c r="B1623" s="63">
        <v>43249</v>
      </c>
      <c r="C1623" s="64">
        <v>10979</v>
      </c>
      <c r="D1623" s="64">
        <v>10982</v>
      </c>
      <c r="E1623" s="64">
        <v>10896</v>
      </c>
      <c r="F1623" s="64">
        <v>10928</v>
      </c>
    </row>
    <row r="1624" spans="2:6" x14ac:dyDescent="0.25">
      <c r="B1624" s="63">
        <v>43248</v>
      </c>
      <c r="C1624" s="64">
        <v>10979</v>
      </c>
      <c r="D1624" s="64">
        <v>10989</v>
      </c>
      <c r="E1624" s="64">
        <v>10937</v>
      </c>
      <c r="F1624" s="64">
        <v>10983</v>
      </c>
    </row>
    <row r="1625" spans="2:6" x14ac:dyDescent="0.25">
      <c r="B1625" s="63">
        <v>43245</v>
      </c>
      <c r="C1625" s="64">
        <v>10921</v>
      </c>
      <c r="D1625" s="64">
        <v>10956</v>
      </c>
      <c r="E1625" s="64">
        <v>10890</v>
      </c>
      <c r="F1625" s="64">
        <v>10932</v>
      </c>
    </row>
    <row r="1626" spans="2:6" x14ac:dyDescent="0.25">
      <c r="B1626" s="63">
        <v>43244</v>
      </c>
      <c r="C1626" s="64">
        <v>10879</v>
      </c>
      <c r="D1626" s="64">
        <v>10923</v>
      </c>
      <c r="E1626" s="64">
        <v>10851</v>
      </c>
      <c r="F1626" s="64">
        <v>10917</v>
      </c>
    </row>
    <row r="1627" spans="2:6" x14ac:dyDescent="0.25">
      <c r="B1627" s="63">
        <v>43243</v>
      </c>
      <c r="C1627" s="64">
        <v>10933</v>
      </c>
      <c r="D1627" s="64">
        <v>10998</v>
      </c>
      <c r="E1627" s="64">
        <v>10855</v>
      </c>
      <c r="F1627" s="64">
        <v>10858</v>
      </c>
    </row>
    <row r="1628" spans="2:6" x14ac:dyDescent="0.25">
      <c r="B1628" s="63">
        <v>43242</v>
      </c>
      <c r="C1628" s="64">
        <v>10969</v>
      </c>
      <c r="D1628" s="64">
        <v>10999</v>
      </c>
      <c r="E1628" s="64">
        <v>10913</v>
      </c>
      <c r="F1628" s="64">
        <v>10922</v>
      </c>
    </row>
    <row r="1629" spans="2:6" x14ac:dyDescent="0.25">
      <c r="B1629" s="63">
        <v>43241</v>
      </c>
      <c r="C1629" s="64">
        <v>10865</v>
      </c>
      <c r="D1629" s="64">
        <v>10966</v>
      </c>
      <c r="E1629" s="64">
        <v>10863</v>
      </c>
      <c r="F1629" s="64">
        <v>10965</v>
      </c>
    </row>
    <row r="1630" spans="2:6" x14ac:dyDescent="0.25">
      <c r="B1630" s="63">
        <v>43238</v>
      </c>
      <c r="C1630" s="64">
        <v>10834</v>
      </c>
      <c r="D1630" s="64">
        <v>10873</v>
      </c>
      <c r="E1630" s="64">
        <v>10805</v>
      </c>
      <c r="F1630" s="64">
        <v>10820</v>
      </c>
    </row>
    <row r="1631" spans="2:6" x14ac:dyDescent="0.25">
      <c r="B1631" s="63">
        <v>43237</v>
      </c>
      <c r="C1631" s="64">
        <v>10920</v>
      </c>
      <c r="D1631" s="64">
        <v>10928</v>
      </c>
      <c r="E1631" s="64">
        <v>10823</v>
      </c>
      <c r="F1631" s="64">
        <v>10826</v>
      </c>
    </row>
    <row r="1632" spans="2:6" x14ac:dyDescent="0.25">
      <c r="B1632" s="63">
        <v>43236</v>
      </c>
      <c r="C1632" s="64">
        <v>10845</v>
      </c>
      <c r="D1632" s="64">
        <v>10907</v>
      </c>
      <c r="E1632" s="64">
        <v>10839</v>
      </c>
      <c r="F1632" s="64">
        <v>10872</v>
      </c>
    </row>
    <row r="1633" spans="2:6" x14ac:dyDescent="0.25">
      <c r="B1633" s="63">
        <v>43235</v>
      </c>
      <c r="C1633" s="64">
        <v>10946</v>
      </c>
      <c r="D1633" s="64">
        <v>10961</v>
      </c>
      <c r="E1633" s="64">
        <v>10857</v>
      </c>
      <c r="F1633" s="64">
        <v>10869</v>
      </c>
    </row>
    <row r="1634" spans="2:6" x14ac:dyDescent="0.25">
      <c r="B1634" s="63">
        <v>43234</v>
      </c>
      <c r="C1634" s="64">
        <v>10926</v>
      </c>
      <c r="D1634" s="64">
        <v>10968</v>
      </c>
      <c r="E1634" s="64">
        <v>10891</v>
      </c>
      <c r="F1634" s="64">
        <v>10958</v>
      </c>
    </row>
    <row r="1635" spans="2:6" x14ac:dyDescent="0.25">
      <c r="B1635" s="63">
        <v>43231</v>
      </c>
      <c r="C1635" s="64">
        <v>10819</v>
      </c>
      <c r="D1635" s="64">
        <v>10865</v>
      </c>
      <c r="E1635" s="64">
        <v>10806</v>
      </c>
      <c r="F1635" s="64">
        <v>10861</v>
      </c>
    </row>
    <row r="1636" spans="2:6" x14ac:dyDescent="0.25">
      <c r="B1636" s="63">
        <v>43230</v>
      </c>
      <c r="C1636" s="64">
        <v>10732</v>
      </c>
      <c r="D1636" s="64">
        <v>10771</v>
      </c>
      <c r="E1636" s="64">
        <v>10723</v>
      </c>
      <c r="F1636" s="64">
        <v>10763</v>
      </c>
    </row>
    <row r="1637" spans="2:6" x14ac:dyDescent="0.25">
      <c r="B1637" s="63">
        <v>43229</v>
      </c>
      <c r="C1637" s="64">
        <v>10685</v>
      </c>
      <c r="D1637" s="64">
        <v>10731</v>
      </c>
      <c r="E1637" s="64">
        <v>10666</v>
      </c>
      <c r="F1637" s="64">
        <v>10704</v>
      </c>
    </row>
    <row r="1638" spans="2:6" x14ac:dyDescent="0.25">
      <c r="B1638" s="63">
        <v>43228</v>
      </c>
      <c r="C1638" s="64">
        <v>10597</v>
      </c>
      <c r="D1638" s="64">
        <v>10672</v>
      </c>
      <c r="E1638" s="64">
        <v>10580</v>
      </c>
      <c r="F1638" s="64">
        <v>10669</v>
      </c>
    </row>
    <row r="1639" spans="2:6" x14ac:dyDescent="0.25">
      <c r="B1639" s="63">
        <v>43227</v>
      </c>
      <c r="C1639" s="64">
        <v>10599</v>
      </c>
      <c r="D1639" s="64">
        <v>10615</v>
      </c>
      <c r="E1639" s="64">
        <v>10529</v>
      </c>
      <c r="F1639" s="64">
        <v>10595</v>
      </c>
    </row>
    <row r="1640" spans="2:6" x14ac:dyDescent="0.25">
      <c r="B1640" s="63">
        <v>43224</v>
      </c>
      <c r="C1640" s="64">
        <v>10506</v>
      </c>
      <c r="D1640" s="64">
        <v>10544</v>
      </c>
      <c r="E1640" s="64">
        <v>10468</v>
      </c>
      <c r="F1640" s="64">
        <v>10523</v>
      </c>
    </row>
    <row r="1641" spans="2:6" x14ac:dyDescent="0.25">
      <c r="B1641" s="63">
        <v>43223</v>
      </c>
      <c r="C1641" s="64">
        <v>10560</v>
      </c>
      <c r="D1641" s="64">
        <v>10575</v>
      </c>
      <c r="E1641" s="64">
        <v>10488</v>
      </c>
      <c r="F1641" s="64">
        <v>10506</v>
      </c>
    </row>
    <row r="1642" spans="2:6" x14ac:dyDescent="0.25">
      <c r="B1642" s="63">
        <v>43222</v>
      </c>
      <c r="C1642" s="64">
        <v>10631</v>
      </c>
      <c r="D1642" s="64">
        <v>10670</v>
      </c>
      <c r="E1642" s="64">
        <v>10597</v>
      </c>
      <c r="F1642" s="64">
        <v>10609</v>
      </c>
    </row>
    <row r="1643" spans="2:6" x14ac:dyDescent="0.25">
      <c r="B1643" s="63"/>
      <c r="C1643"/>
      <c r="D1643"/>
      <c r="E1643"/>
      <c r="F164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1"/>
  <sheetViews>
    <sheetView topLeftCell="A639" workbookViewId="0">
      <selection activeCell="A3" sqref="A3:A661"/>
    </sheetView>
  </sheetViews>
  <sheetFormatPr defaultRowHeight="16.5" x14ac:dyDescent="0.25"/>
  <cols>
    <col min="1" max="1" width="10.5" bestFit="1" customWidth="1"/>
    <col min="17" max="17" width="9.5" bestFit="1" customWidth="1"/>
  </cols>
  <sheetData>
    <row r="1" spans="1:14" x14ac:dyDescent="0.25">
      <c r="A1" s="66" t="s">
        <v>0</v>
      </c>
      <c r="B1" s="66">
        <v>1.8</v>
      </c>
      <c r="C1" s="66"/>
      <c r="D1" s="66"/>
      <c r="E1" s="66"/>
    </row>
    <row r="2" spans="1:14" x14ac:dyDescent="0.25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t="s">
        <v>6</v>
      </c>
      <c r="G2" t="s">
        <v>7</v>
      </c>
      <c r="H2" t="s">
        <v>8</v>
      </c>
    </row>
    <row r="3" spans="1:14" s="60" customFormat="1" x14ac:dyDescent="0.25">
      <c r="A3" s="80" t="s">
        <v>826</v>
      </c>
      <c r="B3" s="66">
        <v>5309</v>
      </c>
      <c r="C3" s="66">
        <v>5312</v>
      </c>
      <c r="D3" s="66">
        <v>5279</v>
      </c>
      <c r="E3" s="66">
        <v>5286</v>
      </c>
      <c r="F3" s="66">
        <f>ABS(C3-D3)/B3*100</f>
        <v>0.62158598606140525</v>
      </c>
      <c r="G3" s="66">
        <f>(E3-B3)/B3*100</f>
        <v>-0.43322659634582783</v>
      </c>
      <c r="H3" s="60">
        <f t="shared" ref="H3:H66" si="0">ABS(G3/F3)</f>
        <v>0.69696969696969691</v>
      </c>
      <c r="I3" s="60">
        <f>VLOOKUP(_xlfn.PERCENTRANK.EXC(F$3:F$1184,F3),$L$11:$N$20,3,TRUE)</f>
        <v>1</v>
      </c>
      <c r="J3" s="60">
        <f t="shared" ref="J3:J66" si="1">VLOOKUP(H3,$L$24:$N$33,3,TRUE)</f>
        <v>7</v>
      </c>
      <c r="K3" s="60">
        <f t="shared" ref="K3:K66" si="2">IF(AND(I3&gt;=$N$10,F3&gt;$B$1),IF(J3&gt;=$N$23,4,1),IF(J3&gt;=$N$23,3,2))</f>
        <v>3</v>
      </c>
    </row>
    <row r="4" spans="1:14" s="60" customFormat="1" x14ac:dyDescent="0.25">
      <c r="A4" s="80" t="s">
        <v>825</v>
      </c>
      <c r="B4" s="66">
        <v>5093</v>
      </c>
      <c r="C4" s="66">
        <v>5192</v>
      </c>
      <c r="D4" s="66">
        <v>5088</v>
      </c>
      <c r="E4" s="66">
        <v>5174</v>
      </c>
      <c r="F4" s="66">
        <f t="shared" ref="F4:F67" si="3">ABS(C4-D4)/B4*100</f>
        <v>2.0420184567052817</v>
      </c>
      <c r="G4" s="66">
        <f t="shared" ref="G4:G67" si="4">(E4-B4)/B4*100</f>
        <v>1.5904182210877675</v>
      </c>
      <c r="H4" s="60">
        <f t="shared" si="0"/>
        <v>0.77884615384615385</v>
      </c>
      <c r="I4" s="66">
        <f t="shared" ref="I4:I67" si="5">VLOOKUP(_xlfn.PERCENTRANK.EXC(F$3:F$1184,F4),$L$11:$N$20,3,TRUE)</f>
        <v>3</v>
      </c>
      <c r="J4" s="66">
        <f t="shared" si="1"/>
        <v>8</v>
      </c>
      <c r="K4" s="66">
        <f t="shared" si="2"/>
        <v>3</v>
      </c>
    </row>
    <row r="5" spans="1:14" s="60" customFormat="1" x14ac:dyDescent="0.25">
      <c r="A5" s="80" t="s">
        <v>824</v>
      </c>
      <c r="B5" s="66">
        <v>5096</v>
      </c>
      <c r="C5" s="66">
        <v>5137</v>
      </c>
      <c r="D5" s="66">
        <v>5085</v>
      </c>
      <c r="E5" s="66">
        <v>5126</v>
      </c>
      <c r="F5" s="66">
        <f t="shared" si="3"/>
        <v>1.0204081632653061</v>
      </c>
      <c r="G5" s="66">
        <f t="shared" si="4"/>
        <v>0.58869701726844592</v>
      </c>
      <c r="H5" s="60">
        <f t="shared" si="0"/>
        <v>0.57692307692307698</v>
      </c>
      <c r="I5" s="66">
        <f t="shared" si="5"/>
        <v>1</v>
      </c>
      <c r="J5" s="66">
        <f t="shared" si="1"/>
        <v>6</v>
      </c>
      <c r="K5" s="66">
        <f t="shared" si="2"/>
        <v>2</v>
      </c>
    </row>
    <row r="6" spans="1:14" s="60" customFormat="1" x14ac:dyDescent="0.25">
      <c r="A6" s="80" t="s">
        <v>823</v>
      </c>
      <c r="B6" s="66">
        <v>5168</v>
      </c>
      <c r="C6" s="66">
        <v>5194</v>
      </c>
      <c r="D6" s="66">
        <v>5070</v>
      </c>
      <c r="E6" s="66">
        <v>5088</v>
      </c>
      <c r="F6" s="66">
        <f t="shared" si="3"/>
        <v>2.3993808049535605</v>
      </c>
      <c r="G6" s="66">
        <f t="shared" si="4"/>
        <v>-1.5479876160990713</v>
      </c>
      <c r="H6" s="60">
        <f t="shared" si="0"/>
        <v>0.64516129032258063</v>
      </c>
      <c r="I6" s="66">
        <f t="shared" si="5"/>
        <v>5</v>
      </c>
      <c r="J6" s="66">
        <f t="shared" si="1"/>
        <v>7</v>
      </c>
      <c r="K6" s="66">
        <f t="shared" si="2"/>
        <v>3</v>
      </c>
    </row>
    <row r="7" spans="1:14" s="60" customFormat="1" x14ac:dyDescent="0.25">
      <c r="A7" s="80" t="s">
        <v>822</v>
      </c>
      <c r="B7" s="66">
        <v>5264</v>
      </c>
      <c r="C7" s="66">
        <v>5281</v>
      </c>
      <c r="D7" s="66">
        <v>5191</v>
      </c>
      <c r="E7" s="66">
        <v>5196</v>
      </c>
      <c r="F7" s="66">
        <f t="shared" si="3"/>
        <v>1.709726443768997</v>
      </c>
      <c r="G7" s="66">
        <f t="shared" si="4"/>
        <v>-1.2917933130699089</v>
      </c>
      <c r="H7" s="60">
        <f t="shared" si="0"/>
        <v>0.75555555555555554</v>
      </c>
      <c r="I7" s="66">
        <f t="shared" si="5"/>
        <v>2</v>
      </c>
      <c r="J7" s="66">
        <f t="shared" si="1"/>
        <v>8</v>
      </c>
      <c r="K7" s="66">
        <f t="shared" si="2"/>
        <v>3</v>
      </c>
    </row>
    <row r="8" spans="1:14" s="60" customFormat="1" x14ac:dyDescent="0.25">
      <c r="A8" s="80" t="s">
        <v>821</v>
      </c>
      <c r="B8" s="66">
        <v>5312</v>
      </c>
      <c r="C8" s="66">
        <v>5336</v>
      </c>
      <c r="D8" s="66">
        <v>5254</v>
      </c>
      <c r="E8" s="66">
        <v>5289</v>
      </c>
      <c r="F8" s="66">
        <f t="shared" si="3"/>
        <v>1.5436746987951806</v>
      </c>
      <c r="G8" s="66">
        <f t="shared" si="4"/>
        <v>-0.43298192771084337</v>
      </c>
      <c r="H8" s="60">
        <f t="shared" si="0"/>
        <v>0.28048780487804881</v>
      </c>
      <c r="I8" s="66">
        <f t="shared" si="5"/>
        <v>1</v>
      </c>
      <c r="J8" s="66">
        <f t="shared" si="1"/>
        <v>3</v>
      </c>
      <c r="K8" s="66">
        <f t="shared" si="2"/>
        <v>2</v>
      </c>
    </row>
    <row r="9" spans="1:14" s="30" customFormat="1" x14ac:dyDescent="0.25">
      <c r="A9" s="80" t="s">
        <v>820</v>
      </c>
      <c r="B9" s="66">
        <v>5222</v>
      </c>
      <c r="C9" s="66">
        <v>5328</v>
      </c>
      <c r="D9" s="66">
        <v>5184</v>
      </c>
      <c r="E9" s="66">
        <v>5305</v>
      </c>
      <c r="F9" s="66">
        <f t="shared" si="3"/>
        <v>2.7575641516660281</v>
      </c>
      <c r="G9" s="66">
        <f t="shared" si="4"/>
        <v>1.5894293374186137</v>
      </c>
      <c r="H9" s="60">
        <f t="shared" si="0"/>
        <v>0.57638888888888895</v>
      </c>
      <c r="I9" s="66">
        <f t="shared" si="5"/>
        <v>5</v>
      </c>
      <c r="J9" s="66">
        <f t="shared" si="1"/>
        <v>6</v>
      </c>
      <c r="K9" s="66">
        <f t="shared" si="2"/>
        <v>2</v>
      </c>
    </row>
    <row r="10" spans="1:14" s="30" customFormat="1" x14ac:dyDescent="0.25">
      <c r="A10" s="80" t="s">
        <v>819</v>
      </c>
      <c r="B10" s="66">
        <v>5305</v>
      </c>
      <c r="C10" s="66">
        <v>5315</v>
      </c>
      <c r="D10" s="66">
        <v>5193</v>
      </c>
      <c r="E10" s="66">
        <v>5236</v>
      </c>
      <c r="F10" s="66">
        <f t="shared" si="3"/>
        <v>2.299717247879359</v>
      </c>
      <c r="G10" s="66">
        <f t="shared" si="4"/>
        <v>-1.3006597549481622</v>
      </c>
      <c r="H10" s="60">
        <f t="shared" si="0"/>
        <v>0.56557377049180335</v>
      </c>
      <c r="I10" s="66">
        <f t="shared" si="5"/>
        <v>4</v>
      </c>
      <c r="J10" s="66">
        <f t="shared" si="1"/>
        <v>6</v>
      </c>
      <c r="K10" s="66">
        <f t="shared" si="2"/>
        <v>2</v>
      </c>
      <c r="L10" s="5" t="s">
        <v>34</v>
      </c>
      <c r="M10" s="5" t="s">
        <v>35</v>
      </c>
      <c r="N10" s="5">
        <v>6</v>
      </c>
    </row>
    <row r="11" spans="1:14" s="30" customFormat="1" x14ac:dyDescent="0.25">
      <c r="A11" s="80" t="s">
        <v>818</v>
      </c>
      <c r="B11" s="66">
        <v>5421</v>
      </c>
      <c r="C11" s="66">
        <v>5429</v>
      </c>
      <c r="D11" s="66">
        <v>5320</v>
      </c>
      <c r="E11" s="66">
        <v>5341</v>
      </c>
      <c r="F11" s="66">
        <f t="shared" si="3"/>
        <v>2.0106991330012915</v>
      </c>
      <c r="G11" s="66">
        <f t="shared" si="4"/>
        <v>-1.4757424829367276</v>
      </c>
      <c r="H11" s="60">
        <f t="shared" si="0"/>
        <v>0.7339449541284403</v>
      </c>
      <c r="I11" s="66">
        <f t="shared" si="5"/>
        <v>3</v>
      </c>
      <c r="J11" s="66">
        <f t="shared" si="1"/>
        <v>8</v>
      </c>
      <c r="K11" s="66">
        <f t="shared" si="2"/>
        <v>3</v>
      </c>
      <c r="L11" s="5">
        <v>0</v>
      </c>
      <c r="M11" s="5">
        <v>0.1</v>
      </c>
      <c r="N11" s="5">
        <v>1</v>
      </c>
    </row>
    <row r="12" spans="1:14" s="30" customFormat="1" x14ac:dyDescent="0.25">
      <c r="A12" s="80" t="s">
        <v>817</v>
      </c>
      <c r="B12" s="66">
        <v>5410</v>
      </c>
      <c r="C12" s="66">
        <v>5488</v>
      </c>
      <c r="D12" s="66">
        <v>5398</v>
      </c>
      <c r="E12" s="66">
        <v>5453</v>
      </c>
      <c r="F12" s="66">
        <f t="shared" si="3"/>
        <v>1.6635859519408502</v>
      </c>
      <c r="G12" s="66">
        <f t="shared" si="4"/>
        <v>0.79482439926062842</v>
      </c>
      <c r="H12" s="60">
        <f t="shared" si="0"/>
        <v>0.47777777777777775</v>
      </c>
      <c r="I12" s="66">
        <f t="shared" si="5"/>
        <v>2</v>
      </c>
      <c r="J12" s="66">
        <f t="shared" si="1"/>
        <v>5</v>
      </c>
      <c r="K12" s="66">
        <f t="shared" si="2"/>
        <v>2</v>
      </c>
      <c r="L12" s="5">
        <v>0.1</v>
      </c>
      <c r="M12" s="5">
        <v>0.2</v>
      </c>
      <c r="N12" s="5">
        <v>2</v>
      </c>
    </row>
    <row r="13" spans="1:14" s="30" customFormat="1" x14ac:dyDescent="0.25">
      <c r="A13" s="80" t="s">
        <v>816</v>
      </c>
      <c r="B13" s="66">
        <v>5411</v>
      </c>
      <c r="C13" s="66">
        <v>5438</v>
      </c>
      <c r="D13" s="66">
        <v>5327</v>
      </c>
      <c r="E13" s="66">
        <v>5385</v>
      </c>
      <c r="F13" s="66">
        <f t="shared" si="3"/>
        <v>2.0513768249861393</v>
      </c>
      <c r="G13" s="66">
        <f t="shared" si="4"/>
        <v>-0.48050267972648308</v>
      </c>
      <c r="H13" s="60">
        <f t="shared" si="0"/>
        <v>0.23423423423423423</v>
      </c>
      <c r="I13" s="66">
        <f t="shared" si="5"/>
        <v>3</v>
      </c>
      <c r="J13" s="66">
        <f t="shared" si="1"/>
        <v>3</v>
      </c>
      <c r="K13" s="66">
        <f t="shared" si="2"/>
        <v>2</v>
      </c>
      <c r="L13" s="5">
        <v>0.2</v>
      </c>
      <c r="M13" s="5">
        <v>0.3</v>
      </c>
      <c r="N13" s="5">
        <v>3</v>
      </c>
    </row>
    <row r="14" spans="1:14" s="30" customFormat="1" x14ac:dyDescent="0.25">
      <c r="A14" s="80" t="s">
        <v>815</v>
      </c>
      <c r="B14" s="66">
        <v>5306</v>
      </c>
      <c r="C14" s="66">
        <v>5449</v>
      </c>
      <c r="D14" s="66">
        <v>5300</v>
      </c>
      <c r="E14" s="66">
        <v>5409</v>
      </c>
      <c r="F14" s="66">
        <f t="shared" si="3"/>
        <v>2.808141726347531</v>
      </c>
      <c r="G14" s="66">
        <f t="shared" si="4"/>
        <v>1.9411986430456087</v>
      </c>
      <c r="H14" s="60">
        <f t="shared" si="0"/>
        <v>0.6912751677852349</v>
      </c>
      <c r="I14" s="66">
        <f t="shared" si="5"/>
        <v>6</v>
      </c>
      <c r="J14" s="66">
        <f t="shared" si="1"/>
        <v>7</v>
      </c>
      <c r="K14" s="66">
        <f t="shared" si="2"/>
        <v>4</v>
      </c>
      <c r="L14" s="5">
        <v>0.3</v>
      </c>
      <c r="M14" s="5">
        <v>0.4</v>
      </c>
      <c r="N14" s="5">
        <v>4</v>
      </c>
    </row>
    <row r="15" spans="1:14" s="30" customFormat="1" x14ac:dyDescent="0.25">
      <c r="A15" s="80" t="s">
        <v>814</v>
      </c>
      <c r="B15" s="66">
        <v>5320</v>
      </c>
      <c r="C15" s="66">
        <v>5329</v>
      </c>
      <c r="D15" s="66">
        <v>5230</v>
      </c>
      <c r="E15" s="66">
        <v>5264</v>
      </c>
      <c r="F15" s="66">
        <f t="shared" si="3"/>
        <v>1.8609022556390977</v>
      </c>
      <c r="G15" s="66">
        <f t="shared" si="4"/>
        <v>-1.0526315789473684</v>
      </c>
      <c r="H15" s="60">
        <f t="shared" si="0"/>
        <v>0.56565656565656564</v>
      </c>
      <c r="I15" s="66">
        <f t="shared" si="5"/>
        <v>3</v>
      </c>
      <c r="J15" s="66">
        <f t="shared" si="1"/>
        <v>6</v>
      </c>
      <c r="K15" s="66">
        <f t="shared" si="2"/>
        <v>2</v>
      </c>
      <c r="L15" s="5">
        <v>0.4</v>
      </c>
      <c r="M15" s="5">
        <v>0.6</v>
      </c>
      <c r="N15" s="5">
        <v>5</v>
      </c>
    </row>
    <row r="16" spans="1:14" s="30" customFormat="1" x14ac:dyDescent="0.25">
      <c r="A16" s="80" t="s">
        <v>813</v>
      </c>
      <c r="B16" s="66">
        <v>5247</v>
      </c>
      <c r="C16" s="66">
        <v>5315</v>
      </c>
      <c r="D16" s="66">
        <v>5241</v>
      </c>
      <c r="E16" s="66">
        <v>5309</v>
      </c>
      <c r="F16" s="66">
        <f t="shared" si="3"/>
        <v>1.4103297122165046</v>
      </c>
      <c r="G16" s="66">
        <f t="shared" si="4"/>
        <v>1.1816275967219363</v>
      </c>
      <c r="H16" s="60">
        <f t="shared" si="0"/>
        <v>0.83783783783783783</v>
      </c>
      <c r="I16" s="66">
        <f t="shared" si="5"/>
        <v>1</v>
      </c>
      <c r="J16" s="66">
        <f t="shared" si="1"/>
        <v>9</v>
      </c>
      <c r="K16" s="66">
        <f t="shared" si="2"/>
        <v>3</v>
      </c>
      <c r="L16" s="5">
        <v>0.6</v>
      </c>
      <c r="M16" s="5">
        <v>0.65</v>
      </c>
      <c r="N16" s="5">
        <v>6</v>
      </c>
    </row>
    <row r="17" spans="1:21" s="30" customFormat="1" x14ac:dyDescent="0.25">
      <c r="A17" s="80" t="s">
        <v>812</v>
      </c>
      <c r="B17" s="66">
        <v>5169</v>
      </c>
      <c r="C17" s="66">
        <v>5239</v>
      </c>
      <c r="D17" s="66">
        <v>5154</v>
      </c>
      <c r="E17" s="66">
        <v>5209</v>
      </c>
      <c r="F17" s="66">
        <f t="shared" si="3"/>
        <v>1.6444186496420969</v>
      </c>
      <c r="G17" s="66">
        <f t="shared" si="4"/>
        <v>0.7738440704198104</v>
      </c>
      <c r="H17" s="60">
        <f t="shared" si="0"/>
        <v>0.4705882352941177</v>
      </c>
      <c r="I17" s="66">
        <f t="shared" si="5"/>
        <v>2</v>
      </c>
      <c r="J17" s="66">
        <f t="shared" si="1"/>
        <v>5</v>
      </c>
      <c r="K17" s="66">
        <f t="shared" si="2"/>
        <v>2</v>
      </c>
      <c r="L17" s="5">
        <v>0.65</v>
      </c>
      <c r="M17" s="5">
        <v>0.75</v>
      </c>
      <c r="N17" s="5">
        <v>7</v>
      </c>
    </row>
    <row r="18" spans="1:21" s="30" customFormat="1" x14ac:dyDescent="0.25">
      <c r="A18" s="80" t="s">
        <v>811</v>
      </c>
      <c r="B18" s="66">
        <v>5138</v>
      </c>
      <c r="C18" s="66">
        <v>5200</v>
      </c>
      <c r="D18" s="66">
        <v>5126</v>
      </c>
      <c r="E18" s="66">
        <v>5174</v>
      </c>
      <c r="F18" s="66">
        <f t="shared" si="3"/>
        <v>1.4402491241728299</v>
      </c>
      <c r="G18" s="66">
        <f t="shared" si="4"/>
        <v>0.70066173608407945</v>
      </c>
      <c r="H18" s="60">
        <f t="shared" si="0"/>
        <v>0.48648648648648651</v>
      </c>
      <c r="I18" s="66">
        <f t="shared" si="5"/>
        <v>1</v>
      </c>
      <c r="J18" s="66">
        <f t="shared" si="1"/>
        <v>5</v>
      </c>
      <c r="K18" s="66">
        <f t="shared" si="2"/>
        <v>2</v>
      </c>
      <c r="L18" s="5">
        <v>0.75</v>
      </c>
      <c r="M18" s="5">
        <v>0.85</v>
      </c>
      <c r="N18" s="5">
        <v>8</v>
      </c>
    </row>
    <row r="19" spans="1:21" s="30" customFormat="1" x14ac:dyDescent="0.25">
      <c r="A19" s="80" t="s">
        <v>810</v>
      </c>
      <c r="B19" s="66">
        <v>5083</v>
      </c>
      <c r="C19" s="66">
        <v>5126</v>
      </c>
      <c r="D19" s="66">
        <v>4988</v>
      </c>
      <c r="E19" s="66">
        <v>5121</v>
      </c>
      <c r="F19" s="66">
        <f t="shared" si="3"/>
        <v>2.7149321266968327</v>
      </c>
      <c r="G19" s="66">
        <f t="shared" si="4"/>
        <v>0.74759000590202629</v>
      </c>
      <c r="H19" s="60">
        <f t="shared" si="0"/>
        <v>0.27536231884057966</v>
      </c>
      <c r="I19" s="66">
        <f t="shared" si="5"/>
        <v>5</v>
      </c>
      <c r="J19" s="66">
        <f t="shared" si="1"/>
        <v>3</v>
      </c>
      <c r="K19" s="66">
        <f t="shared" si="2"/>
        <v>2</v>
      </c>
      <c r="L19" s="5">
        <v>0.85</v>
      </c>
      <c r="M19" s="5">
        <v>0.9</v>
      </c>
      <c r="N19" s="5">
        <v>9</v>
      </c>
      <c r="U19" s="66"/>
    </row>
    <row r="20" spans="1:21" s="30" customFormat="1" x14ac:dyDescent="0.25">
      <c r="A20" s="80" t="s">
        <v>809</v>
      </c>
      <c r="B20" s="66">
        <v>5210</v>
      </c>
      <c r="C20" s="66">
        <v>5225</v>
      </c>
      <c r="D20" s="66">
        <v>5127</v>
      </c>
      <c r="E20" s="66">
        <v>5172</v>
      </c>
      <c r="F20" s="66">
        <f t="shared" si="3"/>
        <v>1.8809980806142035</v>
      </c>
      <c r="G20" s="66">
        <f t="shared" si="4"/>
        <v>-0.72936660268714004</v>
      </c>
      <c r="H20" s="60">
        <f t="shared" si="0"/>
        <v>0.38775510204081626</v>
      </c>
      <c r="I20" s="66">
        <f t="shared" si="5"/>
        <v>3</v>
      </c>
      <c r="J20" s="66">
        <f t="shared" si="1"/>
        <v>4</v>
      </c>
      <c r="K20" s="66">
        <f t="shared" si="2"/>
        <v>2</v>
      </c>
      <c r="L20" s="5">
        <v>0.9</v>
      </c>
      <c r="M20" s="5">
        <v>1</v>
      </c>
      <c r="N20" s="5">
        <v>10</v>
      </c>
      <c r="P20" s="66"/>
      <c r="Q20" s="66"/>
      <c r="R20" s="66"/>
      <c r="S20" s="66"/>
      <c r="T20" s="66"/>
      <c r="U20" s="66"/>
    </row>
    <row r="21" spans="1:21" s="5" customFormat="1" x14ac:dyDescent="0.25">
      <c r="A21" s="80" t="s">
        <v>808</v>
      </c>
      <c r="B21" s="66">
        <v>5185</v>
      </c>
      <c r="C21" s="66">
        <v>5307</v>
      </c>
      <c r="D21" s="66">
        <v>5147</v>
      </c>
      <c r="E21" s="66">
        <v>5258</v>
      </c>
      <c r="F21" s="66">
        <f t="shared" si="3"/>
        <v>3.085824493731919</v>
      </c>
      <c r="G21" s="66">
        <f t="shared" si="4"/>
        <v>1.407907425265188</v>
      </c>
      <c r="H21" s="5">
        <f t="shared" si="0"/>
        <v>0.45624999999999999</v>
      </c>
      <c r="I21" s="66">
        <f t="shared" si="5"/>
        <v>7</v>
      </c>
      <c r="J21" s="66">
        <f t="shared" si="1"/>
        <v>5</v>
      </c>
      <c r="K21" s="66">
        <f t="shared" si="2"/>
        <v>1</v>
      </c>
      <c r="P21" s="66"/>
      <c r="Q21" s="66"/>
      <c r="R21" s="66"/>
      <c r="S21" s="66"/>
      <c r="T21" s="66"/>
      <c r="U21" s="10"/>
    </row>
    <row r="22" spans="1:21" s="5" customFormat="1" x14ac:dyDescent="0.25">
      <c r="A22" s="80" t="s">
        <v>807</v>
      </c>
      <c r="B22" s="66">
        <v>5184</v>
      </c>
      <c r="C22" s="66">
        <v>5212</v>
      </c>
      <c r="D22" s="66">
        <v>5136</v>
      </c>
      <c r="E22" s="66">
        <v>5165</v>
      </c>
      <c r="F22" s="66">
        <f t="shared" si="3"/>
        <v>1.4660493827160492</v>
      </c>
      <c r="G22" s="66">
        <f t="shared" si="4"/>
        <v>-0.36651234567901231</v>
      </c>
      <c r="H22" s="5">
        <f t="shared" si="0"/>
        <v>0.25</v>
      </c>
      <c r="I22" s="66">
        <f t="shared" si="5"/>
        <v>1</v>
      </c>
      <c r="J22" s="66">
        <f t="shared" si="1"/>
        <v>3</v>
      </c>
      <c r="K22" s="66">
        <f t="shared" si="2"/>
        <v>2</v>
      </c>
      <c r="P22" s="11"/>
      <c r="Q22" s="12">
        <v>1</v>
      </c>
      <c r="R22" s="12">
        <v>2</v>
      </c>
      <c r="S22" s="12">
        <v>3</v>
      </c>
      <c r="T22" s="13">
        <v>4</v>
      </c>
      <c r="U22" s="10"/>
    </row>
    <row r="23" spans="1:21" s="5" customFormat="1" x14ac:dyDescent="0.25">
      <c r="A23" s="80" t="s">
        <v>806</v>
      </c>
      <c r="B23" s="66">
        <v>5130</v>
      </c>
      <c r="C23" s="66">
        <v>5186</v>
      </c>
      <c r="D23" s="66">
        <v>5095</v>
      </c>
      <c r="E23" s="66">
        <v>5166</v>
      </c>
      <c r="F23" s="66">
        <f t="shared" si="3"/>
        <v>1.7738791423001949</v>
      </c>
      <c r="G23" s="66">
        <f t="shared" si="4"/>
        <v>0.70175438596491224</v>
      </c>
      <c r="H23" s="5">
        <f t="shared" si="0"/>
        <v>0.39560439560439559</v>
      </c>
      <c r="I23" s="66">
        <f t="shared" si="5"/>
        <v>2</v>
      </c>
      <c r="J23" s="66">
        <f t="shared" si="1"/>
        <v>4</v>
      </c>
      <c r="K23" s="66">
        <f t="shared" si="2"/>
        <v>2</v>
      </c>
      <c r="L23" s="5" t="s">
        <v>36</v>
      </c>
      <c r="M23" s="5" t="s">
        <v>35</v>
      </c>
      <c r="N23" s="5">
        <v>7</v>
      </c>
      <c r="P23" s="14">
        <v>2024</v>
      </c>
      <c r="Q23" s="15" t="e">
        <f>COUNTIFS(K1:K1338,"=1",A1:A1454,"&lt;2024/12/31",A1:A1454,"&gt;2024/1/1")/COUNTIFS(A1:A1454,"&lt;2024/12/31",A1:A1454,"&gt;2024/1/1")</f>
        <v>#VALUE!</v>
      </c>
      <c r="R23" s="15" t="e">
        <f>COUNTIFS(K1:K1338,"=2",A1:A1454,"&lt;2024/12/31",A1:A1454,"&gt;2024/1/1")/COUNTIFS(A1:A1454,"&lt;2024/12/31",A1:A1454,"&gt;2024/1/1")</f>
        <v>#VALUE!</v>
      </c>
      <c r="S23" s="15" t="e">
        <f>COUNTIFS(K1:K1338,"=3",A1:A1454,"&lt;2024/12/31",A1:A1454,"&gt;2024/1/1")/COUNTIFS(A1:A1454,"&lt;2024/12/31",A1:A1454,"&gt;2024/1/1")</f>
        <v>#VALUE!</v>
      </c>
      <c r="T23" s="16" t="e">
        <f>COUNTIFS(K1:K1338,"=4",A1:A1454,"&lt;2024/12/31",A1:A1454,"&gt;2024/1/1")/COUNTIFS(A1:A1454,"&lt;2024/12/31",A1:A1454,"&gt;2024/1/1")</f>
        <v>#VALUE!</v>
      </c>
      <c r="U23" s="10"/>
    </row>
    <row r="24" spans="1:21" s="5" customFormat="1" x14ac:dyDescent="0.25">
      <c r="A24" s="80" t="s">
        <v>805</v>
      </c>
      <c r="B24" s="66">
        <v>5241</v>
      </c>
      <c r="C24" s="66">
        <v>5265</v>
      </c>
      <c r="D24" s="66">
        <v>5130</v>
      </c>
      <c r="E24" s="66">
        <v>5138</v>
      </c>
      <c r="F24" s="66">
        <f t="shared" si="3"/>
        <v>2.5758443045220378</v>
      </c>
      <c r="G24" s="66">
        <f t="shared" si="4"/>
        <v>-1.9652738027094065</v>
      </c>
      <c r="H24" s="5">
        <f t="shared" si="0"/>
        <v>0.76296296296296295</v>
      </c>
      <c r="I24" s="66">
        <f t="shared" si="5"/>
        <v>5</v>
      </c>
      <c r="J24" s="66">
        <f t="shared" si="1"/>
        <v>8</v>
      </c>
      <c r="K24" s="66">
        <f t="shared" si="2"/>
        <v>3</v>
      </c>
      <c r="L24" s="5">
        <v>0</v>
      </c>
      <c r="M24" s="5">
        <v>0.1</v>
      </c>
      <c r="N24" s="5">
        <v>1</v>
      </c>
      <c r="P24" s="14">
        <v>2023</v>
      </c>
      <c r="Q24" s="15" t="e">
        <f>COUNTIFS(K2:K1339,"=1",A2:A1455,"&lt;2023/12/31",A2:A1455,"&gt;2023/1/1")/COUNTIFS(A2:A1455,"&lt;2023/12/31",A2:A1455,"&gt;2023/1/1")</f>
        <v>#VALUE!</v>
      </c>
      <c r="R24" s="15" t="e">
        <f>COUNTIFS(K2:K1339,"=2",A2:A1455,"&lt;2023/12/31",A2:A1455,"&gt;2023/1/1")/COUNTIFS(A2:A1455,"&lt;2023/12/31",A2:A1455,"&gt;2023/1/1")</f>
        <v>#VALUE!</v>
      </c>
      <c r="S24" s="15" t="e">
        <f>COUNTIFS(K2:K1339,"=3",A2:A1455,"&lt;2023/12/31",A2:A1455,"&gt;2023/1/1")/COUNTIFS(A2:A1455,"&lt;2023/12/31",A2:A1455,"&gt;2023/1/1")</f>
        <v>#VALUE!</v>
      </c>
      <c r="T24" s="16" t="e">
        <f>COUNTIFS(K2:K1339,"=4",A2:A1455,"&lt;2023/12/31",A2:A1455,"&gt;2023/1/1")/COUNTIFS(A2:A1455,"&lt;2023/12/31",A2:A1455,"&gt;2023/1/1")</f>
        <v>#VALUE!</v>
      </c>
      <c r="U24" s="10"/>
    </row>
    <row r="25" spans="1:21" s="5" customFormat="1" x14ac:dyDescent="0.25">
      <c r="A25" s="80" t="s">
        <v>804</v>
      </c>
      <c r="B25" s="66">
        <v>5246</v>
      </c>
      <c r="C25" s="66">
        <v>5309</v>
      </c>
      <c r="D25" s="66">
        <v>5211</v>
      </c>
      <c r="E25" s="66">
        <v>5235</v>
      </c>
      <c r="F25" s="66">
        <f t="shared" si="3"/>
        <v>1.8680899733130005</v>
      </c>
      <c r="G25" s="66">
        <f t="shared" si="4"/>
        <v>-0.20968356843309188</v>
      </c>
      <c r="H25" s="5">
        <f t="shared" si="0"/>
        <v>0.11224489795918366</v>
      </c>
      <c r="I25" s="66">
        <f t="shared" si="5"/>
        <v>3</v>
      </c>
      <c r="J25" s="66">
        <f t="shared" si="1"/>
        <v>2</v>
      </c>
      <c r="K25" s="66">
        <f t="shared" si="2"/>
        <v>2</v>
      </c>
      <c r="L25" s="5">
        <v>0.1</v>
      </c>
      <c r="M25" s="5">
        <v>0.2</v>
      </c>
      <c r="N25" s="5">
        <v>2</v>
      </c>
      <c r="P25" s="14">
        <v>2022</v>
      </c>
      <c r="Q25" s="15" t="e">
        <f>COUNTIFS(K21:K1340,"=1",A119:A1456,"&lt;2022/12/31",A119:A1456,"&gt;2022/1/1")/COUNTIFS(A119:A1456,"&lt;2022/12/31",A119:A1456,"&gt;2022/1/1")</f>
        <v>#VALUE!</v>
      </c>
      <c r="R25" s="15" t="e">
        <f>COUNTIFS(K21:K1340,"=2",A119:A1456,"&lt;2022/12/31",A119:A1456,"&gt;2022/1/1")/COUNTIFS(A119:A1456,"&lt;2022/12/31",A119:A1456,"&gt;2022/1/1")</f>
        <v>#VALUE!</v>
      </c>
      <c r="S25" s="15" t="e">
        <f>COUNTIFS(K21:K1340,"=3",A119:A1456,"&lt;2022/12/31",A119:A1456,"&gt;2022/1/1")/COUNTIFS(A119:A1456,"&lt;2022/12/31",A119:A1456,"&gt;2022/1/1")</f>
        <v>#VALUE!</v>
      </c>
      <c r="T25" s="16" t="e">
        <f>COUNTIFS(K21:K1340,"=4",A119:A1456,"&lt;2022/12/31",A119:A1456,"&gt;2022/1/1")/COUNTIFS(A119:A1456,"&lt;2022/12/31",A119:A1456,"&gt;2022/1/1")</f>
        <v>#VALUE!</v>
      </c>
      <c r="U25" s="10"/>
    </row>
    <row r="26" spans="1:21" s="5" customFormat="1" x14ac:dyDescent="0.25">
      <c r="A26" s="80" t="s">
        <v>803</v>
      </c>
      <c r="B26" s="66">
        <v>5315</v>
      </c>
      <c r="C26" s="66">
        <v>5342</v>
      </c>
      <c r="D26" s="66">
        <v>5222</v>
      </c>
      <c r="E26" s="66">
        <v>5258</v>
      </c>
      <c r="F26" s="66">
        <f t="shared" si="3"/>
        <v>2.2577610536218251</v>
      </c>
      <c r="G26" s="66">
        <f t="shared" si="4"/>
        <v>-1.0724365004703669</v>
      </c>
      <c r="H26" s="5">
        <f t="shared" si="0"/>
        <v>0.47499999999999998</v>
      </c>
      <c r="I26" s="66">
        <f t="shared" si="5"/>
        <v>4</v>
      </c>
      <c r="J26" s="66">
        <f t="shared" si="1"/>
        <v>5</v>
      </c>
      <c r="K26" s="66">
        <f t="shared" si="2"/>
        <v>2</v>
      </c>
      <c r="L26" s="5">
        <v>0.2</v>
      </c>
      <c r="M26" s="5">
        <v>0.3</v>
      </c>
      <c r="N26" s="5">
        <v>3</v>
      </c>
      <c r="P26" s="14">
        <v>2021</v>
      </c>
      <c r="Q26" s="15" t="e">
        <f>COUNTIFS(K22:K1341,"=1",A119:A1457,"&lt;2021/12/31",A119:A1457,"&gt;2021/1/1")/COUNTIFS(A119:A1457,"&lt;2021/12/31",A119:A1457,"&gt;2021/1/1")</f>
        <v>#VALUE!</v>
      </c>
      <c r="R26" s="15" t="e">
        <f>COUNTIFS(K21:K1340,"=2",A2:A1455,"&lt;2021/12/31",A2:A1455,"&gt;2021/1/1")/COUNTIFS(A2:A1455,"&lt;2021/12/31",A2:A1455,"&gt;2021/1/1")</f>
        <v>#VALUE!</v>
      </c>
      <c r="S26" s="15" t="e">
        <f>COUNTIFS(K22:K1341,"=3",A119:A1457,"&lt;2021/12/31",A119:A1457,"&gt;2021/1/1")/COUNTIFS(A119:A1457,"&lt;2021/12/31",A119:A1457,"&gt;2021/1/1")</f>
        <v>#VALUE!</v>
      </c>
      <c r="T26" s="16" t="e">
        <f>COUNTIFS(K22:K1341,"=4",A119:A1457,"&lt;2021/12/31",A119:A1457,"&gt;2021/1/1")/COUNTIFS(A119:A1457,"&lt;2021/12/31",A119:A1457,"&gt;2021/1/1")</f>
        <v>#VALUE!</v>
      </c>
      <c r="U26" s="10"/>
    </row>
    <row r="27" spans="1:21" s="5" customFormat="1" x14ac:dyDescent="0.25">
      <c r="A27" s="80" t="s">
        <v>802</v>
      </c>
      <c r="B27" s="66">
        <v>5306</v>
      </c>
      <c r="C27" s="66">
        <v>5374</v>
      </c>
      <c r="D27" s="66">
        <v>5306</v>
      </c>
      <c r="E27" s="66">
        <v>5340</v>
      </c>
      <c r="F27" s="66">
        <f t="shared" si="3"/>
        <v>1.2815680361854505</v>
      </c>
      <c r="G27" s="66">
        <f t="shared" si="4"/>
        <v>0.64078401809272523</v>
      </c>
      <c r="H27" s="5">
        <f t="shared" si="0"/>
        <v>0.5</v>
      </c>
      <c r="I27" s="66">
        <f t="shared" si="5"/>
        <v>1</v>
      </c>
      <c r="J27" s="66">
        <f t="shared" si="1"/>
        <v>6</v>
      </c>
      <c r="K27" s="66">
        <f t="shared" si="2"/>
        <v>2</v>
      </c>
      <c r="L27" s="5">
        <v>0.3</v>
      </c>
      <c r="M27" s="5">
        <v>0.4</v>
      </c>
      <c r="N27" s="5">
        <v>4</v>
      </c>
      <c r="P27" s="14">
        <v>2020</v>
      </c>
      <c r="Q27" s="15" t="e">
        <f>COUNTIFS(K23:K1342,"=1",A119:A1458,"&lt;2020/12/31",A119:A1458,"&gt;2020/1/1")/COUNTIFS(A119:A1458,"&lt;2020/12/31",A119:A1458,"&gt;2020/1/1")</f>
        <v>#VALUE!</v>
      </c>
      <c r="R27" s="15" t="e">
        <f>COUNTIFS(K21:K1340,"=2",A119:A1456,"&lt;2020/12/31",A119:A1456,"&gt;2020/1/1")/COUNTIFS(A119:A1456,"&lt;2020/12/31",A119:A1456,"&gt;2020/1/1")</f>
        <v>#VALUE!</v>
      </c>
      <c r="S27" s="15" t="e">
        <f>COUNTIFS(K23:K1342,"=3",A119:A1458,"&lt;2020/12/31",A119:A1458,"&gt;2020/1/1")/COUNTIFS(A119:A1458,"&lt;2020/12/31",A119:A1458,"&gt;2020/1/1")</f>
        <v>#VALUE!</v>
      </c>
      <c r="T27" s="16" t="e">
        <f>COUNTIFS(K23:K1342,"=4",A119:A1458,"&lt;2020/12/31",A119:A1458,"&gt;2020/1/1")/COUNTIFS(A119:A1458,"&lt;2020/12/31",A119:A1458,"&gt;2020/1/1")</f>
        <v>#VALUE!</v>
      </c>
    </row>
    <row r="28" spans="1:21" s="5" customFormat="1" x14ac:dyDescent="0.25">
      <c r="A28" s="80" t="s">
        <v>801</v>
      </c>
      <c r="B28" s="66">
        <v>5268</v>
      </c>
      <c r="C28" s="66">
        <v>5336</v>
      </c>
      <c r="D28" s="66">
        <v>5239</v>
      </c>
      <c r="E28" s="66">
        <v>5317</v>
      </c>
      <c r="F28" s="66">
        <f t="shared" si="3"/>
        <v>1.8413059984813973</v>
      </c>
      <c r="G28" s="66">
        <f t="shared" si="4"/>
        <v>0.93014426727410782</v>
      </c>
      <c r="H28" s="5">
        <f t="shared" si="0"/>
        <v>0.50515463917525771</v>
      </c>
      <c r="I28" s="66">
        <f t="shared" si="5"/>
        <v>2</v>
      </c>
      <c r="J28" s="66">
        <f t="shared" si="1"/>
        <v>6</v>
      </c>
      <c r="K28" s="66">
        <f t="shared" si="2"/>
        <v>2</v>
      </c>
      <c r="L28" s="5">
        <v>0.4</v>
      </c>
      <c r="M28" s="5">
        <v>0.5</v>
      </c>
      <c r="N28" s="5">
        <v>5</v>
      </c>
      <c r="P28" s="17">
        <v>2019</v>
      </c>
      <c r="Q28" s="18" t="e">
        <f>COUNTIFS(K24:K1343,"=1",A119:A1459,"&lt;2019/12/31",A119:A1459,"&gt;2019/1/1")/COUNTIFS(A119:A1459,"&lt;2019/12/31",A119:A1459,"&gt;2019/1/1")</f>
        <v>#VALUE!</v>
      </c>
      <c r="R28" s="18" t="e">
        <f>COUNTIFS(K24:K1343,"=2",A119:A1459,"&lt;2019/12/31",A119:A1459,"&gt;2019/1/1")/COUNTIFS(A119:A1459,"&lt;2019/12/31",A119:A1459,"&gt;2019/1/1")</f>
        <v>#VALUE!</v>
      </c>
      <c r="S28" s="18" t="e">
        <f>COUNTIFS(K24:K1343,"=3",A119:A1459,"&lt;2019/12/31",A119:A1459,"&gt;2019/1/1")/COUNTIFS(A119:A1459,"&lt;2019/12/31",A119:A1459,"&gt;2019/1/1")</f>
        <v>#VALUE!</v>
      </c>
      <c r="T28" s="19" t="e">
        <f>COUNTIFS(K24:K1343,"=4",A119:A1459,"&lt;2019/12/31",A119:A1459,"&gt;2019/1/1")/COUNTIFS(A119:A1459,"&lt;2019/12/31",A119:A1459,"&gt;2019/1/1")</f>
        <v>#VALUE!</v>
      </c>
    </row>
    <row r="29" spans="1:21" s="5" customFormat="1" x14ac:dyDescent="0.25">
      <c r="A29" s="80" t="s">
        <v>800</v>
      </c>
      <c r="B29" s="66">
        <v>5237</v>
      </c>
      <c r="C29" s="66">
        <v>5281</v>
      </c>
      <c r="D29" s="66">
        <v>5159</v>
      </c>
      <c r="E29" s="66">
        <v>5247</v>
      </c>
      <c r="F29" s="66">
        <f t="shared" si="3"/>
        <v>2.3295780026732862</v>
      </c>
      <c r="G29" s="66">
        <f t="shared" si="4"/>
        <v>0.19094901661256444</v>
      </c>
      <c r="H29" s="5">
        <f t="shared" si="0"/>
        <v>8.1967213114754092E-2</v>
      </c>
      <c r="I29" s="66">
        <f t="shared" si="5"/>
        <v>5</v>
      </c>
      <c r="J29" s="66">
        <f t="shared" si="1"/>
        <v>1</v>
      </c>
      <c r="K29" s="66">
        <f t="shared" si="2"/>
        <v>2</v>
      </c>
      <c r="L29" s="5">
        <v>0.5</v>
      </c>
      <c r="M29" s="5">
        <v>0.6</v>
      </c>
      <c r="N29" s="5">
        <v>6</v>
      </c>
      <c r="P29" s="56"/>
      <c r="T29" s="56"/>
    </row>
    <row r="30" spans="1:21" s="5" customFormat="1" x14ac:dyDescent="0.25">
      <c r="A30" s="80" t="s">
        <v>799</v>
      </c>
      <c r="B30" s="66">
        <v>5232</v>
      </c>
      <c r="C30" s="66">
        <v>5299</v>
      </c>
      <c r="D30" s="66">
        <v>5231</v>
      </c>
      <c r="E30" s="66">
        <v>5268</v>
      </c>
      <c r="F30" s="66">
        <f t="shared" si="3"/>
        <v>1.2996941896024465</v>
      </c>
      <c r="G30" s="66">
        <f t="shared" si="4"/>
        <v>0.68807339449541294</v>
      </c>
      <c r="H30" s="5">
        <f t="shared" si="0"/>
        <v>0.52941176470588236</v>
      </c>
      <c r="I30" s="66">
        <f t="shared" si="5"/>
        <v>1</v>
      </c>
      <c r="J30" s="66">
        <f t="shared" si="1"/>
        <v>6</v>
      </c>
      <c r="K30" s="66">
        <f t="shared" si="2"/>
        <v>2</v>
      </c>
      <c r="L30" s="5">
        <v>0.6</v>
      </c>
      <c r="M30" s="5">
        <v>0.7</v>
      </c>
      <c r="N30" s="5">
        <v>7</v>
      </c>
      <c r="P30" s="56"/>
      <c r="Q30" s="56"/>
      <c r="R30" s="56"/>
      <c r="S30" s="56"/>
      <c r="T30" s="56"/>
    </row>
    <row r="31" spans="1:21" s="5" customFormat="1" x14ac:dyDescent="0.25">
      <c r="A31" s="80" t="s">
        <v>798</v>
      </c>
      <c r="B31" s="66">
        <v>5373</v>
      </c>
      <c r="C31" s="66">
        <v>5397</v>
      </c>
      <c r="D31" s="66">
        <v>5270</v>
      </c>
      <c r="E31" s="66">
        <v>5287</v>
      </c>
      <c r="F31" s="66">
        <f t="shared" si="3"/>
        <v>2.3636702028661829</v>
      </c>
      <c r="G31" s="66">
        <f t="shared" si="4"/>
        <v>-1.6005955704448165</v>
      </c>
      <c r="H31" s="5">
        <f t="shared" si="0"/>
        <v>0.67716535433070857</v>
      </c>
      <c r="I31" s="66">
        <f t="shared" si="5"/>
        <v>5</v>
      </c>
      <c r="J31" s="66">
        <f t="shared" si="1"/>
        <v>7</v>
      </c>
      <c r="K31" s="66">
        <f t="shared" si="2"/>
        <v>3</v>
      </c>
      <c r="L31" s="5">
        <v>0.7</v>
      </c>
      <c r="M31" s="5">
        <v>0.8</v>
      </c>
      <c r="N31" s="5">
        <v>8</v>
      </c>
    </row>
    <row r="32" spans="1:21" s="5" customFormat="1" x14ac:dyDescent="0.25">
      <c r="A32" s="80" t="s">
        <v>797</v>
      </c>
      <c r="B32" s="66">
        <v>5360</v>
      </c>
      <c r="C32" s="66">
        <v>5398</v>
      </c>
      <c r="D32" s="66">
        <v>5318</v>
      </c>
      <c r="E32" s="66">
        <v>5374</v>
      </c>
      <c r="F32" s="66">
        <f t="shared" si="3"/>
        <v>1.4925373134328357</v>
      </c>
      <c r="G32" s="66">
        <f t="shared" si="4"/>
        <v>0.2611940298507463</v>
      </c>
      <c r="H32" s="5">
        <f t="shared" si="0"/>
        <v>0.17500000000000004</v>
      </c>
      <c r="I32" s="66">
        <f t="shared" si="5"/>
        <v>1</v>
      </c>
      <c r="J32" s="66">
        <f t="shared" si="1"/>
        <v>2</v>
      </c>
      <c r="K32" s="66">
        <f t="shared" si="2"/>
        <v>2</v>
      </c>
      <c r="L32" s="5">
        <v>0.8</v>
      </c>
      <c r="M32" s="5">
        <v>0.9</v>
      </c>
      <c r="N32" s="5">
        <v>9</v>
      </c>
    </row>
    <row r="33" spans="1:14" s="5" customFormat="1" x14ac:dyDescent="0.25">
      <c r="A33" s="80" t="s">
        <v>796</v>
      </c>
      <c r="B33" s="66">
        <v>5423</v>
      </c>
      <c r="C33" s="66">
        <v>5429</v>
      </c>
      <c r="D33" s="66">
        <v>5257</v>
      </c>
      <c r="E33" s="66">
        <v>5271</v>
      </c>
      <c r="F33" s="66">
        <f t="shared" si="3"/>
        <v>3.1716761939885671</v>
      </c>
      <c r="G33" s="66">
        <f t="shared" si="4"/>
        <v>-2.802876636548036</v>
      </c>
      <c r="H33" s="5">
        <f t="shared" si="0"/>
        <v>0.88372093023255816</v>
      </c>
      <c r="I33" s="66">
        <f t="shared" si="5"/>
        <v>7</v>
      </c>
      <c r="J33" s="66">
        <f t="shared" si="1"/>
        <v>9</v>
      </c>
      <c r="K33" s="66">
        <f t="shared" si="2"/>
        <v>4</v>
      </c>
      <c r="L33" s="5">
        <v>0.9</v>
      </c>
      <c r="M33" s="5">
        <v>1</v>
      </c>
      <c r="N33" s="5">
        <v>10</v>
      </c>
    </row>
    <row r="34" spans="1:14" s="5" customFormat="1" x14ac:dyDescent="0.25">
      <c r="A34" s="80" t="s">
        <v>795</v>
      </c>
      <c r="B34" s="66">
        <v>5319</v>
      </c>
      <c r="C34" s="66">
        <v>5511</v>
      </c>
      <c r="D34" s="66">
        <v>5219</v>
      </c>
      <c r="E34" s="66">
        <v>5425</v>
      </c>
      <c r="F34" s="66">
        <f t="shared" si="3"/>
        <v>5.4897537131039664</v>
      </c>
      <c r="G34" s="66">
        <f t="shared" si="4"/>
        <v>1.992855799962399</v>
      </c>
      <c r="H34" s="5">
        <f t="shared" si="0"/>
        <v>0.36301369863013705</v>
      </c>
      <c r="I34" s="66">
        <f t="shared" si="5"/>
        <v>10</v>
      </c>
      <c r="J34" s="66">
        <f t="shared" si="1"/>
        <v>4</v>
      </c>
      <c r="K34" s="66">
        <f t="shared" si="2"/>
        <v>1</v>
      </c>
      <c r="L34"/>
      <c r="M34"/>
      <c r="N34"/>
    </row>
    <row r="35" spans="1:14" s="5" customFormat="1" x14ac:dyDescent="0.25">
      <c r="A35" s="80" t="s">
        <v>794</v>
      </c>
      <c r="B35" s="66">
        <v>5232</v>
      </c>
      <c r="C35" s="66">
        <v>5250</v>
      </c>
      <c r="D35" s="66">
        <v>5115</v>
      </c>
      <c r="E35" s="66">
        <v>5180</v>
      </c>
      <c r="F35" s="66">
        <f t="shared" si="3"/>
        <v>2.5802752293577984</v>
      </c>
      <c r="G35" s="66">
        <f t="shared" si="4"/>
        <v>-0.99388379204892963</v>
      </c>
      <c r="H35" s="5">
        <f t="shared" si="0"/>
        <v>0.38518518518518513</v>
      </c>
      <c r="I35" s="66">
        <f t="shared" si="5"/>
        <v>5</v>
      </c>
      <c r="J35" s="66">
        <f t="shared" si="1"/>
        <v>4</v>
      </c>
      <c r="K35" s="66">
        <f t="shared" si="2"/>
        <v>2</v>
      </c>
      <c r="L35"/>
      <c r="M35"/>
      <c r="N35"/>
    </row>
    <row r="36" spans="1:14" s="5" customFormat="1" x14ac:dyDescent="0.25">
      <c r="A36" s="80" t="s">
        <v>793</v>
      </c>
      <c r="B36" s="66">
        <v>5195</v>
      </c>
      <c r="C36" s="66">
        <v>5298</v>
      </c>
      <c r="D36" s="66">
        <v>5177</v>
      </c>
      <c r="E36" s="66">
        <v>5232</v>
      </c>
      <c r="F36" s="66">
        <f t="shared" si="3"/>
        <v>2.3291626564003849</v>
      </c>
      <c r="G36" s="66">
        <f t="shared" si="4"/>
        <v>0.71222329162656395</v>
      </c>
      <c r="H36" s="5">
        <f t="shared" si="0"/>
        <v>0.30578512396694213</v>
      </c>
      <c r="I36" s="66">
        <f t="shared" si="5"/>
        <v>5</v>
      </c>
      <c r="J36" s="66">
        <f t="shared" si="1"/>
        <v>4</v>
      </c>
      <c r="K36" s="66">
        <f t="shared" si="2"/>
        <v>2</v>
      </c>
      <c r="L36"/>
      <c r="M36"/>
      <c r="N36"/>
    </row>
    <row r="37" spans="1:14" s="5" customFormat="1" x14ac:dyDescent="0.25">
      <c r="A37" s="80" t="s">
        <v>792</v>
      </c>
      <c r="B37" s="66">
        <v>5360</v>
      </c>
      <c r="C37" s="66">
        <v>5446</v>
      </c>
      <c r="D37" s="66">
        <v>5189</v>
      </c>
      <c r="E37" s="66">
        <v>5199</v>
      </c>
      <c r="F37" s="66">
        <f t="shared" si="3"/>
        <v>4.794776119402985</v>
      </c>
      <c r="G37" s="66">
        <f t="shared" si="4"/>
        <v>-3.0037313432835822</v>
      </c>
      <c r="H37" s="5">
        <f t="shared" si="0"/>
        <v>0.62645914396887159</v>
      </c>
      <c r="I37" s="66">
        <f t="shared" si="5"/>
        <v>9</v>
      </c>
      <c r="J37" s="66">
        <f t="shared" si="1"/>
        <v>7</v>
      </c>
      <c r="K37" s="66">
        <f t="shared" si="2"/>
        <v>4</v>
      </c>
      <c r="L37"/>
      <c r="M37"/>
      <c r="N37"/>
    </row>
    <row r="38" spans="1:14" x14ac:dyDescent="0.25">
      <c r="A38" s="80" t="s">
        <v>791</v>
      </c>
      <c r="B38" s="66">
        <v>5277</v>
      </c>
      <c r="C38" s="66">
        <v>5295</v>
      </c>
      <c r="D38" s="66">
        <v>5182</v>
      </c>
      <c r="E38" s="66">
        <v>5226</v>
      </c>
      <c r="F38" s="66">
        <f t="shared" si="3"/>
        <v>2.1413682016297138</v>
      </c>
      <c r="G38" s="66">
        <f t="shared" si="4"/>
        <v>-0.96645821489482664</v>
      </c>
      <c r="H38" s="5">
        <f t="shared" si="0"/>
        <v>0.45132743362831862</v>
      </c>
      <c r="I38" s="66">
        <f t="shared" si="5"/>
        <v>4</v>
      </c>
      <c r="J38" s="66">
        <f t="shared" si="1"/>
        <v>5</v>
      </c>
      <c r="K38" s="66">
        <f t="shared" si="2"/>
        <v>2</v>
      </c>
    </row>
    <row r="39" spans="1:14" x14ac:dyDescent="0.25">
      <c r="A39" s="80" t="s">
        <v>790</v>
      </c>
      <c r="B39" s="66">
        <v>5108</v>
      </c>
      <c r="C39" s="66">
        <v>5279</v>
      </c>
      <c r="D39" s="66">
        <v>5084</v>
      </c>
      <c r="E39" s="66">
        <v>5234</v>
      </c>
      <c r="F39" s="66">
        <f t="shared" si="3"/>
        <v>3.8175411119812064</v>
      </c>
      <c r="G39" s="66">
        <f t="shared" si="4"/>
        <v>2.4667188723570868</v>
      </c>
      <c r="H39" s="5">
        <f t="shared" si="0"/>
        <v>0.64615384615384608</v>
      </c>
      <c r="I39" s="66">
        <f t="shared" si="5"/>
        <v>8</v>
      </c>
      <c r="J39" s="66">
        <f t="shared" si="1"/>
        <v>7</v>
      </c>
      <c r="K39" s="66">
        <f t="shared" si="2"/>
        <v>4</v>
      </c>
    </row>
    <row r="40" spans="1:14" x14ac:dyDescent="0.25">
      <c r="A40" s="80" t="s">
        <v>789</v>
      </c>
      <c r="B40" s="66">
        <v>5020</v>
      </c>
      <c r="C40" s="66">
        <v>5103</v>
      </c>
      <c r="D40" s="66">
        <v>5006</v>
      </c>
      <c r="E40" s="66">
        <v>5102</v>
      </c>
      <c r="F40" s="66">
        <f t="shared" si="3"/>
        <v>1.9322709163346614</v>
      </c>
      <c r="G40" s="66">
        <f t="shared" si="4"/>
        <v>1.6334661354581674</v>
      </c>
      <c r="H40" s="5">
        <f t="shared" si="0"/>
        <v>0.84536082474226804</v>
      </c>
      <c r="I40" s="66">
        <f t="shared" si="5"/>
        <v>3</v>
      </c>
      <c r="J40" s="66">
        <f t="shared" si="1"/>
        <v>9</v>
      </c>
      <c r="K40" s="66">
        <f t="shared" si="2"/>
        <v>3</v>
      </c>
    </row>
    <row r="41" spans="1:14" x14ac:dyDescent="0.25">
      <c r="A41" s="80" t="s">
        <v>788</v>
      </c>
      <c r="B41" s="66">
        <v>5015</v>
      </c>
      <c r="C41" s="66">
        <v>5103</v>
      </c>
      <c r="D41" s="66">
        <v>4993</v>
      </c>
      <c r="E41" s="66">
        <v>5032</v>
      </c>
      <c r="F41" s="66">
        <f t="shared" si="3"/>
        <v>2.1934197407776668</v>
      </c>
      <c r="G41" s="66">
        <f t="shared" si="4"/>
        <v>0.33898305084745761</v>
      </c>
      <c r="H41" s="5">
        <f t="shared" si="0"/>
        <v>0.15454545454545454</v>
      </c>
      <c r="I41" s="66">
        <f t="shared" si="5"/>
        <v>4</v>
      </c>
      <c r="J41" s="66">
        <f t="shared" si="1"/>
        <v>2</v>
      </c>
      <c r="K41" s="66">
        <f t="shared" si="2"/>
        <v>2</v>
      </c>
    </row>
    <row r="42" spans="1:14" x14ac:dyDescent="0.25">
      <c r="A42" s="80" t="s">
        <v>787</v>
      </c>
      <c r="B42" s="66">
        <v>4990</v>
      </c>
      <c r="C42" s="66">
        <v>5022</v>
      </c>
      <c r="D42" s="66">
        <v>4949</v>
      </c>
      <c r="E42" s="66">
        <v>4984</v>
      </c>
      <c r="F42" s="66">
        <f t="shared" si="3"/>
        <v>1.4629258517034067</v>
      </c>
      <c r="G42" s="66">
        <f t="shared" si="4"/>
        <v>-0.12024048096192384</v>
      </c>
      <c r="H42" s="5">
        <f t="shared" si="0"/>
        <v>8.2191780821917804E-2</v>
      </c>
      <c r="I42" s="66">
        <f t="shared" si="5"/>
        <v>1</v>
      </c>
      <c r="J42" s="66">
        <f t="shared" si="1"/>
        <v>1</v>
      </c>
      <c r="K42" s="66">
        <f t="shared" si="2"/>
        <v>2</v>
      </c>
    </row>
    <row r="43" spans="1:14" x14ac:dyDescent="0.25">
      <c r="A43" s="80" t="s">
        <v>786</v>
      </c>
      <c r="B43" s="66">
        <v>5064</v>
      </c>
      <c r="C43" s="66">
        <v>5088</v>
      </c>
      <c r="D43" s="66">
        <v>4961</v>
      </c>
      <c r="E43" s="66">
        <v>4982</v>
      </c>
      <c r="F43" s="66">
        <f t="shared" si="3"/>
        <v>2.5078988941548181</v>
      </c>
      <c r="G43" s="66">
        <f t="shared" si="4"/>
        <v>-1.6192733017377565</v>
      </c>
      <c r="H43" s="5">
        <f t="shared" si="0"/>
        <v>0.64566929133858264</v>
      </c>
      <c r="I43" s="66">
        <f t="shared" si="5"/>
        <v>5</v>
      </c>
      <c r="J43" s="66">
        <f t="shared" si="1"/>
        <v>7</v>
      </c>
      <c r="K43" s="66">
        <f t="shared" si="2"/>
        <v>3</v>
      </c>
    </row>
    <row r="44" spans="1:14" x14ac:dyDescent="0.25">
      <c r="A44" s="80" t="s">
        <v>785</v>
      </c>
      <c r="B44" s="66">
        <v>5070</v>
      </c>
      <c r="C44" s="66">
        <v>5075</v>
      </c>
      <c r="D44" s="66">
        <v>4923</v>
      </c>
      <c r="E44" s="66">
        <v>4976</v>
      </c>
      <c r="F44" s="66">
        <f t="shared" si="3"/>
        <v>2.9980276134122286</v>
      </c>
      <c r="G44" s="66">
        <f t="shared" si="4"/>
        <v>-1.8540433925049311</v>
      </c>
      <c r="H44" s="5">
        <f t="shared" si="0"/>
        <v>0.61842105263157909</v>
      </c>
      <c r="I44" s="66">
        <f t="shared" si="5"/>
        <v>6</v>
      </c>
      <c r="J44" s="66">
        <f t="shared" si="1"/>
        <v>7</v>
      </c>
      <c r="K44" s="66">
        <f t="shared" si="2"/>
        <v>4</v>
      </c>
    </row>
    <row r="45" spans="1:14" x14ac:dyDescent="0.25">
      <c r="A45" s="80" t="s">
        <v>784</v>
      </c>
      <c r="B45" s="66">
        <v>5030</v>
      </c>
      <c r="C45" s="66">
        <v>5130</v>
      </c>
      <c r="D45" s="66">
        <v>4983</v>
      </c>
      <c r="E45" s="66">
        <v>5078</v>
      </c>
      <c r="F45" s="66">
        <f t="shared" si="3"/>
        <v>2.9224652087475147</v>
      </c>
      <c r="G45" s="66">
        <f t="shared" si="4"/>
        <v>0.95427435387673964</v>
      </c>
      <c r="H45" s="5">
        <f t="shared" si="0"/>
        <v>0.32653061224489799</v>
      </c>
      <c r="I45" s="66">
        <f t="shared" si="5"/>
        <v>6</v>
      </c>
      <c r="J45" s="66">
        <f t="shared" si="1"/>
        <v>4</v>
      </c>
      <c r="K45" s="66">
        <f t="shared" si="2"/>
        <v>1</v>
      </c>
    </row>
    <row r="46" spans="1:14" x14ac:dyDescent="0.25">
      <c r="A46" s="80" t="s">
        <v>783</v>
      </c>
      <c r="B46" s="66">
        <v>4820</v>
      </c>
      <c r="C46" s="66">
        <v>4925</v>
      </c>
      <c r="D46" s="66">
        <v>4793</v>
      </c>
      <c r="E46" s="66">
        <v>4909</v>
      </c>
      <c r="F46" s="66">
        <f t="shared" si="3"/>
        <v>2.7385892116182573</v>
      </c>
      <c r="G46" s="66">
        <f t="shared" si="4"/>
        <v>1.8464730290456433</v>
      </c>
      <c r="H46" s="5">
        <f t="shared" si="0"/>
        <v>0.67424242424242431</v>
      </c>
      <c r="I46" s="66">
        <f t="shared" si="5"/>
        <v>5</v>
      </c>
      <c r="J46" s="66">
        <f t="shared" si="1"/>
        <v>7</v>
      </c>
      <c r="K46" s="66">
        <f t="shared" si="2"/>
        <v>3</v>
      </c>
    </row>
    <row r="47" spans="1:14" x14ac:dyDescent="0.25">
      <c r="A47" s="80" t="s">
        <v>782</v>
      </c>
      <c r="B47" s="66">
        <v>4820</v>
      </c>
      <c r="C47" s="66">
        <v>4916</v>
      </c>
      <c r="D47" s="66">
        <v>4776</v>
      </c>
      <c r="E47" s="66">
        <v>4906</v>
      </c>
      <c r="F47" s="66">
        <f t="shared" si="3"/>
        <v>2.904564315352697</v>
      </c>
      <c r="G47" s="66">
        <f t="shared" si="4"/>
        <v>1.7842323651452281</v>
      </c>
      <c r="H47" s="5">
        <f t="shared" si="0"/>
        <v>0.61428571428571421</v>
      </c>
      <c r="I47" s="66">
        <f t="shared" si="5"/>
        <v>6</v>
      </c>
      <c r="J47" s="66">
        <f t="shared" si="1"/>
        <v>7</v>
      </c>
      <c r="K47" s="66">
        <f t="shared" si="2"/>
        <v>4</v>
      </c>
    </row>
    <row r="48" spans="1:14" x14ac:dyDescent="0.25">
      <c r="A48" s="80" t="s">
        <v>781</v>
      </c>
      <c r="B48" s="66">
        <v>4929</v>
      </c>
      <c r="C48" s="66">
        <v>4929</v>
      </c>
      <c r="D48" s="66">
        <v>4735</v>
      </c>
      <c r="E48" s="66">
        <v>4854</v>
      </c>
      <c r="F48" s="66">
        <f t="shared" si="3"/>
        <v>3.9358896327855546</v>
      </c>
      <c r="G48" s="66">
        <f t="shared" si="4"/>
        <v>-1.5216068167985393</v>
      </c>
      <c r="H48" s="5">
        <f t="shared" si="0"/>
        <v>0.38659793814432991</v>
      </c>
      <c r="I48" s="66">
        <f t="shared" si="5"/>
        <v>8</v>
      </c>
      <c r="J48" s="66">
        <f t="shared" si="1"/>
        <v>4</v>
      </c>
      <c r="K48" s="66">
        <f t="shared" si="2"/>
        <v>1</v>
      </c>
    </row>
    <row r="49" spans="1:11" x14ac:dyDescent="0.25">
      <c r="A49" s="80" t="s">
        <v>780</v>
      </c>
      <c r="B49" s="66">
        <v>5060</v>
      </c>
      <c r="C49" s="66">
        <v>5078</v>
      </c>
      <c r="D49" s="66">
        <v>4924</v>
      </c>
      <c r="E49" s="66">
        <v>4989</v>
      </c>
      <c r="F49" s="66">
        <f t="shared" si="3"/>
        <v>3.0434782608695654</v>
      </c>
      <c r="G49" s="66">
        <f t="shared" si="4"/>
        <v>-1.4031620553359685</v>
      </c>
      <c r="H49" s="5">
        <f t="shared" si="0"/>
        <v>0.46103896103896103</v>
      </c>
      <c r="I49" s="66">
        <f t="shared" si="5"/>
        <v>7</v>
      </c>
      <c r="J49" s="66">
        <f t="shared" si="1"/>
        <v>5</v>
      </c>
      <c r="K49" s="66">
        <f t="shared" si="2"/>
        <v>1</v>
      </c>
    </row>
    <row r="50" spans="1:11" x14ac:dyDescent="0.25">
      <c r="A50" s="80" t="s">
        <v>779</v>
      </c>
      <c r="B50" s="66">
        <v>5001</v>
      </c>
      <c r="C50" s="66">
        <v>5100</v>
      </c>
      <c r="D50" s="66">
        <v>4987</v>
      </c>
      <c r="E50" s="66">
        <v>5019</v>
      </c>
      <c r="F50" s="66">
        <f t="shared" si="3"/>
        <v>2.2595480903819234</v>
      </c>
      <c r="G50" s="66">
        <f t="shared" si="4"/>
        <v>0.35992801439712058</v>
      </c>
      <c r="H50" s="5">
        <f t="shared" si="0"/>
        <v>0.15929203539823011</v>
      </c>
      <c r="I50" s="66">
        <f t="shared" si="5"/>
        <v>4</v>
      </c>
      <c r="J50" s="66">
        <f t="shared" si="1"/>
        <v>2</v>
      </c>
      <c r="K50" s="66">
        <f t="shared" si="2"/>
        <v>2</v>
      </c>
    </row>
    <row r="51" spans="1:11" x14ac:dyDescent="0.25">
      <c r="A51" s="80" t="s">
        <v>778</v>
      </c>
      <c r="B51" s="66">
        <v>4750</v>
      </c>
      <c r="C51" s="66">
        <v>4996</v>
      </c>
      <c r="D51" s="66">
        <v>4740</v>
      </c>
      <c r="E51" s="66">
        <v>4888</v>
      </c>
      <c r="F51" s="66">
        <f t="shared" si="3"/>
        <v>5.3894736842105262</v>
      </c>
      <c r="G51" s="66">
        <f t="shared" si="4"/>
        <v>2.905263157894737</v>
      </c>
      <c r="H51" s="5">
        <f t="shared" si="0"/>
        <v>0.5390625</v>
      </c>
      <c r="I51" s="66">
        <f t="shared" si="5"/>
        <v>10</v>
      </c>
      <c r="J51" s="66">
        <f t="shared" si="1"/>
        <v>6</v>
      </c>
      <c r="K51" s="66">
        <f t="shared" si="2"/>
        <v>1</v>
      </c>
    </row>
    <row r="52" spans="1:11" x14ac:dyDescent="0.25">
      <c r="A52" s="80" t="s">
        <v>777</v>
      </c>
      <c r="B52" s="66">
        <v>4850</v>
      </c>
      <c r="C52" s="66">
        <v>5013</v>
      </c>
      <c r="D52" s="66">
        <v>4765</v>
      </c>
      <c r="E52" s="66">
        <v>4820</v>
      </c>
      <c r="F52" s="66">
        <f t="shared" si="3"/>
        <v>5.1134020618556697</v>
      </c>
      <c r="G52" s="66">
        <f t="shared" si="4"/>
        <v>-0.61855670103092786</v>
      </c>
      <c r="H52" s="5">
        <f t="shared" si="0"/>
        <v>0.12096774193548389</v>
      </c>
      <c r="I52" s="66">
        <f t="shared" si="5"/>
        <v>9</v>
      </c>
      <c r="J52" s="66">
        <f t="shared" si="1"/>
        <v>2</v>
      </c>
      <c r="K52" s="66">
        <f t="shared" si="2"/>
        <v>1</v>
      </c>
    </row>
    <row r="53" spans="1:11" x14ac:dyDescent="0.25">
      <c r="A53" s="80" t="s">
        <v>776</v>
      </c>
      <c r="B53" s="66">
        <v>4250</v>
      </c>
      <c r="C53" s="66">
        <v>4755</v>
      </c>
      <c r="D53" s="66">
        <v>4250</v>
      </c>
      <c r="E53" s="66">
        <v>4671</v>
      </c>
      <c r="F53" s="66">
        <f t="shared" si="3"/>
        <v>11.882352941176471</v>
      </c>
      <c r="G53" s="66">
        <f t="shared" si="4"/>
        <v>9.9058823529411768</v>
      </c>
      <c r="H53" s="5">
        <f t="shared" si="0"/>
        <v>0.83366336633663363</v>
      </c>
      <c r="I53" s="66">
        <f t="shared" si="5"/>
        <v>10</v>
      </c>
      <c r="J53" s="66">
        <f t="shared" si="1"/>
        <v>9</v>
      </c>
      <c r="K53" s="66">
        <f t="shared" si="2"/>
        <v>4</v>
      </c>
    </row>
    <row r="54" spans="1:11" x14ac:dyDescent="0.25">
      <c r="A54" s="80" t="s">
        <v>775</v>
      </c>
      <c r="B54" s="66">
        <v>4497</v>
      </c>
      <c r="C54" s="66">
        <v>4746</v>
      </c>
      <c r="D54" s="66">
        <v>4408</v>
      </c>
      <c r="E54" s="66">
        <v>4507</v>
      </c>
      <c r="F54" s="66">
        <f t="shared" si="3"/>
        <v>7.5161218590171224</v>
      </c>
      <c r="G54" s="66">
        <f t="shared" si="4"/>
        <v>0.22237046920169004</v>
      </c>
      <c r="H54" s="5">
        <f t="shared" si="0"/>
        <v>2.9585798816568053E-2</v>
      </c>
      <c r="I54" s="66">
        <f t="shared" si="5"/>
        <v>10</v>
      </c>
      <c r="J54" s="66">
        <f t="shared" si="1"/>
        <v>1</v>
      </c>
      <c r="K54" s="66">
        <f t="shared" si="2"/>
        <v>1</v>
      </c>
    </row>
    <row r="55" spans="1:11" x14ac:dyDescent="0.25">
      <c r="A55" s="80" t="s">
        <v>774</v>
      </c>
      <c r="B55" s="66">
        <v>4810</v>
      </c>
      <c r="C55" s="66">
        <v>4848</v>
      </c>
      <c r="D55" s="66">
        <v>4268</v>
      </c>
      <c r="E55" s="66">
        <v>4405</v>
      </c>
      <c r="F55" s="66">
        <f t="shared" si="3"/>
        <v>12.058212058212058</v>
      </c>
      <c r="G55" s="66">
        <f t="shared" si="4"/>
        <v>-8.4199584199584212</v>
      </c>
      <c r="H55" s="5">
        <f t="shared" si="0"/>
        <v>0.69827586206896564</v>
      </c>
      <c r="I55" s="66">
        <f t="shared" si="5"/>
        <v>10</v>
      </c>
      <c r="J55" s="66">
        <f t="shared" si="1"/>
        <v>7</v>
      </c>
      <c r="K55" s="66">
        <f t="shared" si="2"/>
        <v>4</v>
      </c>
    </row>
    <row r="56" spans="1:11" x14ac:dyDescent="0.25">
      <c r="A56" s="80" t="s">
        <v>773</v>
      </c>
      <c r="B56" s="66">
        <v>5215</v>
      </c>
      <c r="C56" s="66">
        <v>5372</v>
      </c>
      <c r="D56" s="66">
        <v>5172</v>
      </c>
      <c r="E56" s="66">
        <v>5311</v>
      </c>
      <c r="F56" s="66">
        <f t="shared" si="3"/>
        <v>3.8350910834132312</v>
      </c>
      <c r="G56" s="66">
        <f t="shared" si="4"/>
        <v>1.8408437200383507</v>
      </c>
      <c r="H56" s="5">
        <f t="shared" si="0"/>
        <v>0.47999999999999993</v>
      </c>
      <c r="I56" s="66">
        <f t="shared" si="5"/>
        <v>8</v>
      </c>
      <c r="J56" s="66">
        <f t="shared" si="1"/>
        <v>5</v>
      </c>
      <c r="K56" s="66">
        <f t="shared" si="2"/>
        <v>1</v>
      </c>
    </row>
    <row r="57" spans="1:11" x14ac:dyDescent="0.25">
      <c r="A57" s="80" t="s">
        <v>772</v>
      </c>
      <c r="B57" s="66">
        <v>5406</v>
      </c>
      <c r="C57" s="66">
        <v>5510</v>
      </c>
      <c r="D57" s="66">
        <v>5359</v>
      </c>
      <c r="E57" s="66">
        <v>5429</v>
      </c>
      <c r="F57" s="66">
        <f t="shared" si="3"/>
        <v>2.7931927487976322</v>
      </c>
      <c r="G57" s="66">
        <f t="shared" si="4"/>
        <v>0.42545320014798371</v>
      </c>
      <c r="H57" s="5">
        <f t="shared" si="0"/>
        <v>0.15231788079470199</v>
      </c>
      <c r="I57" s="66">
        <f t="shared" si="5"/>
        <v>6</v>
      </c>
      <c r="J57" s="66">
        <f t="shared" si="1"/>
        <v>2</v>
      </c>
      <c r="K57" s="66">
        <f t="shared" si="2"/>
        <v>1</v>
      </c>
    </row>
    <row r="58" spans="1:11" x14ac:dyDescent="0.25">
      <c r="A58" s="80" t="s">
        <v>771</v>
      </c>
      <c r="B58" s="66">
        <v>5435</v>
      </c>
      <c r="C58" s="66">
        <v>5525</v>
      </c>
      <c r="D58" s="66">
        <v>5395</v>
      </c>
      <c r="E58" s="66">
        <v>5416</v>
      </c>
      <c r="F58" s="66">
        <f t="shared" si="3"/>
        <v>2.3919043238270472</v>
      </c>
      <c r="G58" s="66">
        <f t="shared" si="4"/>
        <v>-0.34958601655933763</v>
      </c>
      <c r="H58" s="5">
        <f t="shared" si="0"/>
        <v>0.14615384615384613</v>
      </c>
      <c r="I58" s="66">
        <f t="shared" si="5"/>
        <v>5</v>
      </c>
      <c r="J58" s="66">
        <f t="shared" si="1"/>
        <v>2</v>
      </c>
      <c r="K58" s="66">
        <f t="shared" si="2"/>
        <v>2</v>
      </c>
    </row>
    <row r="59" spans="1:11" x14ac:dyDescent="0.25">
      <c r="A59" s="80" t="s">
        <v>770</v>
      </c>
      <c r="B59" s="66">
        <v>5410</v>
      </c>
      <c r="C59" s="66">
        <v>5478</v>
      </c>
      <c r="D59" s="66">
        <v>5338</v>
      </c>
      <c r="E59" s="66">
        <v>5407</v>
      </c>
      <c r="F59" s="66">
        <f t="shared" si="3"/>
        <v>2.5878003696857674</v>
      </c>
      <c r="G59" s="66">
        <f t="shared" si="4"/>
        <v>-5.5452865064695003E-2</v>
      </c>
      <c r="H59" s="5">
        <f t="shared" si="0"/>
        <v>2.1428571428571422E-2</v>
      </c>
      <c r="I59" s="66">
        <f t="shared" si="5"/>
        <v>5</v>
      </c>
      <c r="J59" s="66">
        <f t="shared" si="1"/>
        <v>1</v>
      </c>
      <c r="K59" s="66">
        <f t="shared" si="2"/>
        <v>2</v>
      </c>
    </row>
    <row r="60" spans="1:11" x14ac:dyDescent="0.25">
      <c r="A60" s="80" t="s">
        <v>769</v>
      </c>
      <c r="B60" s="66">
        <v>5652</v>
      </c>
      <c r="C60" s="66">
        <v>5656</v>
      </c>
      <c r="D60" s="66">
        <v>5481</v>
      </c>
      <c r="E60" s="66">
        <v>5490</v>
      </c>
      <c r="F60" s="66">
        <f t="shared" si="3"/>
        <v>3.0962491153573959</v>
      </c>
      <c r="G60" s="66">
        <f t="shared" si="4"/>
        <v>-2.8662420382165608</v>
      </c>
      <c r="H60" s="5">
        <f t="shared" si="0"/>
        <v>0.92571428571428571</v>
      </c>
      <c r="I60" s="66">
        <f t="shared" si="5"/>
        <v>7</v>
      </c>
      <c r="J60" s="66">
        <f t="shared" si="1"/>
        <v>10</v>
      </c>
      <c r="K60" s="66">
        <f t="shared" si="2"/>
        <v>4</v>
      </c>
    </row>
    <row r="61" spans="1:11" x14ac:dyDescent="0.25">
      <c r="A61" s="80" t="s">
        <v>768</v>
      </c>
      <c r="B61" s="66">
        <v>5556</v>
      </c>
      <c r="C61" s="66">
        <v>5717</v>
      </c>
      <c r="D61" s="66">
        <v>5502</v>
      </c>
      <c r="E61" s="66">
        <v>5608</v>
      </c>
      <c r="F61" s="66">
        <f t="shared" si="3"/>
        <v>3.8696904247660187</v>
      </c>
      <c r="G61" s="66">
        <f t="shared" si="4"/>
        <v>0.93592512598992084</v>
      </c>
      <c r="H61" s="5">
        <f t="shared" si="0"/>
        <v>0.24186046511627909</v>
      </c>
      <c r="I61" s="66">
        <f t="shared" si="5"/>
        <v>8</v>
      </c>
      <c r="J61" s="66">
        <f t="shared" si="1"/>
        <v>3</v>
      </c>
      <c r="K61" s="66">
        <f t="shared" si="2"/>
        <v>1</v>
      </c>
    </row>
    <row r="62" spans="1:11" x14ac:dyDescent="0.25">
      <c r="A62" s="80" t="s">
        <v>767</v>
      </c>
      <c r="B62" s="66">
        <v>5534</v>
      </c>
      <c r="C62" s="66">
        <v>5613</v>
      </c>
      <c r="D62" s="66">
        <v>5525</v>
      </c>
      <c r="E62" s="66">
        <v>5564</v>
      </c>
      <c r="F62" s="66">
        <f t="shared" si="3"/>
        <v>1.5901698590531261</v>
      </c>
      <c r="G62" s="66">
        <f t="shared" si="4"/>
        <v>0.54210336104083845</v>
      </c>
      <c r="H62" s="5">
        <f t="shared" si="0"/>
        <v>0.34090909090909088</v>
      </c>
      <c r="I62" s="66">
        <f t="shared" si="5"/>
        <v>1</v>
      </c>
      <c r="J62" s="66">
        <f t="shared" si="1"/>
        <v>4</v>
      </c>
      <c r="K62" s="66">
        <f t="shared" si="2"/>
        <v>2</v>
      </c>
    </row>
    <row r="63" spans="1:11" x14ac:dyDescent="0.25">
      <c r="A63" s="80" t="s">
        <v>766</v>
      </c>
      <c r="B63" s="66">
        <v>5639</v>
      </c>
      <c r="C63" s="66">
        <v>5675</v>
      </c>
      <c r="D63" s="66">
        <v>5499</v>
      </c>
      <c r="E63" s="66">
        <v>5499</v>
      </c>
      <c r="F63" s="66">
        <f t="shared" si="3"/>
        <v>3.1211207660932789</v>
      </c>
      <c r="G63" s="66">
        <f t="shared" si="4"/>
        <v>-2.4827097003014718</v>
      </c>
      <c r="H63" s="5">
        <f t="shared" si="0"/>
        <v>0.79545454545454541</v>
      </c>
      <c r="I63" s="66">
        <f t="shared" si="5"/>
        <v>7</v>
      </c>
      <c r="J63" s="66">
        <f t="shared" si="1"/>
        <v>8</v>
      </c>
      <c r="K63" s="66">
        <f t="shared" si="2"/>
        <v>4</v>
      </c>
    </row>
    <row r="64" spans="1:11" x14ac:dyDescent="0.25">
      <c r="A64" s="80" t="s">
        <v>765</v>
      </c>
      <c r="B64" s="66">
        <v>5647</v>
      </c>
      <c r="C64" s="66">
        <v>5766</v>
      </c>
      <c r="D64" s="66">
        <v>5593</v>
      </c>
      <c r="E64" s="66">
        <v>5758</v>
      </c>
      <c r="F64" s="66">
        <f t="shared" si="3"/>
        <v>3.0635735788914471</v>
      </c>
      <c r="G64" s="66">
        <f t="shared" si="4"/>
        <v>1.9656454754737029</v>
      </c>
      <c r="H64" s="5">
        <f t="shared" si="0"/>
        <v>0.64161849710982655</v>
      </c>
      <c r="I64" s="66">
        <f t="shared" si="5"/>
        <v>7</v>
      </c>
      <c r="J64" s="66">
        <f t="shared" si="1"/>
        <v>7</v>
      </c>
      <c r="K64" s="66">
        <f t="shared" si="2"/>
        <v>4</v>
      </c>
    </row>
    <row r="65" spans="1:11" x14ac:dyDescent="0.25">
      <c r="A65" s="80" t="s">
        <v>764</v>
      </c>
      <c r="B65" s="66">
        <v>5787</v>
      </c>
      <c r="C65" s="66">
        <v>5860</v>
      </c>
      <c r="D65" s="66">
        <v>5600</v>
      </c>
      <c r="E65" s="66">
        <v>5602</v>
      </c>
      <c r="F65" s="66">
        <f t="shared" si="3"/>
        <v>4.4928287541040266</v>
      </c>
      <c r="G65" s="66">
        <f t="shared" si="4"/>
        <v>-3.196820459650942</v>
      </c>
      <c r="H65" s="5">
        <f t="shared" si="0"/>
        <v>0.71153846153846156</v>
      </c>
      <c r="I65" s="66">
        <f t="shared" si="5"/>
        <v>9</v>
      </c>
      <c r="J65" s="66">
        <f t="shared" si="1"/>
        <v>8</v>
      </c>
      <c r="K65" s="66">
        <f t="shared" si="2"/>
        <v>4</v>
      </c>
    </row>
    <row r="66" spans="1:11" x14ac:dyDescent="0.25">
      <c r="A66" s="80" t="s">
        <v>763</v>
      </c>
      <c r="B66" s="66">
        <v>6023</v>
      </c>
      <c r="C66" s="66">
        <v>6032</v>
      </c>
      <c r="D66" s="66">
        <v>5808</v>
      </c>
      <c r="E66" s="66">
        <v>5815</v>
      </c>
      <c r="F66" s="66">
        <f t="shared" si="3"/>
        <v>3.7190768719907021</v>
      </c>
      <c r="G66" s="66">
        <f t="shared" si="4"/>
        <v>-3.4534285239913665</v>
      </c>
      <c r="H66" s="5">
        <f t="shared" si="0"/>
        <v>0.9285714285714286</v>
      </c>
      <c r="I66" s="66">
        <f t="shared" si="5"/>
        <v>8</v>
      </c>
      <c r="J66" s="66">
        <f t="shared" si="1"/>
        <v>10</v>
      </c>
      <c r="K66" s="66">
        <f t="shared" si="2"/>
        <v>4</v>
      </c>
    </row>
    <row r="67" spans="1:11" x14ac:dyDescent="0.25">
      <c r="A67" s="80" t="s">
        <v>762</v>
      </c>
      <c r="B67" s="66">
        <v>6058</v>
      </c>
      <c r="C67" s="66">
        <v>6104</v>
      </c>
      <c r="D67" s="66">
        <v>5987</v>
      </c>
      <c r="E67" s="66">
        <v>6031</v>
      </c>
      <c r="F67" s="66">
        <f t="shared" si="3"/>
        <v>1.9313304721030045</v>
      </c>
      <c r="G67" s="66">
        <f t="shared" si="4"/>
        <v>-0.44569164740838563</v>
      </c>
      <c r="H67" s="5">
        <f t="shared" ref="H67:H118" si="6">ABS(G67/F67)</f>
        <v>0.23076923076923075</v>
      </c>
      <c r="I67" s="66">
        <f t="shared" si="5"/>
        <v>3</v>
      </c>
      <c r="J67" s="66">
        <f t="shared" ref="J67:J130" si="7">VLOOKUP(H67,$L$24:$N$33,3,TRUE)</f>
        <v>3</v>
      </c>
      <c r="K67" s="66">
        <f t="shared" ref="K67:K130" si="8">IF(AND(I67&gt;=$N$10,F67&gt;$B$1),IF(J67&gt;=$N$23,4,1),IF(J67&gt;=$N$23,3,2))</f>
        <v>2</v>
      </c>
    </row>
    <row r="68" spans="1:11" x14ac:dyDescent="0.25">
      <c r="A68" s="80" t="s">
        <v>761</v>
      </c>
      <c r="B68" s="66">
        <v>6037</v>
      </c>
      <c r="C68" s="66">
        <v>6124</v>
      </c>
      <c r="D68" s="66">
        <v>5988</v>
      </c>
      <c r="E68" s="66">
        <v>6124</v>
      </c>
      <c r="F68" s="66">
        <f t="shared" ref="F68:F131" si="9">ABS(C68-D68)/B68*100</f>
        <v>2.252774556899122</v>
      </c>
      <c r="G68" s="66">
        <f t="shared" ref="G68:G131" si="10">(E68-B68)/B68*100</f>
        <v>1.4411131356634088</v>
      </c>
      <c r="H68" s="5">
        <f t="shared" si="6"/>
        <v>0.63970588235294112</v>
      </c>
      <c r="I68" s="66">
        <f t="shared" ref="I68:I131" si="11">VLOOKUP(_xlfn.PERCENTRANK.EXC(F$3:F$1184,F68),$L$11:$N$20,3,TRUE)</f>
        <v>4</v>
      </c>
      <c r="J68" s="66">
        <f t="shared" si="7"/>
        <v>7</v>
      </c>
      <c r="K68" s="66">
        <f t="shared" si="8"/>
        <v>3</v>
      </c>
    </row>
    <row r="69" spans="1:11" x14ac:dyDescent="0.25">
      <c r="A69" s="80" t="s">
        <v>760</v>
      </c>
      <c r="B69" s="66">
        <v>5946</v>
      </c>
      <c r="C69" s="66">
        <v>5967</v>
      </c>
      <c r="D69" s="66">
        <v>5829</v>
      </c>
      <c r="E69" s="66">
        <v>5879</v>
      </c>
      <c r="F69" s="66">
        <f t="shared" si="9"/>
        <v>2.320887991927346</v>
      </c>
      <c r="G69" s="66">
        <f t="shared" si="10"/>
        <v>-1.1268079381096534</v>
      </c>
      <c r="H69" s="5">
        <f t="shared" si="6"/>
        <v>0.48550724637681159</v>
      </c>
      <c r="I69" s="66">
        <f t="shared" si="11"/>
        <v>4</v>
      </c>
      <c r="J69" s="66">
        <f t="shared" si="7"/>
        <v>5</v>
      </c>
      <c r="K69" s="66">
        <f t="shared" si="8"/>
        <v>2</v>
      </c>
    </row>
    <row r="70" spans="1:11" x14ac:dyDescent="0.25">
      <c r="A70" s="80" t="s">
        <v>759</v>
      </c>
      <c r="B70" s="66">
        <v>5861</v>
      </c>
      <c r="C70" s="66">
        <v>5929</v>
      </c>
      <c r="D70" s="66">
        <v>5722</v>
      </c>
      <c r="E70" s="66">
        <v>5924</v>
      </c>
      <c r="F70" s="66">
        <f t="shared" si="9"/>
        <v>3.5318205084456578</v>
      </c>
      <c r="G70" s="66">
        <f t="shared" si="10"/>
        <v>1.0749018938747654</v>
      </c>
      <c r="H70" s="5">
        <f t="shared" si="6"/>
        <v>0.30434782608695654</v>
      </c>
      <c r="I70" s="66">
        <f t="shared" si="11"/>
        <v>8</v>
      </c>
      <c r="J70" s="66">
        <f t="shared" si="7"/>
        <v>4</v>
      </c>
      <c r="K70" s="66">
        <f t="shared" si="8"/>
        <v>1</v>
      </c>
    </row>
    <row r="71" spans="1:11" x14ac:dyDescent="0.25">
      <c r="A71" s="80" t="s">
        <v>758</v>
      </c>
      <c r="B71" s="66">
        <v>5870</v>
      </c>
      <c r="C71" s="66">
        <v>5904</v>
      </c>
      <c r="D71" s="66">
        <v>5654</v>
      </c>
      <c r="E71" s="66">
        <v>5746</v>
      </c>
      <c r="F71" s="66">
        <f t="shared" si="9"/>
        <v>4.2589437819420786</v>
      </c>
      <c r="G71" s="66">
        <f t="shared" si="10"/>
        <v>-2.1124361158432707</v>
      </c>
      <c r="H71" s="5">
        <f t="shared" si="6"/>
        <v>0.49599999999999994</v>
      </c>
      <c r="I71" s="66">
        <f t="shared" si="11"/>
        <v>8</v>
      </c>
      <c r="J71" s="66">
        <f t="shared" si="7"/>
        <v>5</v>
      </c>
      <c r="K71" s="66">
        <f t="shared" si="8"/>
        <v>1</v>
      </c>
    </row>
    <row r="72" spans="1:11" x14ac:dyDescent="0.25">
      <c r="A72" s="80" t="s">
        <v>757</v>
      </c>
      <c r="B72" s="66">
        <v>6004</v>
      </c>
      <c r="C72" s="66">
        <v>6086</v>
      </c>
      <c r="D72" s="66">
        <v>5765</v>
      </c>
      <c r="E72" s="66">
        <v>5864</v>
      </c>
      <c r="F72" s="66">
        <f t="shared" si="9"/>
        <v>5.3464357095269817</v>
      </c>
      <c r="G72" s="66">
        <f t="shared" si="10"/>
        <v>-2.3317788141239171</v>
      </c>
      <c r="H72" s="5">
        <f t="shared" si="6"/>
        <v>0.43613707165109034</v>
      </c>
      <c r="I72" s="66">
        <f t="shared" si="11"/>
        <v>10</v>
      </c>
      <c r="J72" s="66">
        <f t="shared" si="7"/>
        <v>5</v>
      </c>
      <c r="K72" s="66">
        <f t="shared" si="8"/>
        <v>1</v>
      </c>
    </row>
    <row r="73" spans="1:11" x14ac:dyDescent="0.25">
      <c r="A73" s="80" t="s">
        <v>756</v>
      </c>
      <c r="B73" s="66">
        <v>5711</v>
      </c>
      <c r="C73" s="66">
        <v>6006</v>
      </c>
      <c r="D73" s="66">
        <v>5689</v>
      </c>
      <c r="E73" s="66">
        <v>5980</v>
      </c>
      <c r="F73" s="66">
        <f t="shared" si="9"/>
        <v>5.550691647697426</v>
      </c>
      <c r="G73" s="66">
        <f t="shared" si="10"/>
        <v>4.7102083698126425</v>
      </c>
      <c r="H73" s="5">
        <f t="shared" si="6"/>
        <v>0.8485804416403786</v>
      </c>
      <c r="I73" s="66">
        <f t="shared" si="11"/>
        <v>10</v>
      </c>
      <c r="J73" s="66">
        <f t="shared" si="7"/>
        <v>9</v>
      </c>
      <c r="K73" s="66">
        <f t="shared" si="8"/>
        <v>4</v>
      </c>
    </row>
    <row r="74" spans="1:11" x14ac:dyDescent="0.25">
      <c r="A74" s="80" t="s">
        <v>755</v>
      </c>
      <c r="B74" s="66">
        <v>6000</v>
      </c>
      <c r="C74" s="66">
        <v>6089</v>
      </c>
      <c r="D74" s="66">
        <v>5827</v>
      </c>
      <c r="E74" s="66">
        <v>5876</v>
      </c>
      <c r="F74" s="66">
        <f t="shared" si="9"/>
        <v>4.3666666666666663</v>
      </c>
      <c r="G74" s="66">
        <f t="shared" si="10"/>
        <v>-2.0666666666666664</v>
      </c>
      <c r="H74" s="5">
        <f t="shared" si="6"/>
        <v>0.47328244274809161</v>
      </c>
      <c r="I74" s="66">
        <f t="shared" si="11"/>
        <v>9</v>
      </c>
      <c r="J74" s="66">
        <f t="shared" si="7"/>
        <v>5</v>
      </c>
      <c r="K74" s="66">
        <f t="shared" si="8"/>
        <v>1</v>
      </c>
    </row>
    <row r="75" spans="1:11" x14ac:dyDescent="0.25">
      <c r="A75" s="80" t="s">
        <v>754</v>
      </c>
      <c r="B75" s="66">
        <v>6000</v>
      </c>
      <c r="C75" s="66">
        <v>6209</v>
      </c>
      <c r="D75" s="66">
        <v>5964</v>
      </c>
      <c r="E75" s="66">
        <v>6037</v>
      </c>
      <c r="F75" s="66">
        <f t="shared" si="9"/>
        <v>4.083333333333333</v>
      </c>
      <c r="G75" s="66">
        <f t="shared" si="10"/>
        <v>0.6166666666666667</v>
      </c>
      <c r="H75" s="5">
        <f t="shared" si="6"/>
        <v>0.15102040816326531</v>
      </c>
      <c r="I75" s="66">
        <f t="shared" si="11"/>
        <v>8</v>
      </c>
      <c r="J75" s="66">
        <f t="shared" si="7"/>
        <v>2</v>
      </c>
      <c r="K75" s="66">
        <f t="shared" si="8"/>
        <v>1</v>
      </c>
    </row>
    <row r="76" spans="1:11" x14ac:dyDescent="0.25">
      <c r="A76" s="80" t="s">
        <v>753</v>
      </c>
      <c r="B76" s="66">
        <v>5910</v>
      </c>
      <c r="C76" s="66">
        <v>6100</v>
      </c>
      <c r="D76" s="66">
        <v>5903</v>
      </c>
      <c r="E76" s="66">
        <v>6086</v>
      </c>
      <c r="F76" s="66">
        <f t="shared" si="9"/>
        <v>3.3333333333333335</v>
      </c>
      <c r="G76" s="66">
        <f t="shared" si="10"/>
        <v>2.9780033840947544</v>
      </c>
      <c r="H76" s="5">
        <f t="shared" si="6"/>
        <v>0.8934010152284263</v>
      </c>
      <c r="I76" s="66">
        <f t="shared" si="11"/>
        <v>7</v>
      </c>
      <c r="J76" s="66">
        <f t="shared" si="7"/>
        <v>9</v>
      </c>
      <c r="K76" s="66">
        <f t="shared" si="8"/>
        <v>4</v>
      </c>
    </row>
    <row r="77" spans="1:11" x14ac:dyDescent="0.25">
      <c r="A77" s="80" t="s">
        <v>752</v>
      </c>
      <c r="B77" s="66">
        <v>5631</v>
      </c>
      <c r="C77" s="66">
        <v>5789</v>
      </c>
      <c r="D77" s="66">
        <v>5576</v>
      </c>
      <c r="E77" s="66">
        <v>5784</v>
      </c>
      <c r="F77" s="66">
        <f t="shared" si="9"/>
        <v>3.7826318593500265</v>
      </c>
      <c r="G77" s="66">
        <f t="shared" si="10"/>
        <v>2.717101758124667</v>
      </c>
      <c r="H77" s="5">
        <f t="shared" si="6"/>
        <v>0.71830985915492962</v>
      </c>
      <c r="I77" s="66">
        <f t="shared" si="11"/>
        <v>8</v>
      </c>
      <c r="J77" s="66">
        <f t="shared" si="7"/>
        <v>8</v>
      </c>
      <c r="K77" s="66">
        <f t="shared" si="8"/>
        <v>4</v>
      </c>
    </row>
    <row r="78" spans="1:11" x14ac:dyDescent="0.25">
      <c r="A78" s="80" t="s">
        <v>751</v>
      </c>
      <c r="B78" s="66">
        <v>5450</v>
      </c>
      <c r="C78" s="66">
        <v>5599</v>
      </c>
      <c r="D78" s="66">
        <v>5364</v>
      </c>
      <c r="E78" s="66">
        <v>5533</v>
      </c>
      <c r="F78" s="66">
        <f t="shared" si="9"/>
        <v>4.3119266055045875</v>
      </c>
      <c r="G78" s="66">
        <f t="shared" si="10"/>
        <v>1.5229357798165137</v>
      </c>
      <c r="H78" s="5">
        <f t="shared" si="6"/>
        <v>0.35319148936170208</v>
      </c>
      <c r="I78" s="66">
        <f t="shared" si="11"/>
        <v>8</v>
      </c>
      <c r="J78" s="66">
        <f t="shared" si="7"/>
        <v>4</v>
      </c>
      <c r="K78" s="66">
        <f t="shared" si="8"/>
        <v>1</v>
      </c>
    </row>
    <row r="79" spans="1:11" x14ac:dyDescent="0.25">
      <c r="A79" s="80" t="s">
        <v>750</v>
      </c>
      <c r="B79" s="66">
        <v>5640</v>
      </c>
      <c r="C79" s="66">
        <v>5711</v>
      </c>
      <c r="D79" s="66">
        <v>5466</v>
      </c>
      <c r="E79" s="66">
        <v>5521</v>
      </c>
      <c r="F79" s="66">
        <f t="shared" si="9"/>
        <v>4.3439716312056742</v>
      </c>
      <c r="G79" s="66">
        <f t="shared" si="10"/>
        <v>-2.1099290780141842</v>
      </c>
      <c r="H79" s="5">
        <f t="shared" si="6"/>
        <v>0.4857142857142856</v>
      </c>
      <c r="I79" s="66">
        <f t="shared" si="11"/>
        <v>8</v>
      </c>
      <c r="J79" s="66">
        <f t="shared" si="7"/>
        <v>5</v>
      </c>
      <c r="K79" s="66">
        <f t="shared" si="8"/>
        <v>1</v>
      </c>
    </row>
    <row r="80" spans="1:11" x14ac:dyDescent="0.25">
      <c r="A80" s="80" t="s">
        <v>749</v>
      </c>
      <c r="B80" s="66">
        <v>5841</v>
      </c>
      <c r="C80" s="66">
        <v>5900</v>
      </c>
      <c r="D80" s="66">
        <v>5518</v>
      </c>
      <c r="E80" s="66">
        <v>5578</v>
      </c>
      <c r="F80" s="66">
        <f t="shared" si="9"/>
        <v>6.5399760315014559</v>
      </c>
      <c r="G80" s="66">
        <f t="shared" si="10"/>
        <v>-4.5026536551960286</v>
      </c>
      <c r="H80" s="5">
        <f t="shared" si="6"/>
        <v>0.68848167539267013</v>
      </c>
      <c r="I80" s="66">
        <f t="shared" si="11"/>
        <v>10</v>
      </c>
      <c r="J80" s="66">
        <f t="shared" si="7"/>
        <v>7</v>
      </c>
      <c r="K80" s="66">
        <f t="shared" si="8"/>
        <v>4</v>
      </c>
    </row>
    <row r="81" spans="1:11" x14ac:dyDescent="0.25">
      <c r="A81" s="80" t="s">
        <v>748</v>
      </c>
      <c r="B81" s="66">
        <v>5956</v>
      </c>
      <c r="C81" s="66">
        <v>6098</v>
      </c>
      <c r="D81" s="66">
        <v>5784</v>
      </c>
      <c r="E81" s="66">
        <v>5881</v>
      </c>
      <c r="F81" s="66">
        <f t="shared" si="9"/>
        <v>5.271994627266622</v>
      </c>
      <c r="G81" s="66">
        <f t="shared" si="10"/>
        <v>-1.2592343854936199</v>
      </c>
      <c r="H81" s="5">
        <f t="shared" si="6"/>
        <v>0.23885350318471338</v>
      </c>
      <c r="I81" s="66">
        <f t="shared" si="11"/>
        <v>10</v>
      </c>
      <c r="J81" s="66">
        <f t="shared" si="7"/>
        <v>3</v>
      </c>
      <c r="K81" s="66">
        <f t="shared" si="8"/>
        <v>1</v>
      </c>
    </row>
    <row r="82" spans="1:11" x14ac:dyDescent="0.25">
      <c r="A82" s="80" t="s">
        <v>747</v>
      </c>
      <c r="B82" s="66">
        <v>5712</v>
      </c>
      <c r="C82" s="66">
        <v>6026</v>
      </c>
      <c r="D82" s="66">
        <v>5712</v>
      </c>
      <c r="E82" s="66">
        <v>5940</v>
      </c>
      <c r="F82" s="66">
        <f t="shared" si="9"/>
        <v>5.4971988795518207</v>
      </c>
      <c r="G82" s="66">
        <f t="shared" si="10"/>
        <v>3.9915966386554618</v>
      </c>
      <c r="H82" s="5">
        <f t="shared" si="6"/>
        <v>0.72611464968152861</v>
      </c>
      <c r="I82" s="66">
        <f t="shared" si="11"/>
        <v>10</v>
      </c>
      <c r="J82" s="66">
        <f t="shared" si="7"/>
        <v>8</v>
      </c>
      <c r="K82" s="66">
        <f t="shared" si="8"/>
        <v>4</v>
      </c>
    </row>
    <row r="83" spans="1:11" x14ac:dyDescent="0.25">
      <c r="A83" s="80" t="s">
        <v>746</v>
      </c>
      <c r="B83" s="66">
        <v>5573</v>
      </c>
      <c r="C83" s="66">
        <v>5809</v>
      </c>
      <c r="D83" s="66">
        <v>5545</v>
      </c>
      <c r="E83" s="66">
        <v>5678</v>
      </c>
      <c r="F83" s="66">
        <f t="shared" si="9"/>
        <v>4.7371254261618523</v>
      </c>
      <c r="G83" s="66">
        <f t="shared" si="10"/>
        <v>1.8840839763143731</v>
      </c>
      <c r="H83" s="5">
        <f t="shared" si="6"/>
        <v>0.39772727272727271</v>
      </c>
      <c r="I83" s="66">
        <f t="shared" si="11"/>
        <v>9</v>
      </c>
      <c r="J83" s="66">
        <f t="shared" si="7"/>
        <v>4</v>
      </c>
      <c r="K83" s="66">
        <f t="shared" si="8"/>
        <v>1</v>
      </c>
    </row>
    <row r="84" spans="1:11" x14ac:dyDescent="0.25">
      <c r="A84" s="80" t="s">
        <v>743</v>
      </c>
      <c r="B84" s="66">
        <v>5871</v>
      </c>
      <c r="C84" s="66">
        <v>5905</v>
      </c>
      <c r="D84" s="66">
        <v>5734</v>
      </c>
      <c r="E84" s="66">
        <v>5783</v>
      </c>
      <c r="F84" s="66">
        <f t="shared" si="9"/>
        <v>2.912621359223301</v>
      </c>
      <c r="G84" s="66">
        <f t="shared" si="10"/>
        <v>-1.4988928632260261</v>
      </c>
      <c r="H84" s="5">
        <f t="shared" si="6"/>
        <v>0.51461988304093564</v>
      </c>
      <c r="I84" s="66">
        <f t="shared" si="11"/>
        <v>6</v>
      </c>
      <c r="J84" s="66">
        <f t="shared" si="7"/>
        <v>6</v>
      </c>
      <c r="K84" s="66">
        <f t="shared" si="8"/>
        <v>1</v>
      </c>
    </row>
    <row r="85" spans="1:11" x14ac:dyDescent="0.25">
      <c r="A85" s="80" t="s">
        <v>742</v>
      </c>
      <c r="B85" s="66">
        <v>5668</v>
      </c>
      <c r="C85" s="66">
        <v>5871</v>
      </c>
      <c r="D85" s="66">
        <v>5607</v>
      </c>
      <c r="E85" s="66">
        <v>5859</v>
      </c>
      <c r="F85" s="66">
        <f t="shared" si="9"/>
        <v>4.6577275935074098</v>
      </c>
      <c r="G85" s="66">
        <f t="shared" si="10"/>
        <v>3.3697953422724067</v>
      </c>
      <c r="H85" s="5">
        <f t="shared" si="6"/>
        <v>0.72348484848484862</v>
      </c>
      <c r="I85" s="66">
        <f t="shared" si="11"/>
        <v>9</v>
      </c>
      <c r="J85" s="66">
        <f t="shared" si="7"/>
        <v>8</v>
      </c>
      <c r="K85" s="66">
        <f t="shared" si="8"/>
        <v>4</v>
      </c>
    </row>
    <row r="86" spans="1:11" x14ac:dyDescent="0.25">
      <c r="A86" s="80" t="s">
        <v>738</v>
      </c>
      <c r="B86" s="66">
        <v>5614</v>
      </c>
      <c r="C86" s="66">
        <v>5656</v>
      </c>
      <c r="D86" s="66">
        <v>5470</v>
      </c>
      <c r="E86" s="66">
        <v>5500</v>
      </c>
      <c r="F86" s="66">
        <f t="shared" si="9"/>
        <v>3.3131457071606696</v>
      </c>
      <c r="G86" s="66">
        <f t="shared" si="10"/>
        <v>-2.0306376914855715</v>
      </c>
      <c r="H86" s="5">
        <f t="shared" si="6"/>
        <v>0.61290322580645151</v>
      </c>
      <c r="I86" s="66">
        <f t="shared" si="11"/>
        <v>7</v>
      </c>
      <c r="J86" s="66">
        <f t="shared" si="7"/>
        <v>7</v>
      </c>
      <c r="K86" s="66">
        <f t="shared" si="8"/>
        <v>4</v>
      </c>
    </row>
    <row r="87" spans="1:11" x14ac:dyDescent="0.25">
      <c r="A87" s="80" t="s">
        <v>739</v>
      </c>
      <c r="B87" s="66">
        <v>5589</v>
      </c>
      <c r="C87" s="66">
        <v>5684</v>
      </c>
      <c r="D87" s="66">
        <v>5514</v>
      </c>
      <c r="E87" s="66">
        <v>5670</v>
      </c>
      <c r="F87" s="66">
        <f t="shared" si="9"/>
        <v>3.0416890320271963</v>
      </c>
      <c r="G87" s="66">
        <f t="shared" si="10"/>
        <v>1.4492753623188406</v>
      </c>
      <c r="H87" s="5">
        <f t="shared" si="6"/>
        <v>0.47647058823529409</v>
      </c>
      <c r="I87" s="66">
        <f t="shared" si="11"/>
        <v>7</v>
      </c>
      <c r="J87" s="66">
        <f t="shared" si="7"/>
        <v>5</v>
      </c>
      <c r="K87" s="66">
        <f t="shared" si="8"/>
        <v>1</v>
      </c>
    </row>
    <row r="88" spans="1:11" x14ac:dyDescent="0.25">
      <c r="A88" s="80" t="s">
        <v>741</v>
      </c>
      <c r="B88" s="66">
        <v>5539</v>
      </c>
      <c r="C88" s="66">
        <v>5704</v>
      </c>
      <c r="D88" s="66">
        <v>5499</v>
      </c>
      <c r="E88" s="66">
        <v>5656</v>
      </c>
      <c r="F88" s="66">
        <f t="shared" si="9"/>
        <v>3.7010290666185233</v>
      </c>
      <c r="G88" s="66">
        <f t="shared" si="10"/>
        <v>2.1122946380213037</v>
      </c>
      <c r="H88" s="5">
        <f t="shared" si="6"/>
        <v>0.57073170731707323</v>
      </c>
      <c r="I88" s="66">
        <f t="shared" si="11"/>
        <v>8</v>
      </c>
      <c r="J88" s="66">
        <f t="shared" si="7"/>
        <v>6</v>
      </c>
      <c r="K88" s="66">
        <f t="shared" si="8"/>
        <v>1</v>
      </c>
    </row>
    <row r="89" spans="1:11" x14ac:dyDescent="0.25">
      <c r="A89" s="80" t="s">
        <v>740</v>
      </c>
      <c r="B89" s="66">
        <v>5550</v>
      </c>
      <c r="C89" s="66">
        <v>5667</v>
      </c>
      <c r="D89" s="66">
        <v>5403</v>
      </c>
      <c r="E89" s="66">
        <v>5503</v>
      </c>
      <c r="F89" s="66">
        <f t="shared" si="9"/>
        <v>4.756756756756757</v>
      </c>
      <c r="G89" s="66">
        <f t="shared" si="10"/>
        <v>-0.84684684684684686</v>
      </c>
      <c r="H89" s="5">
        <f t="shared" si="6"/>
        <v>0.17803030303030301</v>
      </c>
      <c r="I89" s="66">
        <f t="shared" si="11"/>
        <v>9</v>
      </c>
      <c r="J89" s="66">
        <f t="shared" si="7"/>
        <v>2</v>
      </c>
      <c r="K89" s="66">
        <f t="shared" si="8"/>
        <v>1</v>
      </c>
    </row>
    <row r="90" spans="1:11" x14ac:dyDescent="0.25">
      <c r="A90" s="80" t="s">
        <v>697</v>
      </c>
      <c r="B90" s="66">
        <v>5297</v>
      </c>
      <c r="C90" s="66">
        <v>5558</v>
      </c>
      <c r="D90" s="66">
        <v>5297</v>
      </c>
      <c r="E90" s="66">
        <v>5535</v>
      </c>
      <c r="F90" s="66">
        <f t="shared" si="9"/>
        <v>4.9273173494430811</v>
      </c>
      <c r="G90" s="66">
        <f t="shared" si="10"/>
        <v>4.4931093071549935</v>
      </c>
      <c r="H90" s="5">
        <f t="shared" si="6"/>
        <v>0.91187739463601536</v>
      </c>
      <c r="I90" s="66">
        <f t="shared" si="11"/>
        <v>9</v>
      </c>
      <c r="J90" s="66">
        <f t="shared" si="7"/>
        <v>10</v>
      </c>
      <c r="K90" s="66">
        <f t="shared" si="8"/>
        <v>4</v>
      </c>
    </row>
    <row r="91" spans="1:11" x14ac:dyDescent="0.25">
      <c r="A91" s="80" t="s">
        <v>698</v>
      </c>
      <c r="B91" s="66">
        <v>5350</v>
      </c>
      <c r="C91" s="66">
        <v>5514</v>
      </c>
      <c r="D91" s="66">
        <v>5210</v>
      </c>
      <c r="E91" s="66">
        <v>5232</v>
      </c>
      <c r="F91" s="66">
        <f t="shared" si="9"/>
        <v>5.6822429906542054</v>
      </c>
      <c r="G91" s="66">
        <f t="shared" si="10"/>
        <v>-2.2056074766355143</v>
      </c>
      <c r="H91" s="5">
        <f t="shared" si="6"/>
        <v>0.38815789473684215</v>
      </c>
      <c r="I91" s="66">
        <f t="shared" si="11"/>
        <v>10</v>
      </c>
      <c r="J91" s="66">
        <f t="shared" si="7"/>
        <v>4</v>
      </c>
      <c r="K91" s="66">
        <f t="shared" si="8"/>
        <v>1</v>
      </c>
    </row>
    <row r="92" spans="1:11" x14ac:dyDescent="0.25">
      <c r="A92" s="80" t="s">
        <v>699</v>
      </c>
      <c r="B92" s="66">
        <v>5204</v>
      </c>
      <c r="C92" s="66">
        <v>5298</v>
      </c>
      <c r="D92" s="66">
        <v>5166</v>
      </c>
      <c r="E92" s="66">
        <v>5284</v>
      </c>
      <c r="F92" s="66">
        <f t="shared" si="9"/>
        <v>2.536510376633359</v>
      </c>
      <c r="G92" s="66">
        <f t="shared" si="10"/>
        <v>1.5372790161414296</v>
      </c>
      <c r="H92" s="5">
        <f t="shared" si="6"/>
        <v>0.60606060606060597</v>
      </c>
      <c r="I92" s="66">
        <f t="shared" si="11"/>
        <v>5</v>
      </c>
      <c r="J92" s="66">
        <f t="shared" si="7"/>
        <v>7</v>
      </c>
      <c r="K92" s="66">
        <f t="shared" si="8"/>
        <v>3</v>
      </c>
    </row>
    <row r="93" spans="1:11" x14ac:dyDescent="0.25">
      <c r="A93" s="80" t="s">
        <v>700</v>
      </c>
      <c r="B93" s="66">
        <v>5288</v>
      </c>
      <c r="C93" s="66">
        <v>5326</v>
      </c>
      <c r="D93" s="66">
        <v>5139</v>
      </c>
      <c r="E93" s="66">
        <v>5146</v>
      </c>
      <c r="F93" s="66">
        <f t="shared" si="9"/>
        <v>3.5363086232980332</v>
      </c>
      <c r="G93" s="66">
        <f t="shared" si="10"/>
        <v>-2.6853252647503782</v>
      </c>
      <c r="H93" s="5">
        <f t="shared" si="6"/>
        <v>0.75935828877005351</v>
      </c>
      <c r="I93" s="66">
        <f t="shared" si="11"/>
        <v>8</v>
      </c>
      <c r="J93" s="66">
        <f t="shared" si="7"/>
        <v>8</v>
      </c>
      <c r="K93" s="66">
        <f t="shared" si="8"/>
        <v>4</v>
      </c>
    </row>
    <row r="94" spans="1:11" x14ac:dyDescent="0.25">
      <c r="A94" s="80" t="s">
        <v>701</v>
      </c>
      <c r="B94" s="66">
        <v>5182</v>
      </c>
      <c r="C94" s="66">
        <v>5309</v>
      </c>
      <c r="D94" s="66">
        <v>5182</v>
      </c>
      <c r="E94" s="66">
        <v>5294</v>
      </c>
      <c r="F94" s="66">
        <f t="shared" si="9"/>
        <v>2.4507912003087609</v>
      </c>
      <c r="G94" s="66">
        <f t="shared" si="10"/>
        <v>2.1613276727132384</v>
      </c>
      <c r="H94" s="5">
        <f t="shared" si="6"/>
        <v>0.88188976377952777</v>
      </c>
      <c r="I94" s="66">
        <f t="shared" si="11"/>
        <v>5</v>
      </c>
      <c r="J94" s="66">
        <f t="shared" si="7"/>
        <v>9</v>
      </c>
      <c r="K94" s="66">
        <f t="shared" si="8"/>
        <v>3</v>
      </c>
    </row>
    <row r="95" spans="1:11" x14ac:dyDescent="0.25">
      <c r="A95" s="80" t="s">
        <v>702</v>
      </c>
      <c r="B95" s="66">
        <v>5055</v>
      </c>
      <c r="C95" s="66">
        <v>5219</v>
      </c>
      <c r="D95" s="66">
        <v>5047</v>
      </c>
      <c r="E95" s="66">
        <v>5168</v>
      </c>
      <c r="F95" s="66">
        <f t="shared" si="9"/>
        <v>3.4025717111770528</v>
      </c>
      <c r="G95" s="66">
        <f t="shared" si="10"/>
        <v>2.2354104846686451</v>
      </c>
      <c r="H95" s="5">
        <f t="shared" si="6"/>
        <v>0.65697674418604646</v>
      </c>
      <c r="I95" s="66">
        <f t="shared" si="11"/>
        <v>7</v>
      </c>
      <c r="J95" s="66">
        <f t="shared" si="7"/>
        <v>7</v>
      </c>
      <c r="K95" s="66">
        <f t="shared" si="8"/>
        <v>4</v>
      </c>
    </row>
    <row r="96" spans="1:11" x14ac:dyDescent="0.25">
      <c r="A96" s="80" t="s">
        <v>695</v>
      </c>
      <c r="B96" s="66">
        <v>4946</v>
      </c>
      <c r="C96" s="66">
        <v>5077</v>
      </c>
      <c r="D96" s="66">
        <v>4920</v>
      </c>
      <c r="E96" s="66">
        <v>5070</v>
      </c>
      <c r="F96" s="66">
        <f t="shared" si="9"/>
        <v>3.1742822482814397</v>
      </c>
      <c r="G96" s="66">
        <f t="shared" si="10"/>
        <v>2.5070764253942581</v>
      </c>
      <c r="H96" s="5">
        <f t="shared" si="6"/>
        <v>0.78980891719745228</v>
      </c>
      <c r="I96" s="66">
        <f t="shared" si="11"/>
        <v>7</v>
      </c>
      <c r="J96" s="66">
        <f t="shared" si="7"/>
        <v>8</v>
      </c>
      <c r="K96" s="66">
        <f t="shared" si="8"/>
        <v>4</v>
      </c>
    </row>
    <row r="97" spans="1:11" x14ac:dyDescent="0.25">
      <c r="A97" s="80" t="s">
        <v>694</v>
      </c>
      <c r="B97" s="66">
        <v>5023</v>
      </c>
      <c r="C97" s="66">
        <v>5027</v>
      </c>
      <c r="D97" s="66">
        <v>4858</v>
      </c>
      <c r="E97" s="66">
        <v>4945</v>
      </c>
      <c r="F97" s="66">
        <f t="shared" si="9"/>
        <v>3.3645231933107707</v>
      </c>
      <c r="G97" s="66">
        <f t="shared" si="10"/>
        <v>-1.5528568584511249</v>
      </c>
      <c r="H97" s="5">
        <f t="shared" si="6"/>
        <v>0.46153846153846151</v>
      </c>
      <c r="I97" s="66">
        <f t="shared" si="11"/>
        <v>7</v>
      </c>
      <c r="J97" s="66">
        <f t="shared" si="7"/>
        <v>5</v>
      </c>
      <c r="K97" s="66">
        <f t="shared" si="8"/>
        <v>1</v>
      </c>
    </row>
    <row r="98" spans="1:11" x14ac:dyDescent="0.25">
      <c r="A98" s="80" t="s">
        <v>693</v>
      </c>
      <c r="B98" s="66">
        <v>4930</v>
      </c>
      <c r="C98" s="66">
        <v>4996</v>
      </c>
      <c r="D98" s="66">
        <v>4829</v>
      </c>
      <c r="E98" s="66">
        <v>4985</v>
      </c>
      <c r="F98" s="66">
        <f t="shared" si="9"/>
        <v>3.3874239350912778</v>
      </c>
      <c r="G98" s="66">
        <f t="shared" si="10"/>
        <v>1.1156186612576064</v>
      </c>
      <c r="H98" s="5">
        <f t="shared" si="6"/>
        <v>0.32934131736526945</v>
      </c>
      <c r="I98" s="66">
        <f t="shared" si="11"/>
        <v>7</v>
      </c>
      <c r="J98" s="66">
        <f t="shared" si="7"/>
        <v>4</v>
      </c>
      <c r="K98" s="66">
        <f t="shared" si="8"/>
        <v>1</v>
      </c>
    </row>
    <row r="99" spans="1:11" x14ac:dyDescent="0.25">
      <c r="A99" s="80" t="s">
        <v>692</v>
      </c>
      <c r="B99" s="66">
        <v>4689</v>
      </c>
      <c r="C99" s="66">
        <v>4764</v>
      </c>
      <c r="D99" s="66">
        <v>4577</v>
      </c>
      <c r="E99" s="66">
        <v>4760</v>
      </c>
      <c r="F99" s="66">
        <f t="shared" si="9"/>
        <v>3.9880571550437192</v>
      </c>
      <c r="G99" s="66">
        <f t="shared" si="10"/>
        <v>1.5141821283855832</v>
      </c>
      <c r="H99" s="5">
        <f t="shared" si="6"/>
        <v>0.37967914438502676</v>
      </c>
      <c r="I99" s="66">
        <f t="shared" si="11"/>
        <v>8</v>
      </c>
      <c r="J99" s="66">
        <f t="shared" si="7"/>
        <v>4</v>
      </c>
      <c r="K99" s="66">
        <f t="shared" si="8"/>
        <v>1</v>
      </c>
    </row>
    <row r="100" spans="1:11" x14ac:dyDescent="0.25">
      <c r="A100" s="80" t="s">
        <v>745</v>
      </c>
      <c r="B100" s="66">
        <v>4740</v>
      </c>
      <c r="C100" s="66">
        <v>4763</v>
      </c>
      <c r="D100" s="66">
        <v>4688</v>
      </c>
      <c r="E100" s="66">
        <v>4735</v>
      </c>
      <c r="F100" s="66">
        <f t="shared" si="9"/>
        <v>1.5822784810126582</v>
      </c>
      <c r="G100" s="66">
        <f t="shared" si="10"/>
        <v>-0.10548523206751054</v>
      </c>
      <c r="H100" s="5">
        <f t="shared" si="6"/>
        <v>6.6666666666666666E-2</v>
      </c>
      <c r="I100" s="66">
        <f t="shared" si="11"/>
        <v>1</v>
      </c>
      <c r="J100" s="66">
        <f t="shared" si="7"/>
        <v>1</v>
      </c>
      <c r="K100" s="66">
        <f t="shared" si="8"/>
        <v>2</v>
      </c>
    </row>
    <row r="101" spans="1:11" x14ac:dyDescent="0.25">
      <c r="A101" s="80" t="s">
        <v>691</v>
      </c>
      <c r="B101" s="66">
        <v>4686</v>
      </c>
      <c r="C101" s="66">
        <v>4766</v>
      </c>
      <c r="D101" s="66">
        <v>4671</v>
      </c>
      <c r="E101" s="66">
        <v>4697</v>
      </c>
      <c r="F101" s="66">
        <f t="shared" si="9"/>
        <v>2.0273154075970976</v>
      </c>
      <c r="G101" s="66">
        <f t="shared" si="10"/>
        <v>0.23474178403755869</v>
      </c>
      <c r="H101" s="5">
        <f t="shared" si="6"/>
        <v>0.11578947368421054</v>
      </c>
      <c r="I101" s="66">
        <f t="shared" si="11"/>
        <v>3</v>
      </c>
      <c r="J101" s="66">
        <f t="shared" si="7"/>
        <v>2</v>
      </c>
      <c r="K101" s="66">
        <f t="shared" si="8"/>
        <v>2</v>
      </c>
    </row>
    <row r="102" spans="1:11" x14ac:dyDescent="0.25">
      <c r="A102" s="80" t="s">
        <v>690</v>
      </c>
      <c r="B102" s="66">
        <v>4533</v>
      </c>
      <c r="C102" s="66">
        <v>4680</v>
      </c>
      <c r="D102" s="66">
        <v>4529</v>
      </c>
      <c r="E102" s="66">
        <v>4660</v>
      </c>
      <c r="F102" s="66">
        <f t="shared" si="9"/>
        <v>3.3311272887712331</v>
      </c>
      <c r="G102" s="66">
        <f t="shared" si="10"/>
        <v>2.8016765938671964</v>
      </c>
      <c r="H102" s="5">
        <f t="shared" si="6"/>
        <v>0.8410596026490067</v>
      </c>
      <c r="I102" s="66">
        <f t="shared" si="11"/>
        <v>7</v>
      </c>
      <c r="J102" s="66">
        <f t="shared" si="7"/>
        <v>9</v>
      </c>
      <c r="K102" s="66">
        <f t="shared" si="8"/>
        <v>4</v>
      </c>
    </row>
    <row r="103" spans="1:11" x14ac:dyDescent="0.25">
      <c r="A103" s="80" t="s">
        <v>689</v>
      </c>
      <c r="B103" s="66">
        <v>4624</v>
      </c>
      <c r="C103" s="66">
        <v>4669</v>
      </c>
      <c r="D103" s="66">
        <v>4500</v>
      </c>
      <c r="E103" s="66">
        <v>4520</v>
      </c>
      <c r="F103" s="66">
        <f t="shared" si="9"/>
        <v>3.6548442906574392</v>
      </c>
      <c r="G103" s="66">
        <f t="shared" si="10"/>
        <v>-2.2491349480968861</v>
      </c>
      <c r="H103" s="5">
        <f t="shared" si="6"/>
        <v>0.61538461538461553</v>
      </c>
      <c r="I103" s="66">
        <f t="shared" si="11"/>
        <v>8</v>
      </c>
      <c r="J103" s="66">
        <f t="shared" si="7"/>
        <v>7</v>
      </c>
      <c r="K103" s="66">
        <f t="shared" si="8"/>
        <v>4</v>
      </c>
    </row>
    <row r="104" spans="1:11" x14ac:dyDescent="0.25">
      <c r="A104" s="80" t="s">
        <v>688</v>
      </c>
      <c r="B104" s="66">
        <v>4648</v>
      </c>
      <c r="C104" s="66">
        <v>4678</v>
      </c>
      <c r="D104" s="66">
        <v>4569</v>
      </c>
      <c r="E104" s="66">
        <v>4589</v>
      </c>
      <c r="F104" s="66">
        <f t="shared" si="9"/>
        <v>2.3450946643717727</v>
      </c>
      <c r="G104" s="66">
        <f t="shared" si="10"/>
        <v>-1.2693631669535284</v>
      </c>
      <c r="H104" s="5">
        <f t="shared" si="6"/>
        <v>0.54128440366972475</v>
      </c>
      <c r="I104" s="66">
        <f t="shared" si="11"/>
        <v>5</v>
      </c>
      <c r="J104" s="66">
        <f t="shared" si="7"/>
        <v>6</v>
      </c>
      <c r="K104" s="66">
        <f t="shared" si="8"/>
        <v>2</v>
      </c>
    </row>
    <row r="105" spans="1:11" x14ac:dyDescent="0.25">
      <c r="A105" s="80" t="s">
        <v>687</v>
      </c>
      <c r="B105" s="66">
        <v>4658</v>
      </c>
      <c r="C105" s="66">
        <v>4733</v>
      </c>
      <c r="D105" s="66">
        <v>4613</v>
      </c>
      <c r="E105" s="66">
        <v>4707</v>
      </c>
      <c r="F105" s="66">
        <f t="shared" si="9"/>
        <v>2.5762129669386002</v>
      </c>
      <c r="G105" s="66">
        <f t="shared" si="10"/>
        <v>1.0519536281665951</v>
      </c>
      <c r="H105" s="5">
        <f t="shared" si="6"/>
        <v>0.40833333333333333</v>
      </c>
      <c r="I105" s="66">
        <f t="shared" si="11"/>
        <v>5</v>
      </c>
      <c r="J105" s="66">
        <f t="shared" si="7"/>
        <v>5</v>
      </c>
      <c r="K105" s="66">
        <f t="shared" si="8"/>
        <v>2</v>
      </c>
    </row>
    <row r="106" spans="1:11" x14ac:dyDescent="0.25">
      <c r="A106" s="80" t="s">
        <v>686</v>
      </c>
      <c r="B106" s="66">
        <v>4566</v>
      </c>
      <c r="C106" s="66">
        <v>4648</v>
      </c>
      <c r="D106" s="66">
        <v>4542</v>
      </c>
      <c r="E106" s="66">
        <v>4595</v>
      </c>
      <c r="F106" s="66">
        <f t="shared" si="9"/>
        <v>2.3215067893123087</v>
      </c>
      <c r="G106" s="66">
        <f t="shared" si="10"/>
        <v>0.63512921594393335</v>
      </c>
      <c r="H106" s="5">
        <f t="shared" si="6"/>
        <v>0.2735849056603773</v>
      </c>
      <c r="I106" s="66">
        <f t="shared" si="11"/>
        <v>4</v>
      </c>
      <c r="J106" s="66">
        <f t="shared" si="7"/>
        <v>3</v>
      </c>
      <c r="K106" s="66">
        <f t="shared" si="8"/>
        <v>2</v>
      </c>
    </row>
    <row r="107" spans="1:11" x14ac:dyDescent="0.25">
      <c r="A107" s="80" t="s">
        <v>685</v>
      </c>
      <c r="B107" s="66">
        <v>4390</v>
      </c>
      <c r="C107" s="66">
        <v>4499</v>
      </c>
      <c r="D107" s="66">
        <v>4390</v>
      </c>
      <c r="E107" s="66">
        <v>4484</v>
      </c>
      <c r="F107" s="66">
        <f t="shared" si="9"/>
        <v>2.4829157175398633</v>
      </c>
      <c r="G107" s="66">
        <f t="shared" si="10"/>
        <v>2.1412300683371299</v>
      </c>
      <c r="H107" s="5">
        <f t="shared" si="6"/>
        <v>0.86238532110091748</v>
      </c>
      <c r="I107" s="66">
        <f t="shared" si="11"/>
        <v>5</v>
      </c>
      <c r="J107" s="66">
        <f t="shared" si="7"/>
        <v>9</v>
      </c>
      <c r="K107" s="66">
        <f t="shared" si="8"/>
        <v>3</v>
      </c>
    </row>
    <row r="108" spans="1:11" x14ac:dyDescent="0.25">
      <c r="A108" s="80" t="s">
        <v>684</v>
      </c>
      <c r="B108" s="66">
        <v>4406</v>
      </c>
      <c r="C108" s="66">
        <v>4496</v>
      </c>
      <c r="D108" s="66">
        <v>4368</v>
      </c>
      <c r="E108" s="66">
        <v>4431</v>
      </c>
      <c r="F108" s="66">
        <f t="shared" si="9"/>
        <v>2.9051293690422151</v>
      </c>
      <c r="G108" s="66">
        <f t="shared" si="10"/>
        <v>0.56740807989105768</v>
      </c>
      <c r="H108" s="5">
        <f t="shared" si="6"/>
        <v>0.19531250000000003</v>
      </c>
      <c r="I108" s="66">
        <f t="shared" si="11"/>
        <v>6</v>
      </c>
      <c r="J108" s="66">
        <f t="shared" si="7"/>
        <v>2</v>
      </c>
      <c r="K108" s="66">
        <f t="shared" si="8"/>
        <v>1</v>
      </c>
    </row>
    <row r="109" spans="1:11" x14ac:dyDescent="0.25">
      <c r="A109" s="80" t="s">
        <v>683</v>
      </c>
      <c r="B109" s="66">
        <v>4348</v>
      </c>
      <c r="C109" s="66">
        <v>4394</v>
      </c>
      <c r="D109" s="66">
        <v>4322</v>
      </c>
      <c r="E109" s="66">
        <v>4371</v>
      </c>
      <c r="F109" s="66">
        <f t="shared" si="9"/>
        <v>1.6559337626494939</v>
      </c>
      <c r="G109" s="66">
        <f t="shared" si="10"/>
        <v>0.52897884084636615</v>
      </c>
      <c r="H109" s="5">
        <f t="shared" si="6"/>
        <v>0.31944444444444448</v>
      </c>
      <c r="I109" s="66">
        <f t="shared" si="11"/>
        <v>2</v>
      </c>
      <c r="J109" s="66">
        <f t="shared" si="7"/>
        <v>4</v>
      </c>
      <c r="K109" s="66">
        <f t="shared" si="8"/>
        <v>2</v>
      </c>
    </row>
    <row r="110" spans="1:11" x14ac:dyDescent="0.25">
      <c r="A110" s="80" t="s">
        <v>682</v>
      </c>
      <c r="B110" s="66">
        <v>4230</v>
      </c>
      <c r="C110" s="66">
        <v>4389</v>
      </c>
      <c r="D110" s="66">
        <v>4225</v>
      </c>
      <c r="E110" s="66">
        <v>4354</v>
      </c>
      <c r="F110" s="66">
        <f t="shared" si="9"/>
        <v>3.877068557919622</v>
      </c>
      <c r="G110" s="66">
        <f t="shared" si="10"/>
        <v>2.9314420803782508</v>
      </c>
      <c r="H110" s="5">
        <f t="shared" si="6"/>
        <v>0.75609756097560976</v>
      </c>
      <c r="I110" s="66">
        <f t="shared" si="11"/>
        <v>8</v>
      </c>
      <c r="J110" s="66">
        <f t="shared" si="7"/>
        <v>8</v>
      </c>
      <c r="K110" s="66">
        <f t="shared" si="8"/>
        <v>4</v>
      </c>
    </row>
    <row r="111" spans="1:11" x14ac:dyDescent="0.25">
      <c r="A111" s="80" t="s">
        <v>681</v>
      </c>
      <c r="B111" s="66">
        <v>4217</v>
      </c>
      <c r="C111" s="66">
        <v>4251</v>
      </c>
      <c r="D111" s="66">
        <v>4176</v>
      </c>
      <c r="E111" s="66">
        <v>4228</v>
      </c>
      <c r="F111" s="66">
        <f t="shared" si="9"/>
        <v>1.7785155323689825</v>
      </c>
      <c r="G111" s="66">
        <f t="shared" si="10"/>
        <v>0.26084894474745079</v>
      </c>
      <c r="H111" s="5">
        <f t="shared" si="6"/>
        <v>0.14666666666666667</v>
      </c>
      <c r="I111" s="66">
        <f t="shared" si="11"/>
        <v>2</v>
      </c>
      <c r="J111" s="66">
        <f t="shared" si="7"/>
        <v>2</v>
      </c>
      <c r="K111" s="66">
        <f t="shared" si="8"/>
        <v>2</v>
      </c>
    </row>
    <row r="112" spans="1:11" x14ac:dyDescent="0.25">
      <c r="A112" s="80" t="s">
        <v>680</v>
      </c>
      <c r="B112" s="66">
        <v>4320</v>
      </c>
      <c r="C112" s="66">
        <v>4369</v>
      </c>
      <c r="D112" s="66">
        <v>4262</v>
      </c>
      <c r="E112" s="66">
        <v>4279</v>
      </c>
      <c r="F112" s="66">
        <f t="shared" si="9"/>
        <v>2.4768518518518521</v>
      </c>
      <c r="G112" s="66">
        <f t="shared" si="10"/>
        <v>-0.94907407407407407</v>
      </c>
      <c r="H112" s="5">
        <f t="shared" si="6"/>
        <v>0.38317757009345793</v>
      </c>
      <c r="I112" s="66">
        <f t="shared" si="11"/>
        <v>5</v>
      </c>
      <c r="J112" s="66">
        <f t="shared" si="7"/>
        <v>4</v>
      </c>
      <c r="K112" s="66">
        <f t="shared" si="8"/>
        <v>2</v>
      </c>
    </row>
    <row r="113" spans="1:11" x14ac:dyDescent="0.25">
      <c r="A113" s="80" t="s">
        <v>679</v>
      </c>
      <c r="B113" s="66">
        <v>4306</v>
      </c>
      <c r="C113" s="66">
        <v>4378</v>
      </c>
      <c r="D113" s="66">
        <v>4296</v>
      </c>
      <c r="E113" s="66">
        <v>4334</v>
      </c>
      <c r="F113" s="66">
        <f t="shared" si="9"/>
        <v>1.9043195541105433</v>
      </c>
      <c r="G113" s="66">
        <f t="shared" si="10"/>
        <v>0.6502554575011612</v>
      </c>
      <c r="H113" s="5">
        <f t="shared" si="6"/>
        <v>0.34146341463414637</v>
      </c>
      <c r="I113" s="66">
        <f t="shared" si="11"/>
        <v>3</v>
      </c>
      <c r="J113" s="66">
        <f t="shared" si="7"/>
        <v>4</v>
      </c>
      <c r="K113" s="66">
        <f t="shared" si="8"/>
        <v>2</v>
      </c>
    </row>
    <row r="114" spans="1:11" x14ac:dyDescent="0.25">
      <c r="A114" s="80" t="s">
        <v>678</v>
      </c>
      <c r="B114" s="66">
        <v>4372</v>
      </c>
      <c r="C114" s="66">
        <v>4385</v>
      </c>
      <c r="D114" s="66">
        <v>4264</v>
      </c>
      <c r="E114" s="66">
        <v>4313</v>
      </c>
      <c r="F114" s="66">
        <f t="shared" si="9"/>
        <v>2.7676120768526991</v>
      </c>
      <c r="G114" s="66">
        <f t="shared" si="10"/>
        <v>-1.3494967978042087</v>
      </c>
      <c r="H114" s="5">
        <f t="shared" si="6"/>
        <v>0.48760330578512401</v>
      </c>
      <c r="I114" s="66">
        <f t="shared" si="11"/>
        <v>5</v>
      </c>
      <c r="J114" s="66">
        <f t="shared" si="7"/>
        <v>5</v>
      </c>
      <c r="K114" s="66">
        <f t="shared" si="8"/>
        <v>2</v>
      </c>
    </row>
    <row r="115" spans="1:11" x14ac:dyDescent="0.25">
      <c r="A115" s="80" t="s">
        <v>677</v>
      </c>
      <c r="B115" s="66">
        <v>4371</v>
      </c>
      <c r="C115" s="66">
        <v>4413</v>
      </c>
      <c r="D115" s="66">
        <v>4286</v>
      </c>
      <c r="E115" s="66">
        <v>4369</v>
      </c>
      <c r="F115" s="66">
        <f t="shared" si="9"/>
        <v>2.9055136124456644</v>
      </c>
      <c r="G115" s="66">
        <f t="shared" si="10"/>
        <v>-4.5756119881034091E-2</v>
      </c>
      <c r="H115" s="5">
        <f t="shared" si="6"/>
        <v>1.5748031496062995E-2</v>
      </c>
      <c r="I115" s="66">
        <f t="shared" si="11"/>
        <v>6</v>
      </c>
      <c r="J115" s="66">
        <f t="shared" si="7"/>
        <v>1</v>
      </c>
      <c r="K115" s="66">
        <f t="shared" si="8"/>
        <v>1</v>
      </c>
    </row>
    <row r="116" spans="1:11" x14ac:dyDescent="0.25">
      <c r="A116" s="80" t="s">
        <v>676</v>
      </c>
      <c r="B116" s="66">
        <v>4435</v>
      </c>
      <c r="C116" s="66">
        <v>4464</v>
      </c>
      <c r="D116" s="66">
        <v>4389</v>
      </c>
      <c r="E116" s="66">
        <v>4408</v>
      </c>
      <c r="F116" s="66">
        <f t="shared" si="9"/>
        <v>1.6910935738444193</v>
      </c>
      <c r="G116" s="66">
        <f t="shared" si="10"/>
        <v>-0.60879368658399102</v>
      </c>
      <c r="H116" s="5">
        <f t="shared" si="6"/>
        <v>0.36000000000000004</v>
      </c>
      <c r="I116" s="66">
        <f t="shared" si="11"/>
        <v>2</v>
      </c>
      <c r="J116" s="66">
        <f t="shared" si="7"/>
        <v>4</v>
      </c>
      <c r="K116" s="66">
        <f t="shared" si="8"/>
        <v>2</v>
      </c>
    </row>
    <row r="117" spans="1:11" x14ac:dyDescent="0.25">
      <c r="A117" s="80" t="s">
        <v>675</v>
      </c>
      <c r="B117" s="66">
        <v>4372</v>
      </c>
      <c r="C117" s="66">
        <v>4463</v>
      </c>
      <c r="D117" s="66">
        <v>4348</v>
      </c>
      <c r="E117" s="66">
        <v>4397</v>
      </c>
      <c r="F117" s="66">
        <f t="shared" si="9"/>
        <v>2.6303751143641354</v>
      </c>
      <c r="G117" s="66">
        <f t="shared" si="10"/>
        <v>0.57182067703568162</v>
      </c>
      <c r="H117" s="5">
        <f t="shared" si="6"/>
        <v>0.21739130434782608</v>
      </c>
      <c r="I117" s="66">
        <f t="shared" si="11"/>
        <v>5</v>
      </c>
      <c r="J117" s="66">
        <f t="shared" si="7"/>
        <v>3</v>
      </c>
      <c r="K117" s="66">
        <f t="shared" si="8"/>
        <v>2</v>
      </c>
    </row>
    <row r="118" spans="1:11" x14ac:dyDescent="0.25">
      <c r="A118" s="80" t="s">
        <v>674</v>
      </c>
      <c r="B118" s="66">
        <v>4482</v>
      </c>
      <c r="C118" s="66">
        <v>4482</v>
      </c>
      <c r="D118" s="66">
        <v>4354</v>
      </c>
      <c r="E118" s="66">
        <v>4359</v>
      </c>
      <c r="F118" s="66">
        <f t="shared" si="9"/>
        <v>2.8558679161088798</v>
      </c>
      <c r="G118" s="66">
        <f t="shared" si="10"/>
        <v>-2.7443105756358768</v>
      </c>
      <c r="H118" s="5">
        <f t="shared" si="6"/>
        <v>0.9609375</v>
      </c>
      <c r="I118" s="66">
        <f t="shared" si="11"/>
        <v>6</v>
      </c>
      <c r="J118" s="66">
        <f t="shared" si="7"/>
        <v>10</v>
      </c>
      <c r="K118" s="66">
        <f t="shared" si="8"/>
        <v>4</v>
      </c>
    </row>
    <row r="119" spans="1:11" x14ac:dyDescent="0.25">
      <c r="A119" s="63" t="s">
        <v>673</v>
      </c>
      <c r="B119" s="64">
        <v>4539</v>
      </c>
      <c r="C119" s="64">
        <v>4573</v>
      </c>
      <c r="D119" s="64">
        <v>4500</v>
      </c>
      <c r="E119" s="64">
        <v>4508</v>
      </c>
      <c r="F119" s="66">
        <f t="shared" si="9"/>
        <v>1.6082837629433795</v>
      </c>
      <c r="G119" s="66">
        <f t="shared" si="10"/>
        <v>-0.68296981714033922</v>
      </c>
      <c r="H119" s="5">
        <f t="shared" ref="H119:H160" si="12">ABS(G119/F119)</f>
        <v>0.42465753424657532</v>
      </c>
      <c r="I119" s="66">
        <f t="shared" si="11"/>
        <v>2</v>
      </c>
      <c r="J119" s="66">
        <f t="shared" si="7"/>
        <v>5</v>
      </c>
      <c r="K119" s="66">
        <f t="shared" si="8"/>
        <v>2</v>
      </c>
    </row>
    <row r="120" spans="1:11" x14ac:dyDescent="0.25">
      <c r="A120" s="63" t="s">
        <v>672</v>
      </c>
      <c r="B120" s="64">
        <v>4530</v>
      </c>
      <c r="C120" s="64">
        <v>4572</v>
      </c>
      <c r="D120" s="64">
        <v>4511</v>
      </c>
      <c r="E120" s="64">
        <v>4539</v>
      </c>
      <c r="F120" s="66">
        <f t="shared" si="9"/>
        <v>1.3465783664459161</v>
      </c>
      <c r="G120" s="66">
        <f t="shared" si="10"/>
        <v>0.19867549668874171</v>
      </c>
      <c r="H120" s="5">
        <f t="shared" si="12"/>
        <v>0.14754098360655737</v>
      </c>
      <c r="I120" s="66">
        <f t="shared" si="11"/>
        <v>1</v>
      </c>
      <c r="J120" s="66">
        <f t="shared" si="7"/>
        <v>2</v>
      </c>
      <c r="K120" s="66">
        <f t="shared" si="8"/>
        <v>2</v>
      </c>
    </row>
    <row r="121" spans="1:11" x14ac:dyDescent="0.25">
      <c r="A121" s="63" t="s">
        <v>671</v>
      </c>
      <c r="B121" s="64">
        <v>4474</v>
      </c>
      <c r="C121" s="64">
        <v>4501</v>
      </c>
      <c r="D121" s="64">
        <v>4440</v>
      </c>
      <c r="E121" s="64">
        <v>4464</v>
      </c>
      <c r="F121" s="66">
        <f t="shared" si="9"/>
        <v>1.3634331694233348</v>
      </c>
      <c r="G121" s="66">
        <f t="shared" si="10"/>
        <v>-0.22351363433169422</v>
      </c>
      <c r="H121" s="5">
        <f t="shared" si="12"/>
        <v>0.16393442622950818</v>
      </c>
      <c r="I121" s="66">
        <f t="shared" si="11"/>
        <v>1</v>
      </c>
      <c r="J121" s="66">
        <f t="shared" si="7"/>
        <v>2</v>
      </c>
      <c r="K121" s="66">
        <f t="shared" si="8"/>
        <v>2</v>
      </c>
    </row>
    <row r="122" spans="1:11" x14ac:dyDescent="0.25">
      <c r="A122" s="63" t="s">
        <v>670</v>
      </c>
      <c r="B122" s="64">
        <v>4423</v>
      </c>
      <c r="C122" s="64">
        <v>4492</v>
      </c>
      <c r="D122" s="64">
        <v>4413</v>
      </c>
      <c r="E122" s="64">
        <v>4435</v>
      </c>
      <c r="F122" s="66">
        <f t="shared" si="9"/>
        <v>1.7861180194438164</v>
      </c>
      <c r="G122" s="66">
        <f t="shared" si="10"/>
        <v>0.27130906624463036</v>
      </c>
      <c r="H122" s="5">
        <f t="shared" si="12"/>
        <v>0.15189873417721519</v>
      </c>
      <c r="I122" s="66">
        <f t="shared" si="11"/>
        <v>2</v>
      </c>
      <c r="J122" s="66">
        <f t="shared" si="7"/>
        <v>2</v>
      </c>
      <c r="K122" s="66">
        <f t="shared" si="8"/>
        <v>2</v>
      </c>
    </row>
    <row r="123" spans="1:11" x14ac:dyDescent="0.25">
      <c r="A123" s="63" t="s">
        <v>669</v>
      </c>
      <c r="B123" s="64">
        <v>4395</v>
      </c>
      <c r="C123" s="64">
        <v>4475</v>
      </c>
      <c r="D123" s="64">
        <v>4363</v>
      </c>
      <c r="E123" s="64">
        <v>4440</v>
      </c>
      <c r="F123" s="66">
        <f t="shared" si="9"/>
        <v>2.5483503981797497</v>
      </c>
      <c r="G123" s="66">
        <f t="shared" si="10"/>
        <v>1.0238907849829351</v>
      </c>
      <c r="H123" s="5">
        <f t="shared" si="12"/>
        <v>0.40178571428571425</v>
      </c>
      <c r="I123" s="66">
        <f t="shared" si="11"/>
        <v>5</v>
      </c>
      <c r="J123" s="66">
        <f t="shared" si="7"/>
        <v>5</v>
      </c>
      <c r="K123" s="66">
        <f t="shared" si="8"/>
        <v>2</v>
      </c>
    </row>
    <row r="124" spans="1:11" x14ac:dyDescent="0.25">
      <c r="A124" s="63" t="s">
        <v>668</v>
      </c>
      <c r="B124" s="64">
        <v>4462</v>
      </c>
      <c r="C124" s="64">
        <v>4497</v>
      </c>
      <c r="D124" s="64">
        <v>4438</v>
      </c>
      <c r="E124" s="64">
        <v>4461</v>
      </c>
      <c r="F124" s="66">
        <f t="shared" si="9"/>
        <v>1.3222770058269833</v>
      </c>
      <c r="G124" s="66">
        <f t="shared" si="10"/>
        <v>-2.241147467503362E-2</v>
      </c>
      <c r="H124" s="5">
        <f t="shared" si="12"/>
        <v>1.6949152542372885E-2</v>
      </c>
      <c r="I124" s="66">
        <f t="shared" si="11"/>
        <v>1</v>
      </c>
      <c r="J124" s="66">
        <f t="shared" si="7"/>
        <v>1</v>
      </c>
      <c r="K124" s="66">
        <f t="shared" si="8"/>
        <v>2</v>
      </c>
    </row>
    <row r="125" spans="1:11" x14ac:dyDescent="0.25">
      <c r="A125" s="63" t="s">
        <v>667</v>
      </c>
      <c r="B125" s="64">
        <v>4396</v>
      </c>
      <c r="C125" s="64">
        <v>4485</v>
      </c>
      <c r="D125" s="64">
        <v>4367</v>
      </c>
      <c r="E125" s="64">
        <v>4395</v>
      </c>
      <c r="F125" s="66">
        <f t="shared" si="9"/>
        <v>2.6842584167424932</v>
      </c>
      <c r="G125" s="66">
        <f t="shared" si="10"/>
        <v>-2.2747952684258419E-2</v>
      </c>
      <c r="H125" s="5">
        <f t="shared" si="12"/>
        <v>8.4745762711864406E-3</v>
      </c>
      <c r="I125" s="66">
        <f t="shared" si="11"/>
        <v>5</v>
      </c>
      <c r="J125" s="66">
        <f t="shared" si="7"/>
        <v>1</v>
      </c>
      <c r="K125" s="66">
        <f t="shared" si="8"/>
        <v>2</v>
      </c>
    </row>
    <row r="126" spans="1:11" x14ac:dyDescent="0.25">
      <c r="A126" s="63" t="s">
        <v>666</v>
      </c>
      <c r="B126" s="64">
        <v>4479</v>
      </c>
      <c r="C126" s="64">
        <v>4515</v>
      </c>
      <c r="D126" s="64">
        <v>4400</v>
      </c>
      <c r="E126" s="64">
        <v>4420</v>
      </c>
      <c r="F126" s="66">
        <f t="shared" si="9"/>
        <v>2.5675373967403439</v>
      </c>
      <c r="G126" s="66">
        <f t="shared" si="10"/>
        <v>-1.3172583165885243</v>
      </c>
      <c r="H126" s="5">
        <f t="shared" si="12"/>
        <v>0.5130434782608696</v>
      </c>
      <c r="I126" s="66">
        <f t="shared" si="11"/>
        <v>5</v>
      </c>
      <c r="J126" s="66">
        <f t="shared" si="7"/>
        <v>6</v>
      </c>
      <c r="K126" s="66">
        <f t="shared" si="8"/>
        <v>2</v>
      </c>
    </row>
    <row r="127" spans="1:11" x14ac:dyDescent="0.25">
      <c r="A127" s="63" t="s">
        <v>665</v>
      </c>
      <c r="B127" s="64">
        <v>4548</v>
      </c>
      <c r="C127" s="64">
        <v>4580</v>
      </c>
      <c r="D127" s="64">
        <v>4464</v>
      </c>
      <c r="E127" s="64">
        <v>4486</v>
      </c>
      <c r="F127" s="66">
        <f t="shared" si="9"/>
        <v>2.5505716798592788</v>
      </c>
      <c r="G127" s="66">
        <f t="shared" si="10"/>
        <v>-1.3632365875109937</v>
      </c>
      <c r="H127" s="5">
        <f t="shared" si="12"/>
        <v>0.53448275862068961</v>
      </c>
      <c r="I127" s="66">
        <f t="shared" si="11"/>
        <v>5</v>
      </c>
      <c r="J127" s="66">
        <f t="shared" si="7"/>
        <v>6</v>
      </c>
      <c r="K127" s="66">
        <f t="shared" si="8"/>
        <v>2</v>
      </c>
    </row>
    <row r="128" spans="1:11" x14ac:dyDescent="0.25">
      <c r="A128" s="63" t="s">
        <v>664</v>
      </c>
      <c r="B128" s="64">
        <v>4563</v>
      </c>
      <c r="C128" s="64">
        <v>4671</v>
      </c>
      <c r="D128" s="64">
        <v>4533</v>
      </c>
      <c r="E128" s="64">
        <v>4621</v>
      </c>
      <c r="F128" s="66">
        <f t="shared" si="9"/>
        <v>3.0243261012491782</v>
      </c>
      <c r="G128" s="66">
        <f t="shared" si="10"/>
        <v>1.2710935787858864</v>
      </c>
      <c r="H128" s="5">
        <f t="shared" si="12"/>
        <v>0.42028985507246375</v>
      </c>
      <c r="I128" s="66">
        <f t="shared" si="11"/>
        <v>7</v>
      </c>
      <c r="J128" s="66">
        <f t="shared" si="7"/>
        <v>5</v>
      </c>
      <c r="K128" s="66">
        <f t="shared" si="8"/>
        <v>1</v>
      </c>
    </row>
    <row r="129" spans="1:11" x14ac:dyDescent="0.25">
      <c r="A129" s="63" t="s">
        <v>663</v>
      </c>
      <c r="B129" s="64">
        <v>4599</v>
      </c>
      <c r="C129" s="64">
        <v>4662</v>
      </c>
      <c r="D129" s="64">
        <v>4525</v>
      </c>
      <c r="E129" s="64">
        <v>4540</v>
      </c>
      <c r="F129" s="66">
        <f t="shared" si="9"/>
        <v>2.9789084583605128</v>
      </c>
      <c r="G129" s="66">
        <f t="shared" si="10"/>
        <v>-1.2828875842574472</v>
      </c>
      <c r="H129" s="5">
        <f t="shared" si="12"/>
        <v>0.43065693430656937</v>
      </c>
      <c r="I129" s="66">
        <f t="shared" si="11"/>
        <v>6</v>
      </c>
      <c r="J129" s="66">
        <f t="shared" si="7"/>
        <v>5</v>
      </c>
      <c r="K129" s="66">
        <f t="shared" si="8"/>
        <v>1</v>
      </c>
    </row>
    <row r="130" spans="1:11" x14ac:dyDescent="0.25">
      <c r="A130" s="63" t="s">
        <v>662</v>
      </c>
      <c r="B130" s="64">
        <v>4880</v>
      </c>
      <c r="C130" s="64">
        <v>4893</v>
      </c>
      <c r="D130" s="64">
        <v>4596</v>
      </c>
      <c r="E130" s="64">
        <v>4628</v>
      </c>
      <c r="F130" s="66">
        <f t="shared" si="9"/>
        <v>6.0860655737704921</v>
      </c>
      <c r="G130" s="66">
        <f t="shared" si="10"/>
        <v>-5.1639344262295088</v>
      </c>
      <c r="H130" s="5">
        <f t="shared" si="12"/>
        <v>0.84848484848484851</v>
      </c>
      <c r="I130" s="66">
        <f t="shared" si="11"/>
        <v>10</v>
      </c>
      <c r="J130" s="66">
        <f t="shared" si="7"/>
        <v>9</v>
      </c>
      <c r="K130" s="66">
        <f t="shared" si="8"/>
        <v>4</v>
      </c>
    </row>
    <row r="131" spans="1:11" x14ac:dyDescent="0.25">
      <c r="A131" s="63" t="s">
        <v>661</v>
      </c>
      <c r="B131" s="64">
        <v>4455</v>
      </c>
      <c r="C131" s="64">
        <v>4778</v>
      </c>
      <c r="D131" s="64">
        <v>4426</v>
      </c>
      <c r="E131" s="64">
        <v>4740</v>
      </c>
      <c r="F131" s="66">
        <f t="shared" si="9"/>
        <v>7.9012345679012341</v>
      </c>
      <c r="G131" s="66">
        <f t="shared" si="10"/>
        <v>6.3973063973063971</v>
      </c>
      <c r="H131" s="5">
        <f t="shared" si="12"/>
        <v>0.80965909090909094</v>
      </c>
      <c r="I131" s="66">
        <f t="shared" si="11"/>
        <v>10</v>
      </c>
      <c r="J131" s="66">
        <f t="shared" ref="J131:J194" si="13">VLOOKUP(H131,$L$24:$N$33,3,TRUE)</f>
        <v>9</v>
      </c>
      <c r="K131" s="66">
        <f t="shared" ref="K131:K194" si="14">IF(AND(I131&gt;=$N$10,F131&gt;$B$1),IF(J131&gt;=$N$23,4,1),IF(J131&gt;=$N$23,3,2))</f>
        <v>4</v>
      </c>
    </row>
    <row r="132" spans="1:11" x14ac:dyDescent="0.25">
      <c r="A132" s="63" t="s">
        <v>660</v>
      </c>
      <c r="B132" s="64">
        <v>4385</v>
      </c>
      <c r="C132" s="64">
        <v>4485</v>
      </c>
      <c r="D132" s="64">
        <v>4363</v>
      </c>
      <c r="E132" s="64">
        <v>4480</v>
      </c>
      <c r="F132" s="66">
        <f t="shared" ref="F132:F195" si="15">ABS(C132-D132)/B132*100</f>
        <v>2.7822120866590647</v>
      </c>
      <c r="G132" s="66">
        <f t="shared" ref="G132:G195" si="16">(E132-B132)/B132*100</f>
        <v>2.1664766248574687</v>
      </c>
      <c r="H132" s="5">
        <f t="shared" si="12"/>
        <v>0.77868852459016402</v>
      </c>
      <c r="I132" s="66">
        <f t="shared" ref="I132:I195" si="17">VLOOKUP(_xlfn.PERCENTRANK.EXC(F$3:F$1184,F132),$L$11:$N$20,3,TRUE)</f>
        <v>5</v>
      </c>
      <c r="J132" s="66">
        <f t="shared" si="13"/>
        <v>8</v>
      </c>
      <c r="K132" s="66">
        <f t="shared" si="14"/>
        <v>3</v>
      </c>
    </row>
    <row r="133" spans="1:11" x14ac:dyDescent="0.25">
      <c r="A133" s="63" t="s">
        <v>659</v>
      </c>
      <c r="B133" s="64">
        <v>4366</v>
      </c>
      <c r="C133" s="64">
        <v>4396</v>
      </c>
      <c r="D133" s="64">
        <v>4352</v>
      </c>
      <c r="E133" s="64">
        <v>4388</v>
      </c>
      <c r="F133" s="66">
        <f t="shared" si="15"/>
        <v>1.0077874484654146</v>
      </c>
      <c r="G133" s="66">
        <f t="shared" si="16"/>
        <v>0.50389372423270729</v>
      </c>
      <c r="H133" s="5">
        <f t="shared" si="12"/>
        <v>0.5</v>
      </c>
      <c r="I133" s="66">
        <f t="shared" si="17"/>
        <v>1</v>
      </c>
      <c r="J133" s="66">
        <f t="shared" si="13"/>
        <v>6</v>
      </c>
      <c r="K133" s="66">
        <f t="shared" si="14"/>
        <v>2</v>
      </c>
    </row>
    <row r="134" spans="1:11" x14ac:dyDescent="0.25">
      <c r="A134" s="63" t="s">
        <v>658</v>
      </c>
      <c r="B134" s="64">
        <v>4423</v>
      </c>
      <c r="C134" s="64">
        <v>4460</v>
      </c>
      <c r="D134" s="64">
        <v>4394</v>
      </c>
      <c r="E134" s="64">
        <v>4411</v>
      </c>
      <c r="F134" s="66">
        <f t="shared" si="15"/>
        <v>1.4921998643454668</v>
      </c>
      <c r="G134" s="66">
        <f t="shared" si="16"/>
        <v>-0.27130906624463036</v>
      </c>
      <c r="H134" s="5">
        <f t="shared" si="12"/>
        <v>0.18181818181818185</v>
      </c>
      <c r="I134" s="66">
        <f t="shared" si="17"/>
        <v>1</v>
      </c>
      <c r="J134" s="66">
        <f t="shared" si="13"/>
        <v>2</v>
      </c>
      <c r="K134" s="66">
        <f t="shared" si="14"/>
        <v>2</v>
      </c>
    </row>
    <row r="135" spans="1:11" x14ac:dyDescent="0.25">
      <c r="A135" s="63" t="s">
        <v>657</v>
      </c>
      <c r="B135" s="64">
        <v>4428</v>
      </c>
      <c r="C135" s="64">
        <v>4448</v>
      </c>
      <c r="D135" s="64">
        <v>4351</v>
      </c>
      <c r="E135" s="64">
        <v>4437</v>
      </c>
      <c r="F135" s="66">
        <f t="shared" si="15"/>
        <v>2.1906052393857274</v>
      </c>
      <c r="G135" s="66">
        <f t="shared" si="16"/>
        <v>0.20325203252032523</v>
      </c>
      <c r="H135" s="5">
        <f t="shared" si="12"/>
        <v>9.2783505154639179E-2</v>
      </c>
      <c r="I135" s="66">
        <f t="shared" si="17"/>
        <v>4</v>
      </c>
      <c r="J135" s="66">
        <f t="shared" si="13"/>
        <v>1</v>
      </c>
      <c r="K135" s="66">
        <f t="shared" si="14"/>
        <v>2</v>
      </c>
    </row>
    <row r="136" spans="1:11" x14ac:dyDescent="0.25">
      <c r="A136" s="63" t="s">
        <v>656</v>
      </c>
      <c r="B136" s="64">
        <v>4383</v>
      </c>
      <c r="C136" s="64">
        <v>4441</v>
      </c>
      <c r="D136" s="64">
        <v>4353</v>
      </c>
      <c r="E136" s="64">
        <v>4420</v>
      </c>
      <c r="F136" s="66">
        <f t="shared" si="15"/>
        <v>2.007757243896874</v>
      </c>
      <c r="G136" s="66">
        <f t="shared" si="16"/>
        <v>0.84417065936573132</v>
      </c>
      <c r="H136" s="5">
        <f t="shared" si="12"/>
        <v>0.42045454545454553</v>
      </c>
      <c r="I136" s="66">
        <f t="shared" si="17"/>
        <v>3</v>
      </c>
      <c r="J136" s="66">
        <f t="shared" si="13"/>
        <v>5</v>
      </c>
      <c r="K136" s="66">
        <f t="shared" si="14"/>
        <v>2</v>
      </c>
    </row>
    <row r="137" spans="1:11" x14ac:dyDescent="0.25">
      <c r="A137" s="63" t="s">
        <v>655</v>
      </c>
      <c r="B137" s="64">
        <v>4313</v>
      </c>
      <c r="C137" s="64">
        <v>4446</v>
      </c>
      <c r="D137" s="64">
        <v>4301</v>
      </c>
      <c r="E137" s="64">
        <v>4380</v>
      </c>
      <c r="F137" s="66">
        <f t="shared" si="15"/>
        <v>3.3619290517041502</v>
      </c>
      <c r="G137" s="66">
        <f t="shared" si="16"/>
        <v>1.5534430790632971</v>
      </c>
      <c r="H137" s="5">
        <f t="shared" si="12"/>
        <v>0.46206896551724141</v>
      </c>
      <c r="I137" s="66">
        <f t="shared" si="17"/>
        <v>7</v>
      </c>
      <c r="J137" s="66">
        <f t="shared" si="13"/>
        <v>5</v>
      </c>
      <c r="K137" s="66">
        <f t="shared" si="14"/>
        <v>1</v>
      </c>
    </row>
    <row r="138" spans="1:11" x14ac:dyDescent="0.25">
      <c r="A138" s="63" t="s">
        <v>654</v>
      </c>
      <c r="B138" s="64">
        <v>4391</v>
      </c>
      <c r="C138" s="64">
        <v>4391</v>
      </c>
      <c r="D138" s="64">
        <v>4310</v>
      </c>
      <c r="E138" s="64">
        <v>4316</v>
      </c>
      <c r="F138" s="66">
        <f t="shared" si="15"/>
        <v>1.8446823047141883</v>
      </c>
      <c r="G138" s="66">
        <f t="shared" si="16"/>
        <v>-1.7080391710316556</v>
      </c>
      <c r="H138" s="5">
        <f t="shared" si="12"/>
        <v>0.92592592592592582</v>
      </c>
      <c r="I138" s="66">
        <f t="shared" si="17"/>
        <v>2</v>
      </c>
      <c r="J138" s="66">
        <f t="shared" si="13"/>
        <v>10</v>
      </c>
      <c r="K138" s="66">
        <f t="shared" si="14"/>
        <v>3</v>
      </c>
    </row>
    <row r="139" spans="1:11" x14ac:dyDescent="0.25">
      <c r="A139" s="63" t="s">
        <v>653</v>
      </c>
      <c r="B139" s="64">
        <v>4220</v>
      </c>
      <c r="C139" s="64">
        <v>4401</v>
      </c>
      <c r="D139" s="64">
        <v>4195</v>
      </c>
      <c r="E139" s="64">
        <v>4361</v>
      </c>
      <c r="F139" s="66">
        <f t="shared" si="15"/>
        <v>4.8815165876777247</v>
      </c>
      <c r="G139" s="66">
        <f t="shared" si="16"/>
        <v>3.3412322274881516</v>
      </c>
      <c r="H139" s="5">
        <f t="shared" si="12"/>
        <v>0.68446601941747576</v>
      </c>
      <c r="I139" s="66">
        <f t="shared" si="17"/>
        <v>9</v>
      </c>
      <c r="J139" s="66">
        <f t="shared" si="13"/>
        <v>7</v>
      </c>
      <c r="K139" s="66">
        <f t="shared" si="14"/>
        <v>4</v>
      </c>
    </row>
    <row r="140" spans="1:11" x14ac:dyDescent="0.25">
      <c r="A140" s="63" t="s">
        <v>652</v>
      </c>
      <c r="B140" s="64">
        <v>4215</v>
      </c>
      <c r="C140" s="64">
        <v>4267</v>
      </c>
      <c r="D140" s="64">
        <v>4187</v>
      </c>
      <c r="E140" s="64">
        <v>4219</v>
      </c>
      <c r="F140" s="66">
        <f t="shared" si="15"/>
        <v>1.8979833926453145</v>
      </c>
      <c r="G140" s="66">
        <f t="shared" si="16"/>
        <v>9.4899169632265717E-2</v>
      </c>
      <c r="H140" s="5">
        <f t="shared" si="12"/>
        <v>4.9999999999999996E-2</v>
      </c>
      <c r="I140" s="66">
        <f t="shared" si="17"/>
        <v>3</v>
      </c>
      <c r="J140" s="66">
        <f t="shared" si="13"/>
        <v>1</v>
      </c>
      <c r="K140" s="66">
        <f t="shared" si="14"/>
        <v>2</v>
      </c>
    </row>
    <row r="141" spans="1:11" x14ac:dyDescent="0.25">
      <c r="A141" s="63" t="s">
        <v>651</v>
      </c>
      <c r="B141" s="64">
        <v>4256</v>
      </c>
      <c r="C141" s="64">
        <v>4287</v>
      </c>
      <c r="D141" s="64">
        <v>4195</v>
      </c>
      <c r="E141" s="64">
        <v>4223</v>
      </c>
      <c r="F141" s="66">
        <f t="shared" si="15"/>
        <v>2.1616541353383458</v>
      </c>
      <c r="G141" s="66">
        <f t="shared" si="16"/>
        <v>-0.77537593984962405</v>
      </c>
      <c r="H141" s="5">
        <f t="shared" si="12"/>
        <v>0.35869565217391303</v>
      </c>
      <c r="I141" s="66">
        <f t="shared" si="17"/>
        <v>4</v>
      </c>
      <c r="J141" s="66">
        <f t="shared" si="13"/>
        <v>4</v>
      </c>
      <c r="K141" s="66">
        <f t="shared" si="14"/>
        <v>2</v>
      </c>
    </row>
    <row r="142" spans="1:11" x14ac:dyDescent="0.25">
      <c r="A142" s="63" t="s">
        <v>650</v>
      </c>
      <c r="B142" s="64">
        <v>4358</v>
      </c>
      <c r="C142" s="64">
        <v>4401</v>
      </c>
      <c r="D142" s="64">
        <v>4226</v>
      </c>
      <c r="E142" s="64">
        <v>4244</v>
      </c>
      <c r="F142" s="66">
        <f t="shared" si="15"/>
        <v>4.0156034878384581</v>
      </c>
      <c r="G142" s="66">
        <f t="shared" si="16"/>
        <v>-2.6158788435061955</v>
      </c>
      <c r="H142" s="5">
        <f t="shared" si="12"/>
        <v>0.65142857142857136</v>
      </c>
      <c r="I142" s="66">
        <f t="shared" si="17"/>
        <v>8</v>
      </c>
      <c r="J142" s="66">
        <f t="shared" si="13"/>
        <v>7</v>
      </c>
      <c r="K142" s="66">
        <f t="shared" si="14"/>
        <v>4</v>
      </c>
    </row>
    <row r="143" spans="1:11" x14ac:dyDescent="0.25">
      <c r="A143" s="63" t="s">
        <v>649</v>
      </c>
      <c r="B143" s="64">
        <v>4376</v>
      </c>
      <c r="C143" s="64">
        <v>4417</v>
      </c>
      <c r="D143" s="64">
        <v>4347</v>
      </c>
      <c r="E143" s="64">
        <v>4351</v>
      </c>
      <c r="F143" s="66">
        <f t="shared" si="15"/>
        <v>1.5996343692870201</v>
      </c>
      <c r="G143" s="66">
        <f t="shared" si="16"/>
        <v>-0.57129798903107865</v>
      </c>
      <c r="H143" s="5">
        <f t="shared" si="12"/>
        <v>0.35714285714285715</v>
      </c>
      <c r="I143" s="66">
        <f t="shared" si="17"/>
        <v>2</v>
      </c>
      <c r="J143" s="66">
        <f t="shared" si="13"/>
        <v>4</v>
      </c>
      <c r="K143" s="66">
        <f t="shared" si="14"/>
        <v>2</v>
      </c>
    </row>
    <row r="144" spans="1:11" x14ac:dyDescent="0.25">
      <c r="A144" s="63" t="s">
        <v>648</v>
      </c>
      <c r="B144" s="64">
        <v>4366</v>
      </c>
      <c r="C144" s="64">
        <v>4439</v>
      </c>
      <c r="D144" s="64">
        <v>4355</v>
      </c>
      <c r="E144" s="64">
        <v>4413</v>
      </c>
      <c r="F144" s="66">
        <f t="shared" si="15"/>
        <v>1.9239578561612463</v>
      </c>
      <c r="G144" s="66">
        <f t="shared" si="16"/>
        <v>1.076500229042602</v>
      </c>
      <c r="H144" s="5">
        <f t="shared" si="12"/>
        <v>0.55952380952380953</v>
      </c>
      <c r="I144" s="66">
        <f t="shared" si="17"/>
        <v>3</v>
      </c>
      <c r="J144" s="66">
        <f t="shared" si="13"/>
        <v>6</v>
      </c>
      <c r="K144" s="66">
        <f t="shared" si="14"/>
        <v>2</v>
      </c>
    </row>
    <row r="145" spans="1:11" x14ac:dyDescent="0.25">
      <c r="A145" s="63" t="s">
        <v>647</v>
      </c>
      <c r="B145" s="64">
        <v>4386</v>
      </c>
      <c r="C145" s="64">
        <v>4418</v>
      </c>
      <c r="D145" s="64">
        <v>4342</v>
      </c>
      <c r="E145" s="64">
        <v>4406</v>
      </c>
      <c r="F145" s="66">
        <f t="shared" si="15"/>
        <v>1.7327861377108982</v>
      </c>
      <c r="G145" s="66">
        <f t="shared" si="16"/>
        <v>0.45599635202918376</v>
      </c>
      <c r="H145" s="5">
        <f t="shared" si="12"/>
        <v>0.26315789473684215</v>
      </c>
      <c r="I145" s="66">
        <f t="shared" si="17"/>
        <v>2</v>
      </c>
      <c r="J145" s="66">
        <f t="shared" si="13"/>
        <v>3</v>
      </c>
      <c r="K145" s="66">
        <f t="shared" si="14"/>
        <v>2</v>
      </c>
    </row>
    <row r="146" spans="1:11" x14ac:dyDescent="0.25">
      <c r="A146" s="63" t="s">
        <v>646</v>
      </c>
      <c r="B146" s="64">
        <v>4344</v>
      </c>
      <c r="C146" s="64">
        <v>4408</v>
      </c>
      <c r="D146" s="64">
        <v>4318</v>
      </c>
      <c r="E146" s="64">
        <v>4356</v>
      </c>
      <c r="F146" s="66">
        <f t="shared" si="15"/>
        <v>2.0718232044198892</v>
      </c>
      <c r="G146" s="66">
        <f t="shared" si="16"/>
        <v>0.27624309392265189</v>
      </c>
      <c r="H146" s="5">
        <f t="shared" si="12"/>
        <v>0.13333333333333333</v>
      </c>
      <c r="I146" s="66">
        <f t="shared" si="17"/>
        <v>3</v>
      </c>
      <c r="J146" s="66">
        <f t="shared" si="13"/>
        <v>2</v>
      </c>
      <c r="K146" s="66">
        <f t="shared" si="14"/>
        <v>2</v>
      </c>
    </row>
    <row r="147" spans="1:11" x14ac:dyDescent="0.25">
      <c r="A147" s="63" t="s">
        <v>645</v>
      </c>
      <c r="B147" s="64">
        <v>4309</v>
      </c>
      <c r="C147" s="64">
        <v>4396</v>
      </c>
      <c r="D147" s="64">
        <v>4291</v>
      </c>
      <c r="E147" s="64">
        <v>4321</v>
      </c>
      <c r="F147" s="66">
        <f t="shared" si="15"/>
        <v>2.4367602692039916</v>
      </c>
      <c r="G147" s="66">
        <f t="shared" si="16"/>
        <v>0.27848688790902759</v>
      </c>
      <c r="H147" s="5">
        <f t="shared" si="12"/>
        <v>0.11428571428571428</v>
      </c>
      <c r="I147" s="66">
        <f t="shared" si="17"/>
        <v>5</v>
      </c>
      <c r="J147" s="66">
        <f t="shared" si="13"/>
        <v>2</v>
      </c>
      <c r="K147" s="66">
        <f t="shared" si="14"/>
        <v>2</v>
      </c>
    </row>
    <row r="148" spans="1:11" x14ac:dyDescent="0.25">
      <c r="A148" s="63" t="s">
        <v>644</v>
      </c>
      <c r="B148" s="64">
        <v>4381</v>
      </c>
      <c r="C148" s="64">
        <v>4463</v>
      </c>
      <c r="D148" s="64">
        <v>4294</v>
      </c>
      <c r="E148" s="64">
        <v>4323</v>
      </c>
      <c r="F148" s="66">
        <f t="shared" si="15"/>
        <v>3.857566765578635</v>
      </c>
      <c r="G148" s="66">
        <f t="shared" si="16"/>
        <v>-1.3238986532755079</v>
      </c>
      <c r="H148" s="5">
        <f t="shared" si="12"/>
        <v>0.34319526627218938</v>
      </c>
      <c r="I148" s="66">
        <f t="shared" si="17"/>
        <v>8</v>
      </c>
      <c r="J148" s="66">
        <f t="shared" si="13"/>
        <v>4</v>
      </c>
      <c r="K148" s="66">
        <f t="shared" si="14"/>
        <v>1</v>
      </c>
    </row>
    <row r="149" spans="1:11" x14ac:dyDescent="0.25">
      <c r="A149" s="63" t="s">
        <v>643</v>
      </c>
      <c r="B149" s="64">
        <v>4380</v>
      </c>
      <c r="C149" s="64">
        <v>4470</v>
      </c>
      <c r="D149" s="64">
        <v>4365</v>
      </c>
      <c r="E149" s="64">
        <v>4460</v>
      </c>
      <c r="F149" s="66">
        <f t="shared" si="15"/>
        <v>2.3972602739726026</v>
      </c>
      <c r="G149" s="66">
        <f t="shared" si="16"/>
        <v>1.8264840182648401</v>
      </c>
      <c r="H149" s="5">
        <f t="shared" si="12"/>
        <v>0.76190476190476197</v>
      </c>
      <c r="I149" s="66">
        <f t="shared" si="17"/>
        <v>5</v>
      </c>
      <c r="J149" s="66">
        <f t="shared" si="13"/>
        <v>8</v>
      </c>
      <c r="K149" s="66">
        <f t="shared" si="14"/>
        <v>3</v>
      </c>
    </row>
    <row r="150" spans="1:11" x14ac:dyDescent="0.25">
      <c r="A150" s="63" t="s">
        <v>642</v>
      </c>
      <c r="B150" s="64">
        <v>4621</v>
      </c>
      <c r="C150" s="64">
        <v>4689</v>
      </c>
      <c r="D150" s="64">
        <v>4440</v>
      </c>
      <c r="E150" s="64">
        <v>4463</v>
      </c>
      <c r="F150" s="66">
        <f t="shared" si="15"/>
        <v>5.3884440597273322</v>
      </c>
      <c r="G150" s="66">
        <f t="shared" si="16"/>
        <v>-3.4191733391040904</v>
      </c>
      <c r="H150" s="5">
        <f t="shared" si="12"/>
        <v>0.63453815261044177</v>
      </c>
      <c r="I150" s="66">
        <f t="shared" si="17"/>
        <v>10</v>
      </c>
      <c r="J150" s="66">
        <f t="shared" si="13"/>
        <v>7</v>
      </c>
      <c r="K150" s="66">
        <f t="shared" si="14"/>
        <v>4</v>
      </c>
    </row>
    <row r="151" spans="1:11" x14ac:dyDescent="0.25">
      <c r="A151" s="63" t="s">
        <v>641</v>
      </c>
      <c r="B151" s="64">
        <v>4548</v>
      </c>
      <c r="C151" s="64">
        <v>4675</v>
      </c>
      <c r="D151" s="64">
        <v>4503</v>
      </c>
      <c r="E151" s="64">
        <v>4651</v>
      </c>
      <c r="F151" s="66">
        <f t="shared" si="15"/>
        <v>3.781882145998241</v>
      </c>
      <c r="G151" s="66">
        <f t="shared" si="16"/>
        <v>2.2647317502198767</v>
      </c>
      <c r="H151" s="5">
        <f t="shared" si="12"/>
        <v>0.59883720930232553</v>
      </c>
      <c r="I151" s="66">
        <f t="shared" si="17"/>
        <v>8</v>
      </c>
      <c r="J151" s="66">
        <f t="shared" si="13"/>
        <v>6</v>
      </c>
      <c r="K151" s="66">
        <f t="shared" si="14"/>
        <v>1</v>
      </c>
    </row>
    <row r="152" spans="1:11" x14ac:dyDescent="0.25">
      <c r="A152" s="63" t="s">
        <v>640</v>
      </c>
      <c r="B152" s="64">
        <v>4782</v>
      </c>
      <c r="C152" s="64">
        <v>4843</v>
      </c>
      <c r="D152" s="64">
        <v>4571</v>
      </c>
      <c r="E152" s="64">
        <v>4626</v>
      </c>
      <c r="F152" s="66">
        <f t="shared" si="15"/>
        <v>5.6879966541196154</v>
      </c>
      <c r="G152" s="66">
        <f t="shared" si="16"/>
        <v>-3.2622333751568382</v>
      </c>
      <c r="H152" s="5">
        <f t="shared" si="12"/>
        <v>0.57352941176470584</v>
      </c>
      <c r="I152" s="66">
        <f t="shared" si="17"/>
        <v>10</v>
      </c>
      <c r="J152" s="66">
        <f t="shared" si="13"/>
        <v>6</v>
      </c>
      <c r="K152" s="66">
        <f t="shared" si="14"/>
        <v>1</v>
      </c>
    </row>
    <row r="153" spans="1:11" x14ac:dyDescent="0.25">
      <c r="A153" s="63" t="s">
        <v>639</v>
      </c>
      <c r="B153" s="64">
        <v>4554</v>
      </c>
      <c r="C153" s="64">
        <v>4713</v>
      </c>
      <c r="D153" s="64">
        <v>4515</v>
      </c>
      <c r="E153" s="64">
        <v>4710</v>
      </c>
      <c r="F153" s="66">
        <f t="shared" si="15"/>
        <v>4.3478260869565215</v>
      </c>
      <c r="G153" s="66">
        <f t="shared" si="16"/>
        <v>3.4255599472990776</v>
      </c>
      <c r="H153" s="5">
        <f t="shared" si="12"/>
        <v>0.78787878787878785</v>
      </c>
      <c r="I153" s="66">
        <f t="shared" si="17"/>
        <v>8</v>
      </c>
      <c r="J153" s="66">
        <f t="shared" si="13"/>
        <v>8</v>
      </c>
      <c r="K153" s="66">
        <f t="shared" si="14"/>
        <v>4</v>
      </c>
    </row>
    <row r="154" spans="1:11" x14ac:dyDescent="0.25">
      <c r="A154" s="63" t="s">
        <v>638</v>
      </c>
      <c r="B154" s="64">
        <v>4656</v>
      </c>
      <c r="C154" s="64">
        <v>4679</v>
      </c>
      <c r="D154" s="64">
        <v>4534</v>
      </c>
      <c r="E154" s="64">
        <v>4595</v>
      </c>
      <c r="F154" s="66">
        <f t="shared" si="15"/>
        <v>3.1142611683848798</v>
      </c>
      <c r="G154" s="66">
        <f t="shared" si="16"/>
        <v>-1.3101374570446735</v>
      </c>
      <c r="H154" s="5">
        <f t="shared" si="12"/>
        <v>0.4206896551724138</v>
      </c>
      <c r="I154" s="66">
        <f t="shared" si="17"/>
        <v>7</v>
      </c>
      <c r="J154" s="66">
        <f t="shared" si="13"/>
        <v>5</v>
      </c>
      <c r="K154" s="66">
        <f t="shared" si="14"/>
        <v>1</v>
      </c>
    </row>
    <row r="155" spans="1:11" x14ac:dyDescent="0.25">
      <c r="A155" s="63" t="s">
        <v>637</v>
      </c>
      <c r="B155" s="64">
        <v>4521</v>
      </c>
      <c r="C155" s="64">
        <v>4715</v>
      </c>
      <c r="D155" s="64">
        <v>4493</v>
      </c>
      <c r="E155" s="64">
        <v>4707</v>
      </c>
      <c r="F155" s="66">
        <f t="shared" si="15"/>
        <v>4.9104180491041802</v>
      </c>
      <c r="G155" s="66">
        <f t="shared" si="16"/>
        <v>4.1141340411413401</v>
      </c>
      <c r="H155" s="5">
        <f t="shared" si="12"/>
        <v>0.83783783783783783</v>
      </c>
      <c r="I155" s="66">
        <f t="shared" si="17"/>
        <v>9</v>
      </c>
      <c r="J155" s="66">
        <f t="shared" si="13"/>
        <v>9</v>
      </c>
      <c r="K155" s="66">
        <f t="shared" si="14"/>
        <v>4</v>
      </c>
    </row>
    <row r="156" spans="1:11" x14ac:dyDescent="0.25">
      <c r="A156" s="63" t="s">
        <v>636</v>
      </c>
      <c r="B156" s="64">
        <v>4505</v>
      </c>
      <c r="C156" s="64">
        <v>4567</v>
      </c>
      <c r="D156" s="64">
        <v>4505</v>
      </c>
      <c r="E156" s="64">
        <v>4541</v>
      </c>
      <c r="F156" s="66">
        <f t="shared" si="15"/>
        <v>1.3762486126526081</v>
      </c>
      <c r="G156" s="66">
        <f t="shared" si="16"/>
        <v>0.7991120976692565</v>
      </c>
      <c r="H156" s="5">
        <f t="shared" si="12"/>
        <v>0.58064516129032273</v>
      </c>
      <c r="I156" s="66">
        <f t="shared" si="17"/>
        <v>1</v>
      </c>
      <c r="J156" s="66">
        <f t="shared" si="13"/>
        <v>6</v>
      </c>
      <c r="K156" s="66">
        <f t="shared" si="14"/>
        <v>2</v>
      </c>
    </row>
    <row r="157" spans="1:11" x14ac:dyDescent="0.25">
      <c r="A157" s="63" t="s">
        <v>635</v>
      </c>
      <c r="B157" s="64">
        <v>4506</v>
      </c>
      <c r="C157" s="64">
        <v>4579</v>
      </c>
      <c r="D157" s="64">
        <v>4469</v>
      </c>
      <c r="E157" s="64">
        <v>4487</v>
      </c>
      <c r="F157" s="66">
        <f t="shared" si="15"/>
        <v>2.4411895250776743</v>
      </c>
      <c r="G157" s="66">
        <f t="shared" si="16"/>
        <v>-0.42166000887705285</v>
      </c>
      <c r="H157" s="5">
        <f t="shared" si="12"/>
        <v>0.17272727272727273</v>
      </c>
      <c r="I157" s="66">
        <f t="shared" si="17"/>
        <v>5</v>
      </c>
      <c r="J157" s="66">
        <f t="shared" si="13"/>
        <v>2</v>
      </c>
      <c r="K157" s="66">
        <f t="shared" si="14"/>
        <v>2</v>
      </c>
    </row>
    <row r="158" spans="1:11" x14ac:dyDescent="0.25">
      <c r="A158" s="63" t="s">
        <v>634</v>
      </c>
      <c r="B158" s="64">
        <v>4555</v>
      </c>
      <c r="C158" s="64">
        <v>4592</v>
      </c>
      <c r="D158" s="64">
        <v>4509</v>
      </c>
      <c r="E158" s="64">
        <v>4514</v>
      </c>
      <c r="F158" s="66">
        <f t="shared" si="15"/>
        <v>1.8221734357848518</v>
      </c>
      <c r="G158" s="66">
        <f t="shared" si="16"/>
        <v>-0.90010976948408339</v>
      </c>
      <c r="H158" s="5">
        <f t="shared" si="12"/>
        <v>0.49397590361445781</v>
      </c>
      <c r="I158" s="66">
        <f t="shared" si="17"/>
        <v>2</v>
      </c>
      <c r="J158" s="66">
        <f t="shared" si="13"/>
        <v>5</v>
      </c>
      <c r="K158" s="66">
        <f t="shared" si="14"/>
        <v>2</v>
      </c>
    </row>
    <row r="159" spans="1:11" x14ac:dyDescent="0.25">
      <c r="A159" s="63" t="s">
        <v>633</v>
      </c>
      <c r="B159" s="64">
        <v>4646</v>
      </c>
      <c r="C159" s="64">
        <v>4646</v>
      </c>
      <c r="D159" s="64">
        <v>4505</v>
      </c>
      <c r="E159" s="64">
        <v>4532</v>
      </c>
      <c r="F159" s="66">
        <f t="shared" si="15"/>
        <v>3.0348687042617306</v>
      </c>
      <c r="G159" s="66">
        <f t="shared" si="16"/>
        <v>-2.4537236332328884</v>
      </c>
      <c r="H159" s="5">
        <f t="shared" si="12"/>
        <v>0.80851063829787229</v>
      </c>
      <c r="I159" s="66">
        <f t="shared" si="17"/>
        <v>7</v>
      </c>
      <c r="J159" s="66">
        <f t="shared" si="13"/>
        <v>9</v>
      </c>
      <c r="K159" s="66">
        <f t="shared" si="14"/>
        <v>4</v>
      </c>
    </row>
    <row r="160" spans="1:11" x14ac:dyDescent="0.25">
      <c r="A160" s="63" t="s">
        <v>632</v>
      </c>
      <c r="B160" s="64">
        <v>4637</v>
      </c>
      <c r="C160" s="64">
        <v>4698</v>
      </c>
      <c r="D160" s="64">
        <v>4594</v>
      </c>
      <c r="E160" s="64">
        <v>4617</v>
      </c>
      <c r="F160" s="66">
        <f t="shared" si="15"/>
        <v>2.2428294155704118</v>
      </c>
      <c r="G160" s="66">
        <f t="shared" si="16"/>
        <v>-0.43131334914815617</v>
      </c>
      <c r="H160" s="5">
        <f t="shared" si="12"/>
        <v>0.19230769230769232</v>
      </c>
      <c r="I160" s="66">
        <f t="shared" si="17"/>
        <v>4</v>
      </c>
      <c r="J160" s="66">
        <f t="shared" si="13"/>
        <v>2</v>
      </c>
      <c r="K160" s="66">
        <f t="shared" si="14"/>
        <v>2</v>
      </c>
    </row>
    <row r="161" spans="1:11" x14ac:dyDescent="0.25">
      <c r="A161" s="63" t="s">
        <v>631</v>
      </c>
      <c r="B161" s="64">
        <v>4539</v>
      </c>
      <c r="C161" s="64">
        <v>4601</v>
      </c>
      <c r="D161" s="64">
        <v>4514</v>
      </c>
      <c r="E161" s="64">
        <v>4572</v>
      </c>
      <c r="F161" s="66">
        <f t="shared" si="15"/>
        <v>1.9167217448777263</v>
      </c>
      <c r="G161" s="66">
        <f t="shared" si="16"/>
        <v>0.72703238598810316</v>
      </c>
      <c r="H161" s="5">
        <f t="shared" ref="H161:H224" si="18">ABS(G161/F161)</f>
        <v>0.37931034482758624</v>
      </c>
      <c r="I161" s="66">
        <f t="shared" si="17"/>
        <v>3</v>
      </c>
      <c r="J161" s="66">
        <f t="shared" si="13"/>
        <v>4</v>
      </c>
      <c r="K161" s="66">
        <f t="shared" si="14"/>
        <v>2</v>
      </c>
    </row>
    <row r="162" spans="1:11" x14ac:dyDescent="0.25">
      <c r="A162" s="63" t="s">
        <v>630</v>
      </c>
      <c r="B162" s="64">
        <v>4471</v>
      </c>
      <c r="C162" s="64">
        <v>4595</v>
      </c>
      <c r="D162" s="64">
        <v>4470</v>
      </c>
      <c r="E162" s="64">
        <v>4539</v>
      </c>
      <c r="F162" s="66">
        <f t="shared" si="15"/>
        <v>2.7957951241333037</v>
      </c>
      <c r="G162" s="66">
        <f t="shared" si="16"/>
        <v>1.520912547528517</v>
      </c>
      <c r="H162" s="5">
        <f t="shared" si="18"/>
        <v>0.54399999999999993</v>
      </c>
      <c r="I162" s="66">
        <f t="shared" si="17"/>
        <v>6</v>
      </c>
      <c r="J162" s="66">
        <f t="shared" si="13"/>
        <v>6</v>
      </c>
      <c r="K162" s="66">
        <f t="shared" si="14"/>
        <v>1</v>
      </c>
    </row>
    <row r="163" spans="1:11" x14ac:dyDescent="0.25">
      <c r="A163" s="63" t="s">
        <v>629</v>
      </c>
      <c r="B163" s="64">
        <v>4541</v>
      </c>
      <c r="C163" s="64">
        <v>4575</v>
      </c>
      <c r="D163" s="64">
        <v>4469</v>
      </c>
      <c r="E163" s="64">
        <v>4484</v>
      </c>
      <c r="F163" s="66">
        <f t="shared" si="15"/>
        <v>2.3342876018498129</v>
      </c>
      <c r="G163" s="66">
        <f t="shared" si="16"/>
        <v>-1.2552301255230125</v>
      </c>
      <c r="H163" s="5">
        <f t="shared" si="18"/>
        <v>0.53773584905660377</v>
      </c>
      <c r="I163" s="66">
        <f t="shared" si="17"/>
        <v>5</v>
      </c>
      <c r="J163" s="66">
        <f t="shared" si="13"/>
        <v>6</v>
      </c>
      <c r="K163" s="66">
        <f t="shared" si="14"/>
        <v>2</v>
      </c>
    </row>
    <row r="164" spans="1:11" x14ac:dyDescent="0.25">
      <c r="A164" s="63" t="s">
        <v>628</v>
      </c>
      <c r="B164" s="64">
        <v>4547</v>
      </c>
      <c r="C164" s="64">
        <v>4670</v>
      </c>
      <c r="D164" s="64">
        <v>4504</v>
      </c>
      <c r="E164" s="64">
        <v>4600</v>
      </c>
      <c r="F164" s="66">
        <f t="shared" si="15"/>
        <v>3.6507587420277106</v>
      </c>
      <c r="G164" s="66">
        <f t="shared" si="16"/>
        <v>1.1656036947437871</v>
      </c>
      <c r="H164" s="5">
        <f t="shared" si="18"/>
        <v>0.31927710843373497</v>
      </c>
      <c r="I164" s="66">
        <f t="shared" si="17"/>
        <v>8</v>
      </c>
      <c r="J164" s="66">
        <f t="shared" si="13"/>
        <v>4</v>
      </c>
      <c r="K164" s="66">
        <f t="shared" si="14"/>
        <v>1</v>
      </c>
    </row>
    <row r="165" spans="1:11" x14ac:dyDescent="0.25">
      <c r="A165" s="63" t="s">
        <v>627</v>
      </c>
      <c r="B165" s="64">
        <v>4482</v>
      </c>
      <c r="C165" s="64">
        <v>4570</v>
      </c>
      <c r="D165" s="64">
        <v>4478</v>
      </c>
      <c r="E165" s="64">
        <v>4515</v>
      </c>
      <c r="F165" s="66">
        <f t="shared" si="15"/>
        <v>2.0526550647032575</v>
      </c>
      <c r="G165" s="66">
        <f t="shared" si="16"/>
        <v>0.73627844712182056</v>
      </c>
      <c r="H165" s="5">
        <f t="shared" si="18"/>
        <v>0.35869565217391303</v>
      </c>
      <c r="I165" s="66">
        <f t="shared" si="17"/>
        <v>3</v>
      </c>
      <c r="J165" s="66">
        <f t="shared" si="13"/>
        <v>4</v>
      </c>
      <c r="K165" s="66">
        <f t="shared" si="14"/>
        <v>2</v>
      </c>
    </row>
    <row r="166" spans="1:11" x14ac:dyDescent="0.25">
      <c r="A166" s="63" t="s">
        <v>626</v>
      </c>
      <c r="B166" s="64">
        <v>4595</v>
      </c>
      <c r="C166" s="64">
        <v>4642</v>
      </c>
      <c r="D166" s="64">
        <v>4485</v>
      </c>
      <c r="E166" s="64">
        <v>4491</v>
      </c>
      <c r="F166" s="66">
        <f t="shared" si="15"/>
        <v>3.4167573449401525</v>
      </c>
      <c r="G166" s="66">
        <f t="shared" si="16"/>
        <v>-2.263329706202394</v>
      </c>
      <c r="H166" s="5">
        <f t="shared" si="18"/>
        <v>0.66242038216560506</v>
      </c>
      <c r="I166" s="66">
        <f t="shared" si="17"/>
        <v>7</v>
      </c>
      <c r="J166" s="66">
        <f t="shared" si="13"/>
        <v>7</v>
      </c>
      <c r="K166" s="66">
        <f t="shared" si="14"/>
        <v>4</v>
      </c>
    </row>
    <row r="167" spans="1:11" x14ac:dyDescent="0.25">
      <c r="A167" s="63" t="s">
        <v>625</v>
      </c>
      <c r="B167" s="64">
        <v>4309</v>
      </c>
      <c r="C167" s="64">
        <v>4667</v>
      </c>
      <c r="D167" s="64">
        <v>4302</v>
      </c>
      <c r="E167" s="64">
        <v>4610</v>
      </c>
      <c r="F167" s="66">
        <f t="shared" si="15"/>
        <v>8.4706428405662582</v>
      </c>
      <c r="G167" s="66">
        <f t="shared" si="16"/>
        <v>6.9853794383847756</v>
      </c>
      <c r="H167" s="5">
        <f t="shared" si="18"/>
        <v>0.82465753424657517</v>
      </c>
      <c r="I167" s="66">
        <f t="shared" si="17"/>
        <v>10</v>
      </c>
      <c r="J167" s="66">
        <f t="shared" si="13"/>
        <v>9</v>
      </c>
      <c r="K167" s="66">
        <f t="shared" si="14"/>
        <v>4</v>
      </c>
    </row>
    <row r="168" spans="1:11" x14ac:dyDescent="0.25">
      <c r="A168" s="63" t="s">
        <v>624</v>
      </c>
      <c r="B168" s="64">
        <v>4453</v>
      </c>
      <c r="C168" s="64">
        <v>4553</v>
      </c>
      <c r="D168" s="64">
        <v>4320</v>
      </c>
      <c r="E168" s="64">
        <v>4337</v>
      </c>
      <c r="F168" s="66">
        <f t="shared" si="15"/>
        <v>5.2324275769144402</v>
      </c>
      <c r="G168" s="66">
        <f t="shared" si="16"/>
        <v>-2.6049854030990343</v>
      </c>
      <c r="H168" s="5">
        <f t="shared" si="18"/>
        <v>0.49785407725321884</v>
      </c>
      <c r="I168" s="66">
        <f t="shared" si="17"/>
        <v>10</v>
      </c>
      <c r="J168" s="66">
        <f t="shared" si="13"/>
        <v>5</v>
      </c>
      <c r="K168" s="66">
        <f t="shared" si="14"/>
        <v>1</v>
      </c>
    </row>
    <row r="169" spans="1:11" x14ac:dyDescent="0.25">
      <c r="A169" s="63" t="s">
        <v>623</v>
      </c>
      <c r="B169" s="64">
        <v>4389</v>
      </c>
      <c r="C169" s="64">
        <v>4491</v>
      </c>
      <c r="D169" s="64">
        <v>4371</v>
      </c>
      <c r="E169" s="64">
        <v>4398</v>
      </c>
      <c r="F169" s="66">
        <f t="shared" si="15"/>
        <v>2.7341079972658919</v>
      </c>
      <c r="G169" s="66">
        <f t="shared" si="16"/>
        <v>0.20505809979494191</v>
      </c>
      <c r="H169" s="5">
        <f t="shared" si="18"/>
        <v>7.5000000000000011E-2</v>
      </c>
      <c r="I169" s="66">
        <f t="shared" si="17"/>
        <v>5</v>
      </c>
      <c r="J169" s="66">
        <f t="shared" si="13"/>
        <v>1</v>
      </c>
      <c r="K169" s="66">
        <f t="shared" si="14"/>
        <v>2</v>
      </c>
    </row>
    <row r="170" spans="1:11" x14ac:dyDescent="0.25">
      <c r="A170" s="63" t="s">
        <v>622</v>
      </c>
      <c r="B170" s="64">
        <v>4650</v>
      </c>
      <c r="C170" s="64">
        <v>4690</v>
      </c>
      <c r="D170" s="64">
        <v>4402</v>
      </c>
      <c r="E170" s="64">
        <v>4457</v>
      </c>
      <c r="F170" s="66">
        <f t="shared" si="15"/>
        <v>6.193548387096774</v>
      </c>
      <c r="G170" s="66">
        <f t="shared" si="16"/>
        <v>-4.150537634408602</v>
      </c>
      <c r="H170" s="5">
        <f t="shared" si="18"/>
        <v>0.67013888888888884</v>
      </c>
      <c r="I170" s="66">
        <f t="shared" si="17"/>
        <v>10</v>
      </c>
      <c r="J170" s="66">
        <f t="shared" si="13"/>
        <v>7</v>
      </c>
      <c r="K170" s="66">
        <f t="shared" si="14"/>
        <v>4</v>
      </c>
    </row>
    <row r="171" spans="1:11" x14ac:dyDescent="0.25">
      <c r="A171" s="63" t="s">
        <v>621</v>
      </c>
      <c r="B171" s="64">
        <v>4699</v>
      </c>
      <c r="C171" s="64">
        <v>4731</v>
      </c>
      <c r="D171" s="64">
        <v>4514</v>
      </c>
      <c r="E171" s="64">
        <v>4664</v>
      </c>
      <c r="F171" s="66">
        <f t="shared" si="15"/>
        <v>4.6180038306022562</v>
      </c>
      <c r="G171" s="66">
        <f t="shared" si="16"/>
        <v>-0.74483932751649284</v>
      </c>
      <c r="H171" s="5">
        <f t="shared" si="18"/>
        <v>0.16129032258064513</v>
      </c>
      <c r="I171" s="66">
        <f t="shared" si="17"/>
        <v>9</v>
      </c>
      <c r="J171" s="66">
        <f t="shared" si="13"/>
        <v>2</v>
      </c>
      <c r="K171" s="66">
        <f t="shared" si="14"/>
        <v>1</v>
      </c>
    </row>
    <row r="172" spans="1:11" x14ac:dyDescent="0.25">
      <c r="A172" s="63" t="s">
        <v>620</v>
      </c>
      <c r="B172" s="64">
        <v>4799</v>
      </c>
      <c r="C172" s="64">
        <v>4871</v>
      </c>
      <c r="D172" s="64">
        <v>4683</v>
      </c>
      <c r="E172" s="64">
        <v>4738</v>
      </c>
      <c r="F172" s="66">
        <f t="shared" si="15"/>
        <v>3.9174828089185243</v>
      </c>
      <c r="G172" s="66">
        <f t="shared" si="16"/>
        <v>-1.2710981454469683</v>
      </c>
      <c r="H172" s="5">
        <f t="shared" si="18"/>
        <v>0.32446808510638309</v>
      </c>
      <c r="I172" s="66">
        <f t="shared" si="17"/>
        <v>8</v>
      </c>
      <c r="J172" s="66">
        <f t="shared" si="13"/>
        <v>4</v>
      </c>
      <c r="K172" s="66">
        <f t="shared" si="14"/>
        <v>1</v>
      </c>
    </row>
    <row r="173" spans="1:11" x14ac:dyDescent="0.25">
      <c r="A173" s="63" t="s">
        <v>619</v>
      </c>
      <c r="B173" s="64">
        <v>4817</v>
      </c>
      <c r="C173" s="64">
        <v>4922</v>
      </c>
      <c r="D173" s="64">
        <v>4514</v>
      </c>
      <c r="E173" s="64">
        <v>4631</v>
      </c>
      <c r="F173" s="66">
        <f t="shared" si="15"/>
        <v>8.4700020759809007</v>
      </c>
      <c r="G173" s="66">
        <f t="shared" si="16"/>
        <v>-3.8613244758148224</v>
      </c>
      <c r="H173" s="5">
        <f t="shared" si="18"/>
        <v>0.45588235294117646</v>
      </c>
      <c r="I173" s="66">
        <f t="shared" si="17"/>
        <v>10</v>
      </c>
      <c r="J173" s="66">
        <f t="shared" si="13"/>
        <v>5</v>
      </c>
      <c r="K173" s="66">
        <f t="shared" si="14"/>
        <v>1</v>
      </c>
    </row>
    <row r="174" spans="1:11" x14ac:dyDescent="0.25">
      <c r="A174" s="63" t="s">
        <v>618</v>
      </c>
      <c r="B174" s="64">
        <v>5358</v>
      </c>
      <c r="C174" s="64">
        <v>5358</v>
      </c>
      <c r="D174" s="64">
        <v>4564</v>
      </c>
      <c r="E174" s="64">
        <v>4625</v>
      </c>
      <c r="F174" s="66">
        <f t="shared" si="15"/>
        <v>14.818962299365435</v>
      </c>
      <c r="G174" s="66">
        <f t="shared" si="16"/>
        <v>-13.68047779022023</v>
      </c>
      <c r="H174" s="5">
        <f t="shared" si="18"/>
        <v>0.92317380352644829</v>
      </c>
      <c r="I174" s="66">
        <f t="shared" si="17"/>
        <v>10</v>
      </c>
      <c r="J174" s="66">
        <f t="shared" si="13"/>
        <v>10</v>
      </c>
      <c r="K174" s="66">
        <f t="shared" si="14"/>
        <v>4</v>
      </c>
    </row>
    <row r="175" spans="1:11" x14ac:dyDescent="0.25">
      <c r="A175" s="63" t="s">
        <v>617</v>
      </c>
      <c r="B175" s="64">
        <v>5290</v>
      </c>
      <c r="C175" s="64">
        <v>5484</v>
      </c>
      <c r="D175" s="64">
        <v>5249</v>
      </c>
      <c r="E175" s="64">
        <v>5417</v>
      </c>
      <c r="F175" s="66">
        <f t="shared" si="15"/>
        <v>4.4423440453686203</v>
      </c>
      <c r="G175" s="66">
        <f t="shared" si="16"/>
        <v>2.4007561436672971</v>
      </c>
      <c r="H175" s="5">
        <f t="shared" si="18"/>
        <v>0.54042553191489362</v>
      </c>
      <c r="I175" s="66">
        <f t="shared" si="17"/>
        <v>9</v>
      </c>
      <c r="J175" s="66">
        <f t="shared" si="13"/>
        <v>6</v>
      </c>
      <c r="K175" s="66">
        <f t="shared" si="14"/>
        <v>1</v>
      </c>
    </row>
    <row r="176" spans="1:11" x14ac:dyDescent="0.25">
      <c r="A176" s="63" t="s">
        <v>616</v>
      </c>
      <c r="B176" s="64">
        <v>4940</v>
      </c>
      <c r="C176" s="64">
        <v>5278</v>
      </c>
      <c r="D176" s="64">
        <v>4902</v>
      </c>
      <c r="E176" s="64">
        <v>5275</v>
      </c>
      <c r="F176" s="66">
        <f t="shared" si="15"/>
        <v>7.6113360323886647</v>
      </c>
      <c r="G176" s="66">
        <f t="shared" si="16"/>
        <v>6.7813765182186234</v>
      </c>
      <c r="H176" s="5">
        <f t="shared" si="18"/>
        <v>0.89095744680851052</v>
      </c>
      <c r="I176" s="66">
        <f t="shared" si="17"/>
        <v>10</v>
      </c>
      <c r="J176" s="66">
        <f t="shared" si="13"/>
        <v>9</v>
      </c>
      <c r="K176" s="66">
        <f t="shared" si="14"/>
        <v>4</v>
      </c>
    </row>
    <row r="177" spans="1:11" x14ac:dyDescent="0.25">
      <c r="A177" s="63" t="s">
        <v>615</v>
      </c>
      <c r="B177" s="64">
        <v>5160</v>
      </c>
      <c r="C177" s="64">
        <v>5197</v>
      </c>
      <c r="D177" s="64">
        <v>4789</v>
      </c>
      <c r="E177" s="64">
        <v>4979</v>
      </c>
      <c r="F177" s="66">
        <f t="shared" si="15"/>
        <v>7.9069767441860463</v>
      </c>
      <c r="G177" s="66">
        <f t="shared" si="16"/>
        <v>-3.5077519379844961</v>
      </c>
      <c r="H177" s="5">
        <f t="shared" si="18"/>
        <v>0.44362745098039219</v>
      </c>
      <c r="I177" s="66">
        <f t="shared" si="17"/>
        <v>10</v>
      </c>
      <c r="J177" s="66">
        <f t="shared" si="13"/>
        <v>5</v>
      </c>
      <c r="K177" s="66">
        <f t="shared" si="14"/>
        <v>1</v>
      </c>
    </row>
    <row r="178" spans="1:11" x14ac:dyDescent="0.25">
      <c r="A178" s="63" t="s">
        <v>614</v>
      </c>
      <c r="B178" s="64">
        <v>4768</v>
      </c>
      <c r="C178" s="64">
        <v>5276</v>
      </c>
      <c r="D178" s="64">
        <v>4767</v>
      </c>
      <c r="E178" s="64">
        <v>5162</v>
      </c>
      <c r="F178" s="66">
        <f t="shared" si="15"/>
        <v>10.675335570469798</v>
      </c>
      <c r="G178" s="66">
        <f t="shared" si="16"/>
        <v>8.2634228187919465</v>
      </c>
      <c r="H178" s="5">
        <f t="shared" si="18"/>
        <v>0.77406679764243624</v>
      </c>
      <c r="I178" s="66">
        <f t="shared" si="17"/>
        <v>10</v>
      </c>
      <c r="J178" s="66">
        <f t="shared" si="13"/>
        <v>8</v>
      </c>
      <c r="K178" s="66">
        <f t="shared" si="14"/>
        <v>4</v>
      </c>
    </row>
    <row r="179" spans="1:11" x14ac:dyDescent="0.25">
      <c r="A179" s="63" t="s">
        <v>613</v>
      </c>
      <c r="B179" s="64">
        <v>4636</v>
      </c>
      <c r="C179" s="64">
        <v>4869</v>
      </c>
      <c r="D179" s="64">
        <v>4556</v>
      </c>
      <c r="E179" s="64">
        <v>4789</v>
      </c>
      <c r="F179" s="66">
        <f t="shared" si="15"/>
        <v>6.75150992234685</v>
      </c>
      <c r="G179" s="66">
        <f t="shared" si="16"/>
        <v>3.3002588438308891</v>
      </c>
      <c r="H179" s="5">
        <f t="shared" si="18"/>
        <v>0.48881789137380205</v>
      </c>
      <c r="I179" s="66">
        <f t="shared" si="17"/>
        <v>10</v>
      </c>
      <c r="J179" s="66">
        <f t="shared" si="13"/>
        <v>5</v>
      </c>
      <c r="K179" s="66">
        <f t="shared" si="14"/>
        <v>1</v>
      </c>
    </row>
    <row r="180" spans="1:11" x14ac:dyDescent="0.25">
      <c r="A180" s="63" t="s">
        <v>612</v>
      </c>
      <c r="B180" s="64">
        <v>4390</v>
      </c>
      <c r="C180" s="64">
        <v>4556</v>
      </c>
      <c r="D180" s="64">
        <v>4322</v>
      </c>
      <c r="E180" s="64">
        <v>4548</v>
      </c>
      <c r="F180" s="66">
        <f t="shared" si="15"/>
        <v>5.3302961275626419</v>
      </c>
      <c r="G180" s="66">
        <f t="shared" si="16"/>
        <v>3.5990888382687927</v>
      </c>
      <c r="H180" s="5">
        <f t="shared" si="18"/>
        <v>0.67521367521367526</v>
      </c>
      <c r="I180" s="66">
        <f t="shared" si="17"/>
        <v>10</v>
      </c>
      <c r="J180" s="66">
        <f t="shared" si="13"/>
        <v>7</v>
      </c>
      <c r="K180" s="66">
        <f t="shared" si="14"/>
        <v>4</v>
      </c>
    </row>
    <row r="181" spans="1:11" x14ac:dyDescent="0.25">
      <c r="A181" s="63" t="s">
        <v>611</v>
      </c>
      <c r="B181" s="64">
        <v>3996</v>
      </c>
      <c r="C181" s="64">
        <v>4239</v>
      </c>
      <c r="D181" s="64">
        <v>3964</v>
      </c>
      <c r="E181" s="64">
        <v>4229</v>
      </c>
      <c r="F181" s="66">
        <f t="shared" si="15"/>
        <v>6.8818818818818821</v>
      </c>
      <c r="G181" s="66">
        <f t="shared" si="16"/>
        <v>5.8308308308308305</v>
      </c>
      <c r="H181" s="5">
        <f t="shared" si="18"/>
        <v>0.84727272727272718</v>
      </c>
      <c r="I181" s="66">
        <f t="shared" si="17"/>
        <v>10</v>
      </c>
      <c r="J181" s="66">
        <f t="shared" si="13"/>
        <v>9</v>
      </c>
      <c r="K181" s="66">
        <f t="shared" si="14"/>
        <v>4</v>
      </c>
    </row>
    <row r="182" spans="1:11" x14ac:dyDescent="0.25">
      <c r="A182" s="63" t="s">
        <v>610</v>
      </c>
      <c r="B182" s="64">
        <v>4108</v>
      </c>
      <c r="C182" s="64">
        <v>4108</v>
      </c>
      <c r="D182" s="64">
        <v>3911</v>
      </c>
      <c r="E182" s="64">
        <v>3942</v>
      </c>
      <c r="F182" s="66">
        <f t="shared" si="15"/>
        <v>4.7955209347614405</v>
      </c>
      <c r="G182" s="66">
        <f t="shared" si="16"/>
        <v>-4.0408958130477117</v>
      </c>
      <c r="H182" s="5">
        <f t="shared" si="18"/>
        <v>0.84263959390862953</v>
      </c>
      <c r="I182" s="66">
        <f t="shared" si="17"/>
        <v>9</v>
      </c>
      <c r="J182" s="66">
        <f t="shared" si="13"/>
        <v>9</v>
      </c>
      <c r="K182" s="66">
        <f t="shared" si="14"/>
        <v>4</v>
      </c>
    </row>
    <row r="183" spans="1:11" x14ac:dyDescent="0.25">
      <c r="A183" s="63" t="s">
        <v>609</v>
      </c>
      <c r="B183" s="64">
        <v>3777</v>
      </c>
      <c r="C183" s="64">
        <v>3937</v>
      </c>
      <c r="D183" s="64">
        <v>3757</v>
      </c>
      <c r="E183" s="64">
        <v>3937</v>
      </c>
      <c r="F183" s="66">
        <f t="shared" si="15"/>
        <v>4.7656870532168387</v>
      </c>
      <c r="G183" s="66">
        <f t="shared" si="16"/>
        <v>4.2361662695260787</v>
      </c>
      <c r="H183" s="5">
        <f t="shared" si="18"/>
        <v>0.88888888888888884</v>
      </c>
      <c r="I183" s="66">
        <f t="shared" si="17"/>
        <v>9</v>
      </c>
      <c r="J183" s="66">
        <f t="shared" si="13"/>
        <v>9</v>
      </c>
      <c r="K183" s="66">
        <f t="shared" si="14"/>
        <v>4</v>
      </c>
    </row>
    <row r="184" spans="1:11" x14ac:dyDescent="0.25">
      <c r="A184" s="63" t="s">
        <v>608</v>
      </c>
      <c r="B184" s="64">
        <v>3695</v>
      </c>
      <c r="C184" s="64">
        <v>3764</v>
      </c>
      <c r="D184" s="64">
        <v>3688</v>
      </c>
      <c r="E184" s="64">
        <v>3702</v>
      </c>
      <c r="F184" s="66">
        <f t="shared" si="15"/>
        <v>2.0568335588633286</v>
      </c>
      <c r="G184" s="66">
        <f t="shared" si="16"/>
        <v>0.18944519621109607</v>
      </c>
      <c r="H184" s="5">
        <f t="shared" si="18"/>
        <v>9.2105263157894746E-2</v>
      </c>
      <c r="I184" s="66">
        <f t="shared" si="17"/>
        <v>3</v>
      </c>
      <c r="J184" s="66">
        <f t="shared" si="13"/>
        <v>1</v>
      </c>
      <c r="K184" s="66">
        <f t="shared" si="14"/>
        <v>2</v>
      </c>
    </row>
    <row r="185" spans="1:11" x14ac:dyDescent="0.25">
      <c r="A185" s="63" t="s">
        <v>607</v>
      </c>
      <c r="B185" s="64">
        <v>3662</v>
      </c>
      <c r="C185" s="64">
        <v>3749</v>
      </c>
      <c r="D185" s="64">
        <v>3624</v>
      </c>
      <c r="E185" s="64">
        <v>3702</v>
      </c>
      <c r="F185" s="66">
        <f t="shared" si="15"/>
        <v>3.4134352812670672</v>
      </c>
      <c r="G185" s="66">
        <f t="shared" si="16"/>
        <v>1.0922992900054616</v>
      </c>
      <c r="H185" s="5">
        <f t="shared" si="18"/>
        <v>0.32</v>
      </c>
      <c r="I185" s="66">
        <f t="shared" si="17"/>
        <v>7</v>
      </c>
      <c r="J185" s="66">
        <f t="shared" si="13"/>
        <v>4</v>
      </c>
      <c r="K185" s="66">
        <f t="shared" si="14"/>
        <v>1</v>
      </c>
    </row>
    <row r="186" spans="1:11" x14ac:dyDescent="0.25">
      <c r="A186" s="63" t="s">
        <v>606</v>
      </c>
      <c r="B186" s="64">
        <v>3555</v>
      </c>
      <c r="C186" s="64">
        <v>3675</v>
      </c>
      <c r="D186" s="64">
        <v>3528</v>
      </c>
      <c r="E186" s="64">
        <v>3662</v>
      </c>
      <c r="F186" s="66">
        <f t="shared" si="15"/>
        <v>4.1350210970464136</v>
      </c>
      <c r="G186" s="66">
        <f t="shared" si="16"/>
        <v>3.0098452883263009</v>
      </c>
      <c r="H186" s="5">
        <f t="shared" si="18"/>
        <v>0.72789115646258495</v>
      </c>
      <c r="I186" s="66">
        <f t="shared" si="17"/>
        <v>8</v>
      </c>
      <c r="J186" s="66">
        <f t="shared" si="13"/>
        <v>8</v>
      </c>
      <c r="K186" s="66">
        <f t="shared" si="14"/>
        <v>4</v>
      </c>
    </row>
    <row r="187" spans="1:11" x14ac:dyDescent="0.25">
      <c r="A187" s="63" t="s">
        <v>605</v>
      </c>
      <c r="B187" s="64">
        <v>3497</v>
      </c>
      <c r="C187" s="64">
        <v>3549</v>
      </c>
      <c r="D187" s="64">
        <v>3474</v>
      </c>
      <c r="E187" s="64">
        <v>3538</v>
      </c>
      <c r="F187" s="66">
        <f t="shared" si="15"/>
        <v>2.1446954532456393</v>
      </c>
      <c r="G187" s="66">
        <f t="shared" si="16"/>
        <v>1.1724335144409495</v>
      </c>
      <c r="H187" s="5">
        <f t="shared" si="18"/>
        <v>0.54666666666666663</v>
      </c>
      <c r="I187" s="66">
        <f t="shared" si="17"/>
        <v>4</v>
      </c>
      <c r="J187" s="66">
        <f t="shared" si="13"/>
        <v>6</v>
      </c>
      <c r="K187" s="66">
        <f t="shared" si="14"/>
        <v>2</v>
      </c>
    </row>
    <row r="188" spans="1:11" x14ac:dyDescent="0.25">
      <c r="A188" s="63" t="s">
        <v>604</v>
      </c>
      <c r="B188" s="64">
        <v>3472</v>
      </c>
      <c r="C188" s="64">
        <v>3504</v>
      </c>
      <c r="D188" s="64">
        <v>3424</v>
      </c>
      <c r="E188" s="64">
        <v>3499</v>
      </c>
      <c r="F188" s="66">
        <f t="shared" si="15"/>
        <v>2.3041474654377883</v>
      </c>
      <c r="G188" s="66">
        <f t="shared" si="16"/>
        <v>0.77764976958525345</v>
      </c>
      <c r="H188" s="5">
        <f t="shared" si="18"/>
        <v>0.33749999999999997</v>
      </c>
      <c r="I188" s="66">
        <f t="shared" si="17"/>
        <v>4</v>
      </c>
      <c r="J188" s="66">
        <f t="shared" si="13"/>
        <v>4</v>
      </c>
      <c r="K188" s="66">
        <f t="shared" si="14"/>
        <v>2</v>
      </c>
    </row>
    <row r="189" spans="1:11" x14ac:dyDescent="0.25">
      <c r="A189" s="63" t="s">
        <v>603</v>
      </c>
      <c r="B189" s="64">
        <v>3487</v>
      </c>
      <c r="C189" s="64">
        <v>3533</v>
      </c>
      <c r="D189" s="64">
        <v>3474</v>
      </c>
      <c r="E189" s="64">
        <v>3475</v>
      </c>
      <c r="F189" s="66">
        <f t="shared" si="15"/>
        <v>1.6919988528821337</v>
      </c>
      <c r="G189" s="66">
        <f t="shared" si="16"/>
        <v>-0.34413535990823058</v>
      </c>
      <c r="H189" s="5">
        <f t="shared" si="18"/>
        <v>0.20338983050847456</v>
      </c>
      <c r="I189" s="66">
        <f t="shared" si="17"/>
        <v>2</v>
      </c>
      <c r="J189" s="66">
        <f t="shared" si="13"/>
        <v>3</v>
      </c>
      <c r="K189" s="66">
        <f t="shared" si="14"/>
        <v>2</v>
      </c>
    </row>
    <row r="190" spans="1:11" x14ac:dyDescent="0.25">
      <c r="A190" s="63" t="s">
        <v>602</v>
      </c>
      <c r="B190" s="64">
        <v>3493</v>
      </c>
      <c r="C190" s="64">
        <v>3515</v>
      </c>
      <c r="D190" s="64">
        <v>3473</v>
      </c>
      <c r="E190" s="64">
        <v>3481</v>
      </c>
      <c r="F190" s="66">
        <f t="shared" si="15"/>
        <v>1.2024048096192386</v>
      </c>
      <c r="G190" s="66">
        <f t="shared" si="16"/>
        <v>-0.34354423131978246</v>
      </c>
      <c r="H190" s="5">
        <f t="shared" si="18"/>
        <v>0.2857142857142857</v>
      </c>
      <c r="I190" s="66">
        <f t="shared" si="17"/>
        <v>1</v>
      </c>
      <c r="J190" s="66">
        <f t="shared" si="13"/>
        <v>3</v>
      </c>
      <c r="K190" s="66">
        <f t="shared" si="14"/>
        <v>2</v>
      </c>
    </row>
    <row r="191" spans="1:11" x14ac:dyDescent="0.25">
      <c r="A191" s="63" t="s">
        <v>601</v>
      </c>
      <c r="B191" s="64">
        <v>3432</v>
      </c>
      <c r="C191" s="64">
        <v>3464</v>
      </c>
      <c r="D191" s="64">
        <v>3419</v>
      </c>
      <c r="E191" s="64">
        <v>3448</v>
      </c>
      <c r="F191" s="66">
        <f t="shared" si="15"/>
        <v>1.3111888111888113</v>
      </c>
      <c r="G191" s="66">
        <f t="shared" si="16"/>
        <v>0.46620046620046618</v>
      </c>
      <c r="H191" s="5">
        <f t="shared" si="18"/>
        <v>0.35555555555555551</v>
      </c>
      <c r="I191" s="66">
        <f t="shared" si="17"/>
        <v>1</v>
      </c>
      <c r="J191" s="66">
        <f t="shared" si="13"/>
        <v>4</v>
      </c>
      <c r="K191" s="66">
        <f t="shared" si="14"/>
        <v>2</v>
      </c>
    </row>
    <row r="192" spans="1:11" x14ac:dyDescent="0.25">
      <c r="A192" s="63" t="s">
        <v>600</v>
      </c>
      <c r="B192" s="64">
        <v>3448</v>
      </c>
      <c r="C192" s="64">
        <v>3475</v>
      </c>
      <c r="D192" s="64">
        <v>3405</v>
      </c>
      <c r="E192" s="64">
        <v>3450</v>
      </c>
      <c r="F192" s="66">
        <f t="shared" si="15"/>
        <v>2.0301624129930396</v>
      </c>
      <c r="G192" s="66">
        <f t="shared" si="16"/>
        <v>5.8004640371229696E-2</v>
      </c>
      <c r="H192" s="5">
        <f t="shared" si="18"/>
        <v>2.8571428571428567E-2</v>
      </c>
      <c r="I192" s="66">
        <f t="shared" si="17"/>
        <v>3</v>
      </c>
      <c r="J192" s="66">
        <f t="shared" si="13"/>
        <v>1</v>
      </c>
      <c r="K192" s="66">
        <f t="shared" si="14"/>
        <v>2</v>
      </c>
    </row>
    <row r="193" spans="1:11" x14ac:dyDescent="0.25">
      <c r="A193" s="63" t="s">
        <v>599</v>
      </c>
      <c r="B193" s="64">
        <v>3460</v>
      </c>
      <c r="C193" s="64">
        <v>3463</v>
      </c>
      <c r="D193" s="64">
        <v>3419</v>
      </c>
      <c r="E193" s="64">
        <v>3437</v>
      </c>
      <c r="F193" s="66">
        <f t="shared" si="15"/>
        <v>1.2716763005780347</v>
      </c>
      <c r="G193" s="66">
        <f t="shared" si="16"/>
        <v>-0.66473988439306364</v>
      </c>
      <c r="H193" s="5">
        <f t="shared" si="18"/>
        <v>0.52272727272727271</v>
      </c>
      <c r="I193" s="66">
        <f t="shared" si="17"/>
        <v>1</v>
      </c>
      <c r="J193" s="66">
        <f t="shared" si="13"/>
        <v>6</v>
      </c>
      <c r="K193" s="66">
        <f t="shared" si="14"/>
        <v>2</v>
      </c>
    </row>
    <row r="194" spans="1:11" x14ac:dyDescent="0.25">
      <c r="A194" s="63" t="s">
        <v>598</v>
      </c>
      <c r="B194" s="64">
        <v>3494</v>
      </c>
      <c r="C194" s="64">
        <v>3513</v>
      </c>
      <c r="D194" s="64">
        <v>3467</v>
      </c>
      <c r="E194" s="64">
        <v>3492</v>
      </c>
      <c r="F194" s="66">
        <f t="shared" si="15"/>
        <v>1.316542644533486</v>
      </c>
      <c r="G194" s="66">
        <f t="shared" si="16"/>
        <v>-5.7240984544934169E-2</v>
      </c>
      <c r="H194" s="5">
        <f t="shared" si="18"/>
        <v>4.3478260869565216E-2</v>
      </c>
      <c r="I194" s="66">
        <f t="shared" si="17"/>
        <v>1</v>
      </c>
      <c r="J194" s="66">
        <f t="shared" si="13"/>
        <v>1</v>
      </c>
      <c r="K194" s="66">
        <f t="shared" si="14"/>
        <v>2</v>
      </c>
    </row>
    <row r="195" spans="1:11" x14ac:dyDescent="0.25">
      <c r="A195" s="63" t="s">
        <v>597</v>
      </c>
      <c r="B195" s="64">
        <v>3464</v>
      </c>
      <c r="C195" s="64">
        <v>3506</v>
      </c>
      <c r="D195" s="64">
        <v>3446</v>
      </c>
      <c r="E195" s="64">
        <v>3489</v>
      </c>
      <c r="F195" s="66">
        <f t="shared" si="15"/>
        <v>1.7321016166281753</v>
      </c>
      <c r="G195" s="66">
        <f t="shared" si="16"/>
        <v>0.72170900692840645</v>
      </c>
      <c r="H195" s="5">
        <f t="shared" si="18"/>
        <v>0.41666666666666669</v>
      </c>
      <c r="I195" s="66">
        <f t="shared" si="17"/>
        <v>2</v>
      </c>
      <c r="J195" s="66">
        <f t="shared" ref="J195:J258" si="19">VLOOKUP(H195,$L$24:$N$33,3,TRUE)</f>
        <v>5</v>
      </c>
      <c r="K195" s="66">
        <f t="shared" ref="K195:K258" si="20">IF(AND(I195&gt;=$N$10,F195&gt;$B$1),IF(J195&gt;=$N$23,4,1),IF(J195&gt;=$N$23,3,2))</f>
        <v>2</v>
      </c>
    </row>
    <row r="196" spans="1:11" x14ac:dyDescent="0.25">
      <c r="A196" s="63" t="s">
        <v>596</v>
      </c>
      <c r="B196" s="64">
        <v>3500</v>
      </c>
      <c r="C196" s="64">
        <v>3544</v>
      </c>
      <c r="D196" s="64">
        <v>3477</v>
      </c>
      <c r="E196" s="64">
        <v>3498</v>
      </c>
      <c r="F196" s="66">
        <f t="shared" ref="F196:F259" si="21">ABS(C196-D196)/B196*100</f>
        <v>1.9142857142857141</v>
      </c>
      <c r="G196" s="66">
        <f t="shared" ref="G196:G259" si="22">(E196-B196)/B196*100</f>
        <v>-5.7142857142857148E-2</v>
      </c>
      <c r="H196" s="5">
        <f t="shared" si="18"/>
        <v>2.9850746268656723E-2</v>
      </c>
      <c r="I196" s="66">
        <f t="shared" ref="I196:I259" si="23">VLOOKUP(_xlfn.PERCENTRANK.EXC(F$3:F$1184,F196),$L$11:$N$20,3,TRUE)</f>
        <v>3</v>
      </c>
      <c r="J196" s="66">
        <f t="shared" si="19"/>
        <v>1</v>
      </c>
      <c r="K196" s="66">
        <f t="shared" si="20"/>
        <v>2</v>
      </c>
    </row>
    <row r="197" spans="1:11" x14ac:dyDescent="0.25">
      <c r="A197" s="63" t="s">
        <v>595</v>
      </c>
      <c r="B197" s="64">
        <v>3535</v>
      </c>
      <c r="C197" s="64">
        <v>3548</v>
      </c>
      <c r="D197" s="64">
        <v>3485</v>
      </c>
      <c r="E197" s="64">
        <v>3497</v>
      </c>
      <c r="F197" s="66">
        <f t="shared" si="21"/>
        <v>1.782178217821782</v>
      </c>
      <c r="G197" s="66">
        <f t="shared" si="22"/>
        <v>-1.074964639321075</v>
      </c>
      <c r="H197" s="5">
        <f t="shared" si="18"/>
        <v>0.60317460317460325</v>
      </c>
      <c r="I197" s="66">
        <f t="shared" si="23"/>
        <v>2</v>
      </c>
      <c r="J197" s="66">
        <f t="shared" si="19"/>
        <v>7</v>
      </c>
      <c r="K197" s="66">
        <f t="shared" si="20"/>
        <v>3</v>
      </c>
    </row>
    <row r="198" spans="1:11" x14ac:dyDescent="0.25">
      <c r="A198" s="63" t="s">
        <v>594</v>
      </c>
      <c r="B198" s="64">
        <v>3487</v>
      </c>
      <c r="C198" s="64">
        <v>3626</v>
      </c>
      <c r="D198" s="64">
        <v>3472</v>
      </c>
      <c r="E198" s="64">
        <v>3573</v>
      </c>
      <c r="F198" s="66">
        <f t="shared" si="21"/>
        <v>4.4164037854889591</v>
      </c>
      <c r="G198" s="66">
        <f t="shared" si="22"/>
        <v>2.4663034126756527</v>
      </c>
      <c r="H198" s="5">
        <f t="shared" si="18"/>
        <v>0.55844155844155852</v>
      </c>
      <c r="I198" s="66">
        <f t="shared" si="23"/>
        <v>9</v>
      </c>
      <c r="J198" s="66">
        <f t="shared" si="19"/>
        <v>6</v>
      </c>
      <c r="K198" s="66">
        <f t="shared" si="20"/>
        <v>1</v>
      </c>
    </row>
    <row r="199" spans="1:11" x14ac:dyDescent="0.25">
      <c r="A199" s="63" t="s">
        <v>593</v>
      </c>
      <c r="B199" s="64">
        <v>3401</v>
      </c>
      <c r="C199" s="64">
        <v>3478</v>
      </c>
      <c r="D199" s="64">
        <v>3378</v>
      </c>
      <c r="E199" s="64">
        <v>3467</v>
      </c>
      <c r="F199" s="66">
        <f t="shared" si="21"/>
        <v>2.9403116730373418</v>
      </c>
      <c r="G199" s="66">
        <f t="shared" si="22"/>
        <v>1.9406057042046458</v>
      </c>
      <c r="H199" s="5">
        <f t="shared" si="18"/>
        <v>0.66000000000000014</v>
      </c>
      <c r="I199" s="66">
        <f t="shared" si="23"/>
        <v>6</v>
      </c>
      <c r="J199" s="66">
        <f t="shared" si="19"/>
        <v>7</v>
      </c>
      <c r="K199" s="66">
        <f t="shared" si="20"/>
        <v>4</v>
      </c>
    </row>
    <row r="200" spans="1:11" x14ac:dyDescent="0.25">
      <c r="A200" s="63" t="s">
        <v>592</v>
      </c>
      <c r="B200" s="64">
        <v>3486</v>
      </c>
      <c r="C200" s="64">
        <v>3490</v>
      </c>
      <c r="D200" s="64">
        <v>3427</v>
      </c>
      <c r="E200" s="64">
        <v>3443</v>
      </c>
      <c r="F200" s="66">
        <f t="shared" si="21"/>
        <v>1.8072289156626504</v>
      </c>
      <c r="G200" s="66">
        <f t="shared" si="22"/>
        <v>-1.2335054503729201</v>
      </c>
      <c r="H200" s="5">
        <f t="shared" si="18"/>
        <v>0.68253968253968256</v>
      </c>
      <c r="I200" s="66">
        <f t="shared" si="23"/>
        <v>2</v>
      </c>
      <c r="J200" s="66">
        <f t="shared" si="19"/>
        <v>7</v>
      </c>
      <c r="K200" s="66">
        <f t="shared" si="20"/>
        <v>3</v>
      </c>
    </row>
    <row r="201" spans="1:11" x14ac:dyDescent="0.25">
      <c r="A201" s="63" t="s">
        <v>591</v>
      </c>
      <c r="B201" s="64">
        <v>3452</v>
      </c>
      <c r="C201" s="64">
        <v>3509</v>
      </c>
      <c r="D201" s="64">
        <v>3442</v>
      </c>
      <c r="E201" s="64">
        <v>3506</v>
      </c>
      <c r="F201" s="66">
        <f t="shared" si="21"/>
        <v>1.9409038238702201</v>
      </c>
      <c r="G201" s="66">
        <f t="shared" si="22"/>
        <v>1.5643105446118193</v>
      </c>
      <c r="H201" s="5">
        <f t="shared" si="18"/>
        <v>0.80597014925373145</v>
      </c>
      <c r="I201" s="66">
        <f t="shared" si="23"/>
        <v>3</v>
      </c>
      <c r="J201" s="66">
        <f t="shared" si="19"/>
        <v>9</v>
      </c>
      <c r="K201" s="66">
        <f t="shared" si="20"/>
        <v>3</v>
      </c>
    </row>
    <row r="202" spans="1:11" x14ac:dyDescent="0.25">
      <c r="A202" s="63" t="s">
        <v>590</v>
      </c>
      <c r="B202" s="64">
        <v>3496</v>
      </c>
      <c r="C202" s="64">
        <v>3526</v>
      </c>
      <c r="D202" s="64">
        <v>3483</v>
      </c>
      <c r="E202" s="64">
        <v>3501</v>
      </c>
      <c r="F202" s="66">
        <f t="shared" si="21"/>
        <v>1.2299771167048055</v>
      </c>
      <c r="G202" s="66">
        <f t="shared" si="22"/>
        <v>0.14302059496567504</v>
      </c>
      <c r="H202" s="5">
        <f t="shared" si="18"/>
        <v>0.11627906976744184</v>
      </c>
      <c r="I202" s="66">
        <f t="shared" si="23"/>
        <v>1</v>
      </c>
      <c r="J202" s="66">
        <f t="shared" si="19"/>
        <v>2</v>
      </c>
      <c r="K202" s="66">
        <f t="shared" si="20"/>
        <v>2</v>
      </c>
    </row>
    <row r="203" spans="1:11" x14ac:dyDescent="0.25">
      <c r="A203" s="63" t="s">
        <v>589</v>
      </c>
      <c r="B203" s="64">
        <v>3456</v>
      </c>
      <c r="C203" s="64">
        <v>3479</v>
      </c>
      <c r="D203" s="64">
        <v>3439</v>
      </c>
      <c r="E203" s="64">
        <v>3474</v>
      </c>
      <c r="F203" s="66">
        <f t="shared" si="21"/>
        <v>1.1574074074074074</v>
      </c>
      <c r="G203" s="66">
        <f t="shared" si="22"/>
        <v>0.52083333333333326</v>
      </c>
      <c r="H203" s="5">
        <f t="shared" si="18"/>
        <v>0.4499999999999999</v>
      </c>
      <c r="I203" s="66">
        <f t="shared" si="23"/>
        <v>1</v>
      </c>
      <c r="J203" s="66">
        <f t="shared" si="19"/>
        <v>5</v>
      </c>
      <c r="K203" s="66">
        <f t="shared" si="20"/>
        <v>2</v>
      </c>
    </row>
    <row r="204" spans="1:11" x14ac:dyDescent="0.25">
      <c r="A204" s="63" t="s">
        <v>588</v>
      </c>
      <c r="B204" s="64">
        <v>3479</v>
      </c>
      <c r="C204" s="64">
        <v>3520</v>
      </c>
      <c r="D204" s="64">
        <v>3440</v>
      </c>
      <c r="E204" s="64">
        <v>3508</v>
      </c>
      <c r="F204" s="66">
        <f t="shared" si="21"/>
        <v>2.2995113538373095</v>
      </c>
      <c r="G204" s="66">
        <f t="shared" si="22"/>
        <v>0.83357286576602485</v>
      </c>
      <c r="H204" s="5">
        <f t="shared" si="18"/>
        <v>0.36250000000000004</v>
      </c>
      <c r="I204" s="66">
        <f t="shared" si="23"/>
        <v>4</v>
      </c>
      <c r="J204" s="66">
        <f t="shared" si="19"/>
        <v>4</v>
      </c>
      <c r="K204" s="66">
        <f t="shared" si="20"/>
        <v>2</v>
      </c>
    </row>
    <row r="205" spans="1:11" x14ac:dyDescent="0.25">
      <c r="A205" s="63" t="s">
        <v>587</v>
      </c>
      <c r="B205" s="64">
        <v>3418</v>
      </c>
      <c r="C205" s="64">
        <v>3445</v>
      </c>
      <c r="D205" s="64">
        <v>3383</v>
      </c>
      <c r="E205" s="64">
        <v>3434</v>
      </c>
      <c r="F205" s="66">
        <f t="shared" si="21"/>
        <v>1.8139262726740786</v>
      </c>
      <c r="G205" s="66">
        <f t="shared" si="22"/>
        <v>0.46811000585137508</v>
      </c>
      <c r="H205" s="5">
        <f t="shared" si="18"/>
        <v>0.25806451612903225</v>
      </c>
      <c r="I205" s="66">
        <f t="shared" si="23"/>
        <v>2</v>
      </c>
      <c r="J205" s="66">
        <f t="shared" si="19"/>
        <v>3</v>
      </c>
      <c r="K205" s="66">
        <f t="shared" si="20"/>
        <v>2</v>
      </c>
    </row>
    <row r="206" spans="1:11" x14ac:dyDescent="0.25">
      <c r="A206" s="63" t="s">
        <v>586</v>
      </c>
      <c r="B206" s="64">
        <v>3565</v>
      </c>
      <c r="C206" s="64">
        <v>3570</v>
      </c>
      <c r="D206" s="64">
        <v>3487</v>
      </c>
      <c r="E206" s="64">
        <v>3507</v>
      </c>
      <c r="F206" s="66">
        <f t="shared" si="21"/>
        <v>2.3281907433380082</v>
      </c>
      <c r="G206" s="66">
        <f t="shared" si="22"/>
        <v>-1.6269284712482468</v>
      </c>
      <c r="H206" s="5">
        <f t="shared" si="18"/>
        <v>0.6987951807228916</v>
      </c>
      <c r="I206" s="66">
        <f t="shared" si="23"/>
        <v>5</v>
      </c>
      <c r="J206" s="66">
        <f t="shared" si="19"/>
        <v>7</v>
      </c>
      <c r="K206" s="66">
        <f t="shared" si="20"/>
        <v>3</v>
      </c>
    </row>
    <row r="207" spans="1:11" x14ac:dyDescent="0.25">
      <c r="A207" s="63" t="s">
        <v>585</v>
      </c>
      <c r="B207" s="64">
        <v>3518</v>
      </c>
      <c r="C207" s="64">
        <v>3569</v>
      </c>
      <c r="D207" s="64">
        <v>3509</v>
      </c>
      <c r="E207" s="64">
        <v>3522</v>
      </c>
      <c r="F207" s="66">
        <f t="shared" si="21"/>
        <v>1.7055144968732234</v>
      </c>
      <c r="G207" s="66">
        <f t="shared" si="22"/>
        <v>0.11370096645821488</v>
      </c>
      <c r="H207" s="5">
        <f t="shared" si="18"/>
        <v>6.6666666666666666E-2</v>
      </c>
      <c r="I207" s="66">
        <f t="shared" si="23"/>
        <v>2</v>
      </c>
      <c r="J207" s="66">
        <f t="shared" si="19"/>
        <v>1</v>
      </c>
      <c r="K207" s="66">
        <f t="shared" si="20"/>
        <v>2</v>
      </c>
    </row>
    <row r="208" spans="1:11" x14ac:dyDescent="0.25">
      <c r="A208" s="63" t="s">
        <v>584</v>
      </c>
      <c r="B208" s="64">
        <v>3442</v>
      </c>
      <c r="C208" s="64">
        <v>3475</v>
      </c>
      <c r="D208" s="64">
        <v>3421</v>
      </c>
      <c r="E208" s="64">
        <v>3460</v>
      </c>
      <c r="F208" s="66">
        <f t="shared" si="21"/>
        <v>1.568855316676351</v>
      </c>
      <c r="G208" s="66">
        <f t="shared" si="22"/>
        <v>0.52295177222545031</v>
      </c>
      <c r="H208" s="5">
        <f t="shared" si="18"/>
        <v>0.33333333333333331</v>
      </c>
      <c r="I208" s="66">
        <f t="shared" si="23"/>
        <v>1</v>
      </c>
      <c r="J208" s="66">
        <f t="shared" si="19"/>
        <v>4</v>
      </c>
      <c r="K208" s="66">
        <f t="shared" si="20"/>
        <v>2</v>
      </c>
    </row>
    <row r="209" spans="1:11" x14ac:dyDescent="0.25">
      <c r="A209" s="63" t="s">
        <v>583</v>
      </c>
      <c r="B209" s="64">
        <v>3379</v>
      </c>
      <c r="C209" s="64">
        <v>3444</v>
      </c>
      <c r="D209" s="64">
        <v>3353</v>
      </c>
      <c r="E209" s="64">
        <v>3391</v>
      </c>
      <c r="F209" s="66">
        <f t="shared" si="21"/>
        <v>2.6931044687777446</v>
      </c>
      <c r="G209" s="66">
        <f t="shared" si="22"/>
        <v>0.3551346552234389</v>
      </c>
      <c r="H209" s="5">
        <f t="shared" si="18"/>
        <v>0.1318681318681319</v>
      </c>
      <c r="I209" s="66">
        <f t="shared" si="23"/>
        <v>5</v>
      </c>
      <c r="J209" s="66">
        <f t="shared" si="19"/>
        <v>2</v>
      </c>
      <c r="K209" s="66">
        <f t="shared" si="20"/>
        <v>2</v>
      </c>
    </row>
    <row r="210" spans="1:11" x14ac:dyDescent="0.25">
      <c r="A210" s="63" t="s">
        <v>582</v>
      </c>
      <c r="B210" s="64">
        <v>3458</v>
      </c>
      <c r="C210" s="64">
        <v>3465</v>
      </c>
      <c r="D210" s="64">
        <v>3390</v>
      </c>
      <c r="E210" s="64">
        <v>3406</v>
      </c>
      <c r="F210" s="66">
        <f t="shared" si="21"/>
        <v>2.1688837478311163</v>
      </c>
      <c r="G210" s="66">
        <f t="shared" si="22"/>
        <v>-1.5037593984962405</v>
      </c>
      <c r="H210" s="5">
        <f t="shared" si="18"/>
        <v>0.69333333333333325</v>
      </c>
      <c r="I210" s="66">
        <f t="shared" si="23"/>
        <v>4</v>
      </c>
      <c r="J210" s="66">
        <f t="shared" si="19"/>
        <v>7</v>
      </c>
      <c r="K210" s="66">
        <f t="shared" si="20"/>
        <v>3</v>
      </c>
    </row>
    <row r="211" spans="1:11" x14ac:dyDescent="0.25">
      <c r="A211" s="63" t="s">
        <v>581</v>
      </c>
      <c r="B211" s="64">
        <v>3443</v>
      </c>
      <c r="C211" s="64">
        <v>3461</v>
      </c>
      <c r="D211" s="64">
        <v>3406</v>
      </c>
      <c r="E211" s="64">
        <v>3433</v>
      </c>
      <c r="F211" s="66">
        <f t="shared" si="21"/>
        <v>1.5974440894568689</v>
      </c>
      <c r="G211" s="66">
        <f t="shared" si="22"/>
        <v>-0.29044437990124888</v>
      </c>
      <c r="H211" s="5">
        <f t="shared" si="18"/>
        <v>0.18181818181818182</v>
      </c>
      <c r="I211" s="66">
        <f t="shared" si="23"/>
        <v>2</v>
      </c>
      <c r="J211" s="66">
        <f t="shared" si="19"/>
        <v>2</v>
      </c>
      <c r="K211" s="66">
        <f t="shared" si="20"/>
        <v>2</v>
      </c>
    </row>
    <row r="212" spans="1:11" x14ac:dyDescent="0.25">
      <c r="A212" s="63" t="s">
        <v>580</v>
      </c>
      <c r="B212" s="64">
        <v>3450</v>
      </c>
      <c r="C212" s="64">
        <v>3459</v>
      </c>
      <c r="D212" s="64">
        <v>3396</v>
      </c>
      <c r="E212" s="64">
        <v>3431</v>
      </c>
      <c r="F212" s="66">
        <f t="shared" si="21"/>
        <v>1.8260869565217392</v>
      </c>
      <c r="G212" s="66">
        <f t="shared" si="22"/>
        <v>-0.55072463768115942</v>
      </c>
      <c r="H212" s="5">
        <f t="shared" si="18"/>
        <v>0.30158730158730157</v>
      </c>
      <c r="I212" s="66">
        <f t="shared" si="23"/>
        <v>2</v>
      </c>
      <c r="J212" s="66">
        <f t="shared" si="19"/>
        <v>4</v>
      </c>
      <c r="K212" s="66">
        <f t="shared" si="20"/>
        <v>2</v>
      </c>
    </row>
    <row r="213" spans="1:11" x14ac:dyDescent="0.25">
      <c r="A213" s="63" t="s">
        <v>579</v>
      </c>
      <c r="B213" s="64">
        <v>3438</v>
      </c>
      <c r="C213" s="64">
        <v>3494</v>
      </c>
      <c r="D213" s="64">
        <v>3427</v>
      </c>
      <c r="E213" s="64">
        <v>3439</v>
      </c>
      <c r="F213" s="66">
        <f t="shared" si="21"/>
        <v>1.9488074461896452</v>
      </c>
      <c r="G213" s="66">
        <f t="shared" si="22"/>
        <v>2.9086678301337987E-2</v>
      </c>
      <c r="H213" s="5">
        <f t="shared" si="18"/>
        <v>1.4925373134328358E-2</v>
      </c>
      <c r="I213" s="66">
        <f t="shared" si="23"/>
        <v>3</v>
      </c>
      <c r="J213" s="66">
        <f t="shared" si="19"/>
        <v>1</v>
      </c>
      <c r="K213" s="66">
        <f t="shared" si="20"/>
        <v>2</v>
      </c>
    </row>
    <row r="214" spans="1:11" x14ac:dyDescent="0.25">
      <c r="A214" s="63" t="s">
        <v>578</v>
      </c>
      <c r="B214" s="64">
        <v>3360</v>
      </c>
      <c r="C214" s="64">
        <v>3433</v>
      </c>
      <c r="D214" s="64">
        <v>3326</v>
      </c>
      <c r="E214" s="64">
        <v>3374</v>
      </c>
      <c r="F214" s="66">
        <f t="shared" si="21"/>
        <v>3.1845238095238093</v>
      </c>
      <c r="G214" s="66">
        <f t="shared" si="22"/>
        <v>0.41666666666666669</v>
      </c>
      <c r="H214" s="5">
        <f t="shared" si="18"/>
        <v>0.13084112149532712</v>
      </c>
      <c r="I214" s="66">
        <f t="shared" si="23"/>
        <v>7</v>
      </c>
      <c r="J214" s="66">
        <f t="shared" si="19"/>
        <v>2</v>
      </c>
      <c r="K214" s="66">
        <f t="shared" si="20"/>
        <v>1</v>
      </c>
    </row>
    <row r="215" spans="1:11" x14ac:dyDescent="0.25">
      <c r="A215" s="63" t="s">
        <v>577</v>
      </c>
      <c r="B215" s="64">
        <v>3360</v>
      </c>
      <c r="C215" s="64">
        <v>3430</v>
      </c>
      <c r="D215" s="64">
        <v>3353</v>
      </c>
      <c r="E215" s="64">
        <v>3396</v>
      </c>
      <c r="F215" s="66">
        <f t="shared" si="21"/>
        <v>2.2916666666666665</v>
      </c>
      <c r="G215" s="66">
        <f t="shared" si="22"/>
        <v>1.0714285714285714</v>
      </c>
      <c r="H215" s="5">
        <f t="shared" si="18"/>
        <v>0.46753246753246752</v>
      </c>
      <c r="I215" s="66">
        <f t="shared" si="23"/>
        <v>4</v>
      </c>
      <c r="J215" s="66">
        <f t="shared" si="19"/>
        <v>5</v>
      </c>
      <c r="K215" s="66">
        <f t="shared" si="20"/>
        <v>2</v>
      </c>
    </row>
    <row r="216" spans="1:11" x14ac:dyDescent="0.25">
      <c r="A216" s="63" t="s">
        <v>576</v>
      </c>
      <c r="B216" s="64">
        <v>3397</v>
      </c>
      <c r="C216" s="64">
        <v>3424</v>
      </c>
      <c r="D216" s="64">
        <v>3330</v>
      </c>
      <c r="E216" s="64">
        <v>3348</v>
      </c>
      <c r="F216" s="66">
        <f t="shared" si="21"/>
        <v>2.7671474830733001</v>
      </c>
      <c r="G216" s="66">
        <f t="shared" si="22"/>
        <v>-1.4424492198999117</v>
      </c>
      <c r="H216" s="5">
        <f t="shared" si="18"/>
        <v>0.52127659574468088</v>
      </c>
      <c r="I216" s="66">
        <f t="shared" si="23"/>
        <v>5</v>
      </c>
      <c r="J216" s="66">
        <f t="shared" si="19"/>
        <v>6</v>
      </c>
      <c r="K216" s="66">
        <f t="shared" si="20"/>
        <v>2</v>
      </c>
    </row>
    <row r="217" spans="1:11" x14ac:dyDescent="0.25">
      <c r="A217" s="63" t="s">
        <v>575</v>
      </c>
      <c r="B217" s="64">
        <v>3367</v>
      </c>
      <c r="C217" s="64">
        <v>3438</v>
      </c>
      <c r="D217" s="64">
        <v>3282</v>
      </c>
      <c r="E217" s="64">
        <v>3365</v>
      </c>
      <c r="F217" s="66">
        <f t="shared" si="21"/>
        <v>4.6332046332046328</v>
      </c>
      <c r="G217" s="66">
        <f t="shared" si="22"/>
        <v>-5.9400059400059393E-2</v>
      </c>
      <c r="H217" s="5">
        <f t="shared" si="18"/>
        <v>1.282051282051282E-2</v>
      </c>
      <c r="I217" s="66">
        <f t="shared" si="23"/>
        <v>9</v>
      </c>
      <c r="J217" s="66">
        <f t="shared" si="19"/>
        <v>1</v>
      </c>
      <c r="K217" s="66">
        <f t="shared" si="20"/>
        <v>1</v>
      </c>
    </row>
    <row r="218" spans="1:11" x14ac:dyDescent="0.25">
      <c r="A218" s="63" t="s">
        <v>574</v>
      </c>
      <c r="B218" s="64">
        <v>3414</v>
      </c>
      <c r="C218" s="64">
        <v>3447</v>
      </c>
      <c r="D218" s="64">
        <v>3366</v>
      </c>
      <c r="E218" s="64">
        <v>3401</v>
      </c>
      <c r="F218" s="66">
        <f t="shared" si="21"/>
        <v>2.3725834797891037</v>
      </c>
      <c r="G218" s="66">
        <f t="shared" si="22"/>
        <v>-0.38078500292911538</v>
      </c>
      <c r="H218" s="5">
        <f t="shared" si="18"/>
        <v>0.16049382716049382</v>
      </c>
      <c r="I218" s="66">
        <f t="shared" si="23"/>
        <v>5</v>
      </c>
      <c r="J218" s="66">
        <f t="shared" si="19"/>
        <v>2</v>
      </c>
      <c r="K218" s="66">
        <f t="shared" si="20"/>
        <v>2</v>
      </c>
    </row>
    <row r="219" spans="1:11" x14ac:dyDescent="0.25">
      <c r="A219" s="63" t="s">
        <v>573</v>
      </c>
      <c r="B219" s="64">
        <v>3525</v>
      </c>
      <c r="C219" s="64">
        <v>3534</v>
      </c>
      <c r="D219" s="64">
        <v>3474</v>
      </c>
      <c r="E219" s="64">
        <v>3488</v>
      </c>
      <c r="F219" s="66">
        <f t="shared" si="21"/>
        <v>1.7021276595744681</v>
      </c>
      <c r="G219" s="66">
        <f t="shared" si="22"/>
        <v>-1.0496453900709219</v>
      </c>
      <c r="H219" s="5">
        <f t="shared" si="18"/>
        <v>0.61666666666666659</v>
      </c>
      <c r="I219" s="66">
        <f t="shared" si="23"/>
        <v>2</v>
      </c>
      <c r="J219" s="66">
        <f t="shared" si="19"/>
        <v>7</v>
      </c>
      <c r="K219" s="66">
        <f t="shared" si="20"/>
        <v>3</v>
      </c>
    </row>
    <row r="220" spans="1:11" x14ac:dyDescent="0.25">
      <c r="A220" s="63" t="s">
        <v>572</v>
      </c>
      <c r="B220" s="64">
        <v>3432</v>
      </c>
      <c r="C220" s="64">
        <v>3549</v>
      </c>
      <c r="D220" s="64">
        <v>3423</v>
      </c>
      <c r="E220" s="64">
        <v>3520</v>
      </c>
      <c r="F220" s="66">
        <f t="shared" si="21"/>
        <v>3.6713286713286712</v>
      </c>
      <c r="G220" s="66">
        <f t="shared" si="22"/>
        <v>2.5641025641025639</v>
      </c>
      <c r="H220" s="5">
        <f t="shared" si="18"/>
        <v>0.69841269841269837</v>
      </c>
      <c r="I220" s="66">
        <f t="shared" si="23"/>
        <v>8</v>
      </c>
      <c r="J220" s="66">
        <f t="shared" si="19"/>
        <v>7</v>
      </c>
      <c r="K220" s="66">
        <f t="shared" si="20"/>
        <v>4</v>
      </c>
    </row>
    <row r="221" spans="1:11" x14ac:dyDescent="0.25">
      <c r="A221" s="63" t="s">
        <v>571</v>
      </c>
      <c r="B221" s="64">
        <v>3475</v>
      </c>
      <c r="C221" s="64">
        <v>3475</v>
      </c>
      <c r="D221" s="64">
        <v>3408</v>
      </c>
      <c r="E221" s="64">
        <v>3420</v>
      </c>
      <c r="F221" s="66">
        <f t="shared" si="21"/>
        <v>1.9280575539568345</v>
      </c>
      <c r="G221" s="66">
        <f t="shared" si="22"/>
        <v>-1.5827338129496402</v>
      </c>
      <c r="H221" s="5">
        <f t="shared" si="18"/>
        <v>0.82089552238805963</v>
      </c>
      <c r="I221" s="66">
        <f t="shared" si="23"/>
        <v>3</v>
      </c>
      <c r="J221" s="66">
        <f t="shared" si="19"/>
        <v>9</v>
      </c>
      <c r="K221" s="66">
        <f t="shared" si="20"/>
        <v>3</v>
      </c>
    </row>
    <row r="222" spans="1:11" x14ac:dyDescent="0.25">
      <c r="A222" s="63" t="s">
        <v>570</v>
      </c>
      <c r="B222" s="64">
        <v>3485</v>
      </c>
      <c r="C222" s="64">
        <v>3515</v>
      </c>
      <c r="D222" s="64">
        <v>3456</v>
      </c>
      <c r="E222" s="64">
        <v>3476</v>
      </c>
      <c r="F222" s="66">
        <f t="shared" si="21"/>
        <v>1.6929698708751793</v>
      </c>
      <c r="G222" s="66">
        <f t="shared" si="22"/>
        <v>-0.2582496413199426</v>
      </c>
      <c r="H222" s="5">
        <f t="shared" si="18"/>
        <v>0.15254237288135594</v>
      </c>
      <c r="I222" s="66">
        <f t="shared" si="23"/>
        <v>2</v>
      </c>
      <c r="J222" s="66">
        <f t="shared" si="19"/>
        <v>2</v>
      </c>
      <c r="K222" s="66">
        <f t="shared" si="20"/>
        <v>2</v>
      </c>
    </row>
    <row r="223" spans="1:11" x14ac:dyDescent="0.25">
      <c r="A223" s="63" t="s">
        <v>569</v>
      </c>
      <c r="B223" s="64">
        <v>3447</v>
      </c>
      <c r="C223" s="64">
        <v>3481</v>
      </c>
      <c r="D223" s="64">
        <v>3412</v>
      </c>
      <c r="E223" s="64">
        <v>3446</v>
      </c>
      <c r="F223" s="66">
        <f t="shared" si="21"/>
        <v>2.0017406440382945</v>
      </c>
      <c r="G223" s="66">
        <f t="shared" si="22"/>
        <v>-2.9010733971569481E-2</v>
      </c>
      <c r="H223" s="5">
        <f t="shared" si="18"/>
        <v>1.4492753623188404E-2</v>
      </c>
      <c r="I223" s="66">
        <f t="shared" si="23"/>
        <v>3</v>
      </c>
      <c r="J223" s="66">
        <f t="shared" si="19"/>
        <v>1</v>
      </c>
      <c r="K223" s="66">
        <f t="shared" si="20"/>
        <v>2</v>
      </c>
    </row>
    <row r="224" spans="1:11" x14ac:dyDescent="0.25">
      <c r="A224" s="63" t="s">
        <v>568</v>
      </c>
      <c r="B224" s="64">
        <v>3472</v>
      </c>
      <c r="C224" s="64">
        <v>3476</v>
      </c>
      <c r="D224" s="64">
        <v>3411</v>
      </c>
      <c r="E224" s="64">
        <v>3434</v>
      </c>
      <c r="F224" s="66">
        <f t="shared" si="21"/>
        <v>1.8721198156682026</v>
      </c>
      <c r="G224" s="66">
        <f t="shared" si="22"/>
        <v>-1.0944700460829493</v>
      </c>
      <c r="H224" s="5">
        <f t="shared" si="18"/>
        <v>0.58461538461538465</v>
      </c>
      <c r="I224" s="66">
        <f t="shared" si="23"/>
        <v>3</v>
      </c>
      <c r="J224" s="66">
        <f t="shared" si="19"/>
        <v>6</v>
      </c>
      <c r="K224" s="66">
        <f t="shared" si="20"/>
        <v>2</v>
      </c>
    </row>
    <row r="225" spans="1:11" x14ac:dyDescent="0.25">
      <c r="A225" s="63" t="s">
        <v>567</v>
      </c>
      <c r="B225" s="64">
        <v>3540</v>
      </c>
      <c r="C225" s="64">
        <v>3566</v>
      </c>
      <c r="D225" s="64">
        <v>3471</v>
      </c>
      <c r="E225" s="64">
        <v>3499</v>
      </c>
      <c r="F225" s="66">
        <f t="shared" si="21"/>
        <v>2.6836158192090394</v>
      </c>
      <c r="G225" s="66">
        <f t="shared" si="22"/>
        <v>-1.1581920903954803</v>
      </c>
      <c r="H225" s="5">
        <f t="shared" ref="H225:H288" si="24">ABS(G225/F225)</f>
        <v>0.43157894736842112</v>
      </c>
      <c r="I225" s="66">
        <f t="shared" si="23"/>
        <v>5</v>
      </c>
      <c r="J225" s="66">
        <f t="shared" si="19"/>
        <v>5</v>
      </c>
      <c r="K225" s="66">
        <f t="shared" si="20"/>
        <v>2</v>
      </c>
    </row>
    <row r="226" spans="1:11" x14ac:dyDescent="0.25">
      <c r="A226" s="63" t="s">
        <v>566</v>
      </c>
      <c r="B226" s="64">
        <v>3636</v>
      </c>
      <c r="C226" s="64">
        <v>3644</v>
      </c>
      <c r="D226" s="64">
        <v>3541</v>
      </c>
      <c r="E226" s="64">
        <v>3548</v>
      </c>
      <c r="F226" s="66">
        <f t="shared" si="21"/>
        <v>2.8327832783278328</v>
      </c>
      <c r="G226" s="66">
        <f t="shared" si="22"/>
        <v>-2.4202420242024201</v>
      </c>
      <c r="H226" s="5">
        <f t="shared" si="24"/>
        <v>0.85436893203883491</v>
      </c>
      <c r="I226" s="66">
        <f t="shared" si="23"/>
        <v>6</v>
      </c>
      <c r="J226" s="66">
        <f t="shared" si="19"/>
        <v>9</v>
      </c>
      <c r="K226" s="66">
        <f t="shared" si="20"/>
        <v>4</v>
      </c>
    </row>
    <row r="227" spans="1:11" x14ac:dyDescent="0.25">
      <c r="A227" s="63" t="s">
        <v>565</v>
      </c>
      <c r="B227" s="64">
        <v>3560</v>
      </c>
      <c r="C227" s="64">
        <v>3630</v>
      </c>
      <c r="D227" s="64">
        <v>3536</v>
      </c>
      <c r="E227" s="64">
        <v>3616</v>
      </c>
      <c r="F227" s="66">
        <f t="shared" si="21"/>
        <v>2.6404494382022472</v>
      </c>
      <c r="G227" s="66">
        <f t="shared" si="22"/>
        <v>1.5730337078651686</v>
      </c>
      <c r="H227" s="5">
        <f t="shared" si="24"/>
        <v>0.5957446808510638</v>
      </c>
      <c r="I227" s="66">
        <f t="shared" si="23"/>
        <v>5</v>
      </c>
      <c r="J227" s="66">
        <f t="shared" si="19"/>
        <v>6</v>
      </c>
      <c r="K227" s="66">
        <f t="shared" si="20"/>
        <v>2</v>
      </c>
    </row>
    <row r="228" spans="1:11" x14ac:dyDescent="0.25">
      <c r="A228" s="63" t="s">
        <v>564</v>
      </c>
      <c r="B228" s="64">
        <v>3575</v>
      </c>
      <c r="C228" s="64">
        <v>3592</v>
      </c>
      <c r="D228" s="64">
        <v>3529</v>
      </c>
      <c r="E228" s="64">
        <v>3545</v>
      </c>
      <c r="F228" s="66">
        <f t="shared" si="21"/>
        <v>1.7622377622377623</v>
      </c>
      <c r="G228" s="66">
        <f t="shared" si="22"/>
        <v>-0.83916083916083917</v>
      </c>
      <c r="H228" s="5">
        <f t="shared" si="24"/>
        <v>0.47619047619047616</v>
      </c>
      <c r="I228" s="66">
        <f t="shared" si="23"/>
        <v>2</v>
      </c>
      <c r="J228" s="66">
        <f t="shared" si="19"/>
        <v>5</v>
      </c>
      <c r="K228" s="66">
        <f t="shared" si="20"/>
        <v>2</v>
      </c>
    </row>
    <row r="229" spans="1:11" x14ac:dyDescent="0.25">
      <c r="A229" s="63" t="s">
        <v>563</v>
      </c>
      <c r="B229" s="64">
        <v>3601</v>
      </c>
      <c r="C229" s="64">
        <v>3648</v>
      </c>
      <c r="D229" s="64">
        <v>3579</v>
      </c>
      <c r="E229" s="64">
        <v>3623</v>
      </c>
      <c r="F229" s="66">
        <f t="shared" si="21"/>
        <v>1.9161344071091362</v>
      </c>
      <c r="G229" s="66">
        <f t="shared" si="22"/>
        <v>0.61094140516523188</v>
      </c>
      <c r="H229" s="5">
        <f t="shared" si="24"/>
        <v>0.31884057971014496</v>
      </c>
      <c r="I229" s="66">
        <f t="shared" si="23"/>
        <v>3</v>
      </c>
      <c r="J229" s="66">
        <f t="shared" si="19"/>
        <v>4</v>
      </c>
      <c r="K229" s="66">
        <f t="shared" si="20"/>
        <v>2</v>
      </c>
    </row>
    <row r="230" spans="1:11" x14ac:dyDescent="0.25">
      <c r="A230" s="63" t="s">
        <v>562</v>
      </c>
      <c r="B230" s="64">
        <v>3642</v>
      </c>
      <c r="C230" s="64">
        <v>3689</v>
      </c>
      <c r="D230" s="64">
        <v>3624</v>
      </c>
      <c r="E230" s="64">
        <v>3647</v>
      </c>
      <c r="F230" s="66">
        <f t="shared" si="21"/>
        <v>1.7847336628226251</v>
      </c>
      <c r="G230" s="66">
        <f t="shared" si="22"/>
        <v>0.13728720483250961</v>
      </c>
      <c r="H230" s="5">
        <f t="shared" si="24"/>
        <v>7.6923076923076913E-2</v>
      </c>
      <c r="I230" s="66">
        <f t="shared" si="23"/>
        <v>2</v>
      </c>
      <c r="J230" s="66">
        <f t="shared" si="19"/>
        <v>1</v>
      </c>
      <c r="K230" s="66">
        <f t="shared" si="20"/>
        <v>2</v>
      </c>
    </row>
    <row r="231" spans="1:11" x14ac:dyDescent="0.25">
      <c r="A231" s="63" t="s">
        <v>561</v>
      </c>
      <c r="B231" s="64">
        <v>3641</v>
      </c>
      <c r="C231" s="64">
        <v>3649</v>
      </c>
      <c r="D231" s="64">
        <v>3608</v>
      </c>
      <c r="E231" s="64">
        <v>3625</v>
      </c>
      <c r="F231" s="66">
        <f t="shared" si="21"/>
        <v>1.1260642680582258</v>
      </c>
      <c r="G231" s="66">
        <f t="shared" si="22"/>
        <v>-0.43943971436418566</v>
      </c>
      <c r="H231" s="5">
        <f t="shared" si="24"/>
        <v>0.3902439024390244</v>
      </c>
      <c r="I231" s="66">
        <f t="shared" si="23"/>
        <v>1</v>
      </c>
      <c r="J231" s="66">
        <f t="shared" si="19"/>
        <v>4</v>
      </c>
      <c r="K231" s="66">
        <f t="shared" si="20"/>
        <v>2</v>
      </c>
    </row>
    <row r="232" spans="1:11" x14ac:dyDescent="0.25">
      <c r="A232" s="63" t="s">
        <v>560</v>
      </c>
      <c r="B232" s="64">
        <v>3757</v>
      </c>
      <c r="C232" s="64">
        <v>3757</v>
      </c>
      <c r="D232" s="64">
        <v>3666</v>
      </c>
      <c r="E232" s="64">
        <v>3684</v>
      </c>
      <c r="F232" s="66">
        <f t="shared" si="21"/>
        <v>2.422145328719723</v>
      </c>
      <c r="G232" s="66">
        <f t="shared" si="22"/>
        <v>-1.9430396593026349</v>
      </c>
      <c r="H232" s="5">
        <f t="shared" si="24"/>
        <v>0.80219780219780223</v>
      </c>
      <c r="I232" s="66">
        <f t="shared" si="23"/>
        <v>5</v>
      </c>
      <c r="J232" s="66">
        <f t="shared" si="19"/>
        <v>9</v>
      </c>
      <c r="K232" s="66">
        <f t="shared" si="20"/>
        <v>3</v>
      </c>
    </row>
    <row r="233" spans="1:11" x14ac:dyDescent="0.25">
      <c r="A233" s="63" t="s">
        <v>559</v>
      </c>
      <c r="B233" s="64">
        <v>3748</v>
      </c>
      <c r="C233" s="64">
        <v>3796</v>
      </c>
      <c r="D233" s="64">
        <v>3739</v>
      </c>
      <c r="E233" s="64">
        <v>3792</v>
      </c>
      <c r="F233" s="66">
        <f t="shared" si="21"/>
        <v>1.5208110992529349</v>
      </c>
      <c r="G233" s="66">
        <f t="shared" si="22"/>
        <v>1.1739594450373532</v>
      </c>
      <c r="H233" s="5">
        <f t="shared" si="24"/>
        <v>0.77192982456140347</v>
      </c>
      <c r="I233" s="66">
        <f t="shared" si="23"/>
        <v>1</v>
      </c>
      <c r="J233" s="66">
        <f t="shared" si="19"/>
        <v>8</v>
      </c>
      <c r="K233" s="66">
        <f t="shared" si="20"/>
        <v>3</v>
      </c>
    </row>
    <row r="234" spans="1:11" x14ac:dyDescent="0.25">
      <c r="A234" s="63" t="s">
        <v>558</v>
      </c>
      <c r="B234" s="64">
        <v>3639</v>
      </c>
      <c r="C234" s="64">
        <v>3709</v>
      </c>
      <c r="D234" s="64">
        <v>3632</v>
      </c>
      <c r="E234" s="64">
        <v>3696</v>
      </c>
      <c r="F234" s="66">
        <f t="shared" si="21"/>
        <v>2.115965924704589</v>
      </c>
      <c r="G234" s="66">
        <f t="shared" si="22"/>
        <v>1.5663643858202803</v>
      </c>
      <c r="H234" s="5">
        <f t="shared" si="24"/>
        <v>0.74025974025974028</v>
      </c>
      <c r="I234" s="66">
        <f t="shared" si="23"/>
        <v>4</v>
      </c>
      <c r="J234" s="66">
        <f t="shared" si="19"/>
        <v>8</v>
      </c>
      <c r="K234" s="66">
        <f t="shared" si="20"/>
        <v>3</v>
      </c>
    </row>
    <row r="235" spans="1:11" x14ac:dyDescent="0.25">
      <c r="A235" s="63" t="s">
        <v>557</v>
      </c>
      <c r="B235" s="64">
        <v>3654</v>
      </c>
      <c r="C235" s="64">
        <v>3689</v>
      </c>
      <c r="D235" s="64">
        <v>3600</v>
      </c>
      <c r="E235" s="64">
        <v>3605</v>
      </c>
      <c r="F235" s="66">
        <f t="shared" si="21"/>
        <v>2.4356869184455392</v>
      </c>
      <c r="G235" s="66">
        <f t="shared" si="22"/>
        <v>-1.3409961685823755</v>
      </c>
      <c r="H235" s="5">
        <f t="shared" si="24"/>
        <v>0.550561797752809</v>
      </c>
      <c r="I235" s="66">
        <f t="shared" si="23"/>
        <v>5</v>
      </c>
      <c r="J235" s="66">
        <f t="shared" si="19"/>
        <v>6</v>
      </c>
      <c r="K235" s="66">
        <f t="shared" si="20"/>
        <v>2</v>
      </c>
    </row>
    <row r="236" spans="1:11" x14ac:dyDescent="0.25">
      <c r="A236" s="63" t="s">
        <v>556</v>
      </c>
      <c r="B236" s="64">
        <v>3569</v>
      </c>
      <c r="C236" s="64">
        <v>3633</v>
      </c>
      <c r="D236" s="64">
        <v>3544</v>
      </c>
      <c r="E236" s="64">
        <v>3598</v>
      </c>
      <c r="F236" s="66">
        <f t="shared" si="21"/>
        <v>2.4936957130848976</v>
      </c>
      <c r="G236" s="66">
        <f t="shared" si="22"/>
        <v>0.81255253572429265</v>
      </c>
      <c r="H236" s="5">
        <f t="shared" si="24"/>
        <v>0.32584269662921356</v>
      </c>
      <c r="I236" s="66">
        <f t="shared" si="23"/>
        <v>5</v>
      </c>
      <c r="J236" s="66">
        <f t="shared" si="19"/>
        <v>4</v>
      </c>
      <c r="K236" s="66">
        <f t="shared" si="20"/>
        <v>2</v>
      </c>
    </row>
    <row r="237" spans="1:11" x14ac:dyDescent="0.25">
      <c r="A237" s="63" t="s">
        <v>555</v>
      </c>
      <c r="B237" s="64">
        <v>3581</v>
      </c>
      <c r="C237" s="64">
        <v>3627</v>
      </c>
      <c r="D237" s="64">
        <v>3553</v>
      </c>
      <c r="E237" s="64">
        <v>3578</v>
      </c>
      <c r="F237" s="66">
        <f t="shared" si="21"/>
        <v>2.0664618821558225</v>
      </c>
      <c r="G237" s="66">
        <f t="shared" si="22"/>
        <v>-8.3775481709019828E-2</v>
      </c>
      <c r="H237" s="5">
        <f t="shared" si="24"/>
        <v>4.0540540540540536E-2</v>
      </c>
      <c r="I237" s="66">
        <f t="shared" si="23"/>
        <v>3</v>
      </c>
      <c r="J237" s="66">
        <f t="shared" si="19"/>
        <v>1</v>
      </c>
      <c r="K237" s="66">
        <f t="shared" si="20"/>
        <v>2</v>
      </c>
    </row>
    <row r="238" spans="1:11" x14ac:dyDescent="0.25">
      <c r="A238" s="63" t="s">
        <v>554</v>
      </c>
      <c r="B238" s="64">
        <v>3658</v>
      </c>
      <c r="C238" s="64">
        <v>3674</v>
      </c>
      <c r="D238" s="64">
        <v>3581</v>
      </c>
      <c r="E238" s="64">
        <v>3600</v>
      </c>
      <c r="F238" s="66">
        <f t="shared" si="21"/>
        <v>2.5423728813559325</v>
      </c>
      <c r="G238" s="66">
        <f t="shared" si="22"/>
        <v>-1.5855658829961725</v>
      </c>
      <c r="H238" s="5">
        <f t="shared" si="24"/>
        <v>0.6236559139784944</v>
      </c>
      <c r="I238" s="66">
        <f t="shared" si="23"/>
        <v>5</v>
      </c>
      <c r="J238" s="66">
        <f t="shared" si="19"/>
        <v>7</v>
      </c>
      <c r="K238" s="66">
        <f t="shared" si="20"/>
        <v>3</v>
      </c>
    </row>
    <row r="239" spans="1:11" x14ac:dyDescent="0.25">
      <c r="A239" s="63" t="s">
        <v>553</v>
      </c>
      <c r="B239" s="64">
        <v>3690</v>
      </c>
      <c r="C239" s="64">
        <v>3718</v>
      </c>
      <c r="D239" s="64">
        <v>3639</v>
      </c>
      <c r="E239" s="64">
        <v>3665</v>
      </c>
      <c r="F239" s="66">
        <f t="shared" si="21"/>
        <v>2.1409214092140925</v>
      </c>
      <c r="G239" s="66">
        <f t="shared" si="22"/>
        <v>-0.6775067750677507</v>
      </c>
      <c r="H239" s="5">
        <f t="shared" si="24"/>
        <v>0.31645569620253161</v>
      </c>
      <c r="I239" s="66">
        <f t="shared" si="23"/>
        <v>4</v>
      </c>
      <c r="J239" s="66">
        <f t="shared" si="19"/>
        <v>4</v>
      </c>
      <c r="K239" s="66">
        <f t="shared" si="20"/>
        <v>2</v>
      </c>
    </row>
    <row r="240" spans="1:11" x14ac:dyDescent="0.25">
      <c r="A240" s="63" t="s">
        <v>552</v>
      </c>
      <c r="B240" s="64">
        <v>3565</v>
      </c>
      <c r="C240" s="64">
        <v>3648</v>
      </c>
      <c r="D240" s="64">
        <v>3558</v>
      </c>
      <c r="E240" s="64">
        <v>3631</v>
      </c>
      <c r="F240" s="66">
        <f t="shared" si="21"/>
        <v>2.5245441795231418</v>
      </c>
      <c r="G240" s="66">
        <f t="shared" si="22"/>
        <v>1.8513323983169707</v>
      </c>
      <c r="H240" s="5">
        <f t="shared" si="24"/>
        <v>0.73333333333333339</v>
      </c>
      <c r="I240" s="66">
        <f t="shared" si="23"/>
        <v>5</v>
      </c>
      <c r="J240" s="66">
        <f t="shared" si="19"/>
        <v>8</v>
      </c>
      <c r="K240" s="66">
        <f t="shared" si="20"/>
        <v>3</v>
      </c>
    </row>
    <row r="241" spans="1:11" x14ac:dyDescent="0.25">
      <c r="A241" s="63" t="s">
        <v>551</v>
      </c>
      <c r="B241" s="64">
        <v>3554</v>
      </c>
      <c r="C241" s="64">
        <v>3607</v>
      </c>
      <c r="D241" s="64">
        <v>3527</v>
      </c>
      <c r="E241" s="64">
        <v>3550</v>
      </c>
      <c r="F241" s="66">
        <f t="shared" si="21"/>
        <v>2.2509848058525606</v>
      </c>
      <c r="G241" s="66">
        <f t="shared" si="22"/>
        <v>-0.11254924029262803</v>
      </c>
      <c r="H241" s="5">
        <f t="shared" si="24"/>
        <v>0.05</v>
      </c>
      <c r="I241" s="66">
        <f t="shared" si="23"/>
        <v>4</v>
      </c>
      <c r="J241" s="66">
        <f t="shared" si="19"/>
        <v>1</v>
      </c>
      <c r="K241" s="66">
        <f t="shared" si="20"/>
        <v>2</v>
      </c>
    </row>
    <row r="242" spans="1:11" x14ac:dyDescent="0.25">
      <c r="A242" s="63" t="s">
        <v>550</v>
      </c>
      <c r="B242" s="64">
        <v>3565</v>
      </c>
      <c r="C242" s="64">
        <v>3630</v>
      </c>
      <c r="D242" s="64">
        <v>3546</v>
      </c>
      <c r="E242" s="64">
        <v>3569</v>
      </c>
      <c r="F242" s="66">
        <f t="shared" si="21"/>
        <v>2.3562412342215988</v>
      </c>
      <c r="G242" s="66">
        <f t="shared" si="22"/>
        <v>0.11220196353436186</v>
      </c>
      <c r="H242" s="5">
        <f t="shared" si="24"/>
        <v>4.7619047619047623E-2</v>
      </c>
      <c r="I242" s="66">
        <f t="shared" si="23"/>
        <v>5</v>
      </c>
      <c r="J242" s="66">
        <f t="shared" si="19"/>
        <v>1</v>
      </c>
      <c r="K242" s="66">
        <f t="shared" si="20"/>
        <v>2</v>
      </c>
    </row>
    <row r="243" spans="1:11" x14ac:dyDescent="0.25">
      <c r="A243" s="63" t="s">
        <v>549</v>
      </c>
      <c r="B243" s="64">
        <v>3671</v>
      </c>
      <c r="C243" s="64">
        <v>3679</v>
      </c>
      <c r="D243" s="64">
        <v>3589</v>
      </c>
      <c r="E243" s="64">
        <v>3594</v>
      </c>
      <c r="F243" s="66">
        <f t="shared" si="21"/>
        <v>2.4516480523018251</v>
      </c>
      <c r="G243" s="66">
        <f t="shared" si="22"/>
        <v>-2.0975211114137839</v>
      </c>
      <c r="H243" s="5">
        <f t="shared" si="24"/>
        <v>0.85555555555555562</v>
      </c>
      <c r="I243" s="66">
        <f t="shared" si="23"/>
        <v>5</v>
      </c>
      <c r="J243" s="66">
        <f t="shared" si="19"/>
        <v>9</v>
      </c>
      <c r="K243" s="66">
        <f t="shared" si="20"/>
        <v>3</v>
      </c>
    </row>
    <row r="244" spans="1:11" x14ac:dyDescent="0.25">
      <c r="A244" s="63" t="s">
        <v>548</v>
      </c>
      <c r="B244" s="64">
        <v>3629</v>
      </c>
      <c r="C244" s="64">
        <v>3709</v>
      </c>
      <c r="D244" s="64">
        <v>3622</v>
      </c>
      <c r="E244" s="64">
        <v>3686</v>
      </c>
      <c r="F244" s="66">
        <f t="shared" si="21"/>
        <v>2.3973546431523838</v>
      </c>
      <c r="G244" s="66">
        <f t="shared" si="22"/>
        <v>1.5706806282722512</v>
      </c>
      <c r="H244" s="5">
        <f t="shared" si="24"/>
        <v>0.65517241379310331</v>
      </c>
      <c r="I244" s="66">
        <f t="shared" si="23"/>
        <v>5</v>
      </c>
      <c r="J244" s="66">
        <f t="shared" si="19"/>
        <v>7</v>
      </c>
      <c r="K244" s="66">
        <f t="shared" si="20"/>
        <v>3</v>
      </c>
    </row>
    <row r="245" spans="1:11" x14ac:dyDescent="0.25">
      <c r="A245" s="63" t="s">
        <v>547</v>
      </c>
      <c r="B245" s="64">
        <v>3705</v>
      </c>
      <c r="C245" s="64">
        <v>3713</v>
      </c>
      <c r="D245" s="64">
        <v>3627</v>
      </c>
      <c r="E245" s="64">
        <v>3660</v>
      </c>
      <c r="F245" s="66">
        <f t="shared" si="21"/>
        <v>2.3211875843454792</v>
      </c>
      <c r="G245" s="66">
        <f t="shared" si="22"/>
        <v>-1.214574898785425</v>
      </c>
      <c r="H245" s="5">
        <f t="shared" si="24"/>
        <v>0.5232558139534883</v>
      </c>
      <c r="I245" s="66">
        <f t="shared" si="23"/>
        <v>4</v>
      </c>
      <c r="J245" s="66">
        <f t="shared" si="19"/>
        <v>6</v>
      </c>
      <c r="K245" s="66">
        <f t="shared" si="20"/>
        <v>2</v>
      </c>
    </row>
    <row r="246" spans="1:11" x14ac:dyDescent="0.25">
      <c r="A246" s="63" t="s">
        <v>546</v>
      </c>
      <c r="B246" s="64">
        <v>3691</v>
      </c>
      <c r="C246" s="64">
        <v>3692</v>
      </c>
      <c r="D246" s="64">
        <v>3626</v>
      </c>
      <c r="E246" s="64">
        <v>3686</v>
      </c>
      <c r="F246" s="66">
        <f t="shared" si="21"/>
        <v>1.7881332972094284</v>
      </c>
      <c r="G246" s="66">
        <f t="shared" si="22"/>
        <v>-0.135464643727987</v>
      </c>
      <c r="H246" s="5">
        <f t="shared" si="24"/>
        <v>7.575757575757576E-2</v>
      </c>
      <c r="I246" s="66">
        <f t="shared" si="23"/>
        <v>2</v>
      </c>
      <c r="J246" s="66">
        <f t="shared" si="19"/>
        <v>1</v>
      </c>
      <c r="K246" s="66">
        <f t="shared" si="20"/>
        <v>2</v>
      </c>
    </row>
    <row r="247" spans="1:11" x14ac:dyDescent="0.25">
      <c r="A247" s="63" t="s">
        <v>545</v>
      </c>
      <c r="B247" s="64">
        <v>3723</v>
      </c>
      <c r="C247" s="64">
        <v>3739</v>
      </c>
      <c r="D247" s="64">
        <v>3675</v>
      </c>
      <c r="E247" s="64">
        <v>3701</v>
      </c>
      <c r="F247" s="66">
        <f t="shared" si="21"/>
        <v>1.7190437818963202</v>
      </c>
      <c r="G247" s="66">
        <f t="shared" si="22"/>
        <v>-0.59092130002686005</v>
      </c>
      <c r="H247" s="5">
        <f t="shared" si="24"/>
        <v>0.34375</v>
      </c>
      <c r="I247" s="66">
        <f t="shared" si="23"/>
        <v>2</v>
      </c>
      <c r="J247" s="66">
        <f t="shared" si="19"/>
        <v>4</v>
      </c>
      <c r="K247" s="66">
        <f t="shared" si="20"/>
        <v>2</v>
      </c>
    </row>
    <row r="248" spans="1:11" x14ac:dyDescent="0.25">
      <c r="A248" s="63" t="s">
        <v>544</v>
      </c>
      <c r="B248" s="64">
        <v>3833</v>
      </c>
      <c r="C248" s="64">
        <v>3843</v>
      </c>
      <c r="D248" s="64">
        <v>3759</v>
      </c>
      <c r="E248" s="64">
        <v>3767</v>
      </c>
      <c r="F248" s="66">
        <f t="shared" si="21"/>
        <v>2.1914949126010956</v>
      </c>
      <c r="G248" s="66">
        <f t="shared" si="22"/>
        <v>-1.7218888599008608</v>
      </c>
      <c r="H248" s="5">
        <f t="shared" si="24"/>
        <v>0.7857142857142857</v>
      </c>
      <c r="I248" s="66">
        <f t="shared" si="23"/>
        <v>4</v>
      </c>
      <c r="J248" s="66">
        <f t="shared" si="19"/>
        <v>8</v>
      </c>
      <c r="K248" s="66">
        <f t="shared" si="20"/>
        <v>3</v>
      </c>
    </row>
    <row r="249" spans="1:11" x14ac:dyDescent="0.25">
      <c r="A249" s="63" t="s">
        <v>543</v>
      </c>
      <c r="B249" s="64">
        <v>3738</v>
      </c>
      <c r="C249" s="64">
        <v>3841</v>
      </c>
      <c r="D249" s="64">
        <v>3729</v>
      </c>
      <c r="E249" s="64">
        <v>3839</v>
      </c>
      <c r="F249" s="66">
        <f t="shared" si="21"/>
        <v>2.9962546816479403</v>
      </c>
      <c r="G249" s="66">
        <f t="shared" si="22"/>
        <v>2.7019796682718029</v>
      </c>
      <c r="H249" s="5">
        <f t="shared" si="24"/>
        <v>0.90178571428571419</v>
      </c>
      <c r="I249" s="66">
        <f t="shared" si="23"/>
        <v>6</v>
      </c>
      <c r="J249" s="66">
        <f t="shared" si="19"/>
        <v>10</v>
      </c>
      <c r="K249" s="66">
        <f t="shared" si="20"/>
        <v>4</v>
      </c>
    </row>
    <row r="250" spans="1:11" x14ac:dyDescent="0.25">
      <c r="A250" s="63" t="s">
        <v>542</v>
      </c>
      <c r="B250" s="64">
        <v>3726</v>
      </c>
      <c r="C250" s="64">
        <v>3758</v>
      </c>
      <c r="D250" s="64">
        <v>3685</v>
      </c>
      <c r="E250" s="64">
        <v>3699</v>
      </c>
      <c r="F250" s="66">
        <f t="shared" si="21"/>
        <v>1.9592055823939882</v>
      </c>
      <c r="G250" s="66">
        <f t="shared" si="22"/>
        <v>-0.72463768115942029</v>
      </c>
      <c r="H250" s="5">
        <f t="shared" si="24"/>
        <v>0.36986301369863012</v>
      </c>
      <c r="I250" s="66">
        <f t="shared" si="23"/>
        <v>3</v>
      </c>
      <c r="J250" s="66">
        <f t="shared" si="19"/>
        <v>4</v>
      </c>
      <c r="K250" s="66">
        <f t="shared" si="20"/>
        <v>2</v>
      </c>
    </row>
    <row r="251" spans="1:11" x14ac:dyDescent="0.25">
      <c r="A251" s="63" t="s">
        <v>541</v>
      </c>
      <c r="B251" s="64">
        <v>3668</v>
      </c>
      <c r="C251" s="64">
        <v>3745</v>
      </c>
      <c r="D251" s="64">
        <v>3660</v>
      </c>
      <c r="E251" s="64">
        <v>3718</v>
      </c>
      <c r="F251" s="66">
        <f t="shared" si="21"/>
        <v>2.317339149400218</v>
      </c>
      <c r="G251" s="66">
        <f t="shared" si="22"/>
        <v>1.3631406761177753</v>
      </c>
      <c r="H251" s="5">
        <f t="shared" si="24"/>
        <v>0.58823529411764708</v>
      </c>
      <c r="I251" s="66">
        <f t="shared" si="23"/>
        <v>4</v>
      </c>
      <c r="J251" s="66">
        <f t="shared" si="19"/>
        <v>6</v>
      </c>
      <c r="K251" s="66">
        <f t="shared" si="20"/>
        <v>2</v>
      </c>
    </row>
    <row r="252" spans="1:11" x14ac:dyDescent="0.25">
      <c r="A252" s="63" t="s">
        <v>540</v>
      </c>
      <c r="B252" s="64">
        <v>3725</v>
      </c>
      <c r="C252" s="64">
        <v>3741</v>
      </c>
      <c r="D252" s="64">
        <v>3702</v>
      </c>
      <c r="E252" s="64">
        <v>3715</v>
      </c>
      <c r="F252" s="66">
        <f t="shared" si="21"/>
        <v>1.0469798657718121</v>
      </c>
      <c r="G252" s="66">
        <f t="shared" si="22"/>
        <v>-0.26845637583892618</v>
      </c>
      <c r="H252" s="5">
        <f t="shared" si="24"/>
        <v>0.25641025641025639</v>
      </c>
      <c r="I252" s="66">
        <f t="shared" si="23"/>
        <v>1</v>
      </c>
      <c r="J252" s="66">
        <f t="shared" si="19"/>
        <v>3</v>
      </c>
      <c r="K252" s="66">
        <f t="shared" si="20"/>
        <v>2</v>
      </c>
    </row>
    <row r="253" spans="1:11" x14ac:dyDescent="0.25">
      <c r="A253" s="63" t="s">
        <v>539</v>
      </c>
      <c r="B253" s="64">
        <v>3733</v>
      </c>
      <c r="C253" s="64">
        <v>3760</v>
      </c>
      <c r="D253" s="64">
        <v>3700</v>
      </c>
      <c r="E253" s="64">
        <v>3747</v>
      </c>
      <c r="F253" s="66">
        <f t="shared" si="21"/>
        <v>1.6072863648540048</v>
      </c>
      <c r="G253" s="66">
        <f t="shared" si="22"/>
        <v>0.3750334851326011</v>
      </c>
      <c r="H253" s="5">
        <f t="shared" si="24"/>
        <v>0.23333333333333331</v>
      </c>
      <c r="I253" s="66">
        <f t="shared" si="23"/>
        <v>2</v>
      </c>
      <c r="J253" s="66">
        <f t="shared" si="19"/>
        <v>3</v>
      </c>
      <c r="K253" s="66">
        <f t="shared" si="20"/>
        <v>2</v>
      </c>
    </row>
    <row r="254" spans="1:11" x14ac:dyDescent="0.25">
      <c r="A254" s="63" t="s">
        <v>538</v>
      </c>
      <c r="B254" s="64">
        <v>3712</v>
      </c>
      <c r="C254" s="64">
        <v>3753</v>
      </c>
      <c r="D254" s="64">
        <v>3688</v>
      </c>
      <c r="E254" s="64">
        <v>3694</v>
      </c>
      <c r="F254" s="66">
        <f t="shared" si="21"/>
        <v>1.7510775862068964</v>
      </c>
      <c r="G254" s="66">
        <f t="shared" si="22"/>
        <v>-0.48491379310344829</v>
      </c>
      <c r="H254" s="5">
        <f t="shared" si="24"/>
        <v>0.27692307692307694</v>
      </c>
      <c r="I254" s="66">
        <f t="shared" si="23"/>
        <v>2</v>
      </c>
      <c r="J254" s="66">
        <f t="shared" si="19"/>
        <v>3</v>
      </c>
      <c r="K254" s="66">
        <f t="shared" si="20"/>
        <v>2</v>
      </c>
    </row>
    <row r="255" spans="1:11" x14ac:dyDescent="0.25">
      <c r="A255" s="63" t="s">
        <v>537</v>
      </c>
      <c r="B255" s="64">
        <v>3741</v>
      </c>
      <c r="C255" s="64">
        <v>3775</v>
      </c>
      <c r="D255" s="64">
        <v>3693</v>
      </c>
      <c r="E255" s="64">
        <v>3754</v>
      </c>
      <c r="F255" s="66">
        <f t="shared" si="21"/>
        <v>2.1919272921678696</v>
      </c>
      <c r="G255" s="66">
        <f t="shared" si="22"/>
        <v>0.3475006682705159</v>
      </c>
      <c r="H255" s="5">
        <f t="shared" si="24"/>
        <v>0.15853658536585366</v>
      </c>
      <c r="I255" s="66">
        <f t="shared" si="23"/>
        <v>4</v>
      </c>
      <c r="J255" s="66">
        <f t="shared" si="19"/>
        <v>2</v>
      </c>
      <c r="K255" s="66">
        <f t="shared" si="20"/>
        <v>2</v>
      </c>
    </row>
    <row r="256" spans="1:11" x14ac:dyDescent="0.25">
      <c r="A256" s="63" t="s">
        <v>536</v>
      </c>
      <c r="B256" s="64">
        <v>3866</v>
      </c>
      <c r="C256" s="64">
        <v>3876</v>
      </c>
      <c r="D256" s="64">
        <v>3755</v>
      </c>
      <c r="E256" s="64">
        <v>3767</v>
      </c>
      <c r="F256" s="66">
        <f t="shared" si="21"/>
        <v>3.1298499741334718</v>
      </c>
      <c r="G256" s="66">
        <f t="shared" si="22"/>
        <v>-2.5607863424728401</v>
      </c>
      <c r="H256" s="5">
        <f t="shared" si="24"/>
        <v>0.81818181818181801</v>
      </c>
      <c r="I256" s="66">
        <f t="shared" si="23"/>
        <v>7</v>
      </c>
      <c r="J256" s="66">
        <f t="shared" si="19"/>
        <v>9</v>
      </c>
      <c r="K256" s="66">
        <f t="shared" si="20"/>
        <v>4</v>
      </c>
    </row>
    <row r="257" spans="1:11" x14ac:dyDescent="0.25">
      <c r="A257" s="63" t="s">
        <v>535</v>
      </c>
      <c r="B257" s="64">
        <v>3840</v>
      </c>
      <c r="C257" s="64">
        <v>3887</v>
      </c>
      <c r="D257" s="64">
        <v>3813</v>
      </c>
      <c r="E257" s="64">
        <v>3841</v>
      </c>
      <c r="F257" s="66">
        <f t="shared" si="21"/>
        <v>1.9270833333333335</v>
      </c>
      <c r="G257" s="66">
        <f t="shared" si="22"/>
        <v>2.6041666666666668E-2</v>
      </c>
      <c r="H257" s="5">
        <f t="shared" si="24"/>
        <v>1.3513513513513513E-2</v>
      </c>
      <c r="I257" s="66">
        <f t="shared" si="23"/>
        <v>3</v>
      </c>
      <c r="J257" s="66">
        <f t="shared" si="19"/>
        <v>1</v>
      </c>
      <c r="K257" s="66">
        <f t="shared" si="20"/>
        <v>2</v>
      </c>
    </row>
    <row r="258" spans="1:11" x14ac:dyDescent="0.25">
      <c r="A258" s="63" t="s">
        <v>534</v>
      </c>
      <c r="B258" s="64">
        <v>3795</v>
      </c>
      <c r="C258" s="64">
        <v>3870</v>
      </c>
      <c r="D258" s="64">
        <v>3789</v>
      </c>
      <c r="E258" s="64">
        <v>3806</v>
      </c>
      <c r="F258" s="66">
        <f t="shared" si="21"/>
        <v>2.1343873517786562</v>
      </c>
      <c r="G258" s="66">
        <f t="shared" si="22"/>
        <v>0.28985507246376813</v>
      </c>
      <c r="H258" s="5">
        <f t="shared" si="24"/>
        <v>0.13580246913580246</v>
      </c>
      <c r="I258" s="66">
        <f t="shared" si="23"/>
        <v>4</v>
      </c>
      <c r="J258" s="66">
        <f t="shared" si="19"/>
        <v>2</v>
      </c>
      <c r="K258" s="66">
        <f t="shared" si="20"/>
        <v>2</v>
      </c>
    </row>
    <row r="259" spans="1:11" x14ac:dyDescent="0.25">
      <c r="A259" s="63" t="s">
        <v>533</v>
      </c>
      <c r="B259" s="64">
        <v>3762</v>
      </c>
      <c r="C259" s="64">
        <v>3815</v>
      </c>
      <c r="D259" s="64">
        <v>3746</v>
      </c>
      <c r="E259" s="64">
        <v>3792</v>
      </c>
      <c r="F259" s="66">
        <f t="shared" si="21"/>
        <v>1.8341307814992027</v>
      </c>
      <c r="G259" s="66">
        <f t="shared" si="22"/>
        <v>0.79744816586921841</v>
      </c>
      <c r="H259" s="5">
        <f t="shared" si="24"/>
        <v>0.43478260869565211</v>
      </c>
      <c r="I259" s="66">
        <f t="shared" si="23"/>
        <v>2</v>
      </c>
      <c r="J259" s="66">
        <f t="shared" ref="J259:J322" si="25">VLOOKUP(H259,$L$24:$N$33,3,TRUE)</f>
        <v>5</v>
      </c>
      <c r="K259" s="66">
        <f t="shared" ref="K259:K322" si="26">IF(AND(I259&gt;=$N$10,F259&gt;$B$1),IF(J259&gt;=$N$23,4,1),IF(J259&gt;=$N$23,3,2))</f>
        <v>2</v>
      </c>
    </row>
    <row r="260" spans="1:11" x14ac:dyDescent="0.25">
      <c r="A260" s="63" t="s">
        <v>532</v>
      </c>
      <c r="B260" s="64">
        <v>3759</v>
      </c>
      <c r="C260" s="64">
        <v>3820</v>
      </c>
      <c r="D260" s="64">
        <v>3744</v>
      </c>
      <c r="E260" s="64">
        <v>3791</v>
      </c>
      <c r="F260" s="66">
        <f t="shared" ref="F260:F323" si="27">ABS(C260-D260)/B260*100</f>
        <v>2.021814312317106</v>
      </c>
      <c r="G260" s="66">
        <f t="shared" ref="G260:G323" si="28">(E260-B260)/B260*100</f>
        <v>0.85129023676509719</v>
      </c>
      <c r="H260" s="5">
        <f t="shared" si="24"/>
        <v>0.42105263157894735</v>
      </c>
      <c r="I260" s="66">
        <f t="shared" ref="I260:I323" si="29">VLOOKUP(_xlfn.PERCENTRANK.EXC(F$3:F$1184,F260),$L$11:$N$20,3,TRUE)</f>
        <v>3</v>
      </c>
      <c r="J260" s="66">
        <f t="shared" si="25"/>
        <v>5</v>
      </c>
      <c r="K260" s="66">
        <f t="shared" si="26"/>
        <v>2</v>
      </c>
    </row>
    <row r="261" spans="1:11" x14ac:dyDescent="0.25">
      <c r="A261" s="63" t="s">
        <v>531</v>
      </c>
      <c r="B261" s="64">
        <v>3838</v>
      </c>
      <c r="C261" s="64">
        <v>3853</v>
      </c>
      <c r="D261" s="64">
        <v>3686</v>
      </c>
      <c r="E261" s="64">
        <v>3699</v>
      </c>
      <c r="F261" s="66">
        <f t="shared" si="27"/>
        <v>4.3512245961438243</v>
      </c>
      <c r="G261" s="66">
        <f t="shared" si="28"/>
        <v>-3.6216779572694113</v>
      </c>
      <c r="H261" s="5">
        <f t="shared" si="24"/>
        <v>0.83233532934131749</v>
      </c>
      <c r="I261" s="66">
        <f t="shared" si="29"/>
        <v>8</v>
      </c>
      <c r="J261" s="66">
        <f t="shared" si="25"/>
        <v>9</v>
      </c>
      <c r="K261" s="66">
        <f t="shared" si="26"/>
        <v>4</v>
      </c>
    </row>
    <row r="262" spans="1:11" x14ac:dyDescent="0.25">
      <c r="A262" s="63" t="s">
        <v>530</v>
      </c>
      <c r="B262" s="64">
        <v>3755</v>
      </c>
      <c r="C262" s="64">
        <v>3817</v>
      </c>
      <c r="D262" s="64">
        <v>3699</v>
      </c>
      <c r="E262" s="64">
        <v>3753</v>
      </c>
      <c r="F262" s="66">
        <f t="shared" si="27"/>
        <v>3.1424766977363516</v>
      </c>
      <c r="G262" s="66">
        <f t="shared" si="28"/>
        <v>-5.3262316910785618E-2</v>
      </c>
      <c r="H262" s="5">
        <f t="shared" si="24"/>
        <v>1.6949152542372881E-2</v>
      </c>
      <c r="I262" s="66">
        <f t="shared" si="29"/>
        <v>7</v>
      </c>
      <c r="J262" s="66">
        <f t="shared" si="25"/>
        <v>1</v>
      </c>
      <c r="K262" s="66">
        <f t="shared" si="26"/>
        <v>1</v>
      </c>
    </row>
    <row r="263" spans="1:11" x14ac:dyDescent="0.25">
      <c r="A263" s="63" t="s">
        <v>529</v>
      </c>
      <c r="B263" s="64">
        <v>3826</v>
      </c>
      <c r="C263" s="64">
        <v>3828</v>
      </c>
      <c r="D263" s="64">
        <v>3748</v>
      </c>
      <c r="E263" s="64">
        <v>3762</v>
      </c>
      <c r="F263" s="66">
        <f t="shared" si="27"/>
        <v>2.0909566126502876</v>
      </c>
      <c r="G263" s="66">
        <f t="shared" si="28"/>
        <v>-1.6727652901202299</v>
      </c>
      <c r="H263" s="5">
        <f t="shared" si="24"/>
        <v>0.79999999999999993</v>
      </c>
      <c r="I263" s="66">
        <f t="shared" si="29"/>
        <v>4</v>
      </c>
      <c r="J263" s="66">
        <f t="shared" si="25"/>
        <v>8</v>
      </c>
      <c r="K263" s="66">
        <f t="shared" si="26"/>
        <v>3</v>
      </c>
    </row>
    <row r="264" spans="1:11" x14ac:dyDescent="0.25">
      <c r="A264" s="63" t="s">
        <v>528</v>
      </c>
      <c r="B264" s="64">
        <v>3878</v>
      </c>
      <c r="C264" s="64">
        <v>3925</v>
      </c>
      <c r="D264" s="64">
        <v>3838</v>
      </c>
      <c r="E264" s="64">
        <v>3851</v>
      </c>
      <c r="F264" s="66">
        <f t="shared" si="27"/>
        <v>2.2434244455905104</v>
      </c>
      <c r="G264" s="66">
        <f t="shared" si="28"/>
        <v>-0.69623517276946878</v>
      </c>
      <c r="H264" s="5">
        <f t="shared" si="24"/>
        <v>0.31034482758620691</v>
      </c>
      <c r="I264" s="66">
        <f t="shared" si="29"/>
        <v>4</v>
      </c>
      <c r="J264" s="66">
        <f t="shared" si="25"/>
        <v>4</v>
      </c>
      <c r="K264" s="66">
        <f t="shared" si="26"/>
        <v>2</v>
      </c>
    </row>
    <row r="265" spans="1:11" x14ac:dyDescent="0.25">
      <c r="A265" s="63" t="s">
        <v>527</v>
      </c>
      <c r="B265" s="64">
        <v>3827</v>
      </c>
      <c r="C265" s="64">
        <v>3880</v>
      </c>
      <c r="D265" s="64">
        <v>3754</v>
      </c>
      <c r="E265" s="64">
        <v>3864</v>
      </c>
      <c r="F265" s="66">
        <f t="shared" si="27"/>
        <v>3.2923961327410503</v>
      </c>
      <c r="G265" s="66">
        <f t="shared" si="28"/>
        <v>0.96681473739221335</v>
      </c>
      <c r="H265" s="5">
        <f t="shared" si="24"/>
        <v>0.29365079365079372</v>
      </c>
      <c r="I265" s="66">
        <f t="shared" si="29"/>
        <v>7</v>
      </c>
      <c r="J265" s="66">
        <f t="shared" si="25"/>
        <v>3</v>
      </c>
      <c r="K265" s="66">
        <f t="shared" si="26"/>
        <v>1</v>
      </c>
    </row>
    <row r="266" spans="1:11" x14ac:dyDescent="0.25">
      <c r="A266" s="63" t="s">
        <v>526</v>
      </c>
      <c r="B266" s="64">
        <v>3849</v>
      </c>
      <c r="C266" s="64">
        <v>3902</v>
      </c>
      <c r="D266" s="64">
        <v>3782</v>
      </c>
      <c r="E266" s="64">
        <v>3803</v>
      </c>
      <c r="F266" s="66">
        <f t="shared" si="27"/>
        <v>3.1176929072486361</v>
      </c>
      <c r="G266" s="66">
        <f t="shared" si="28"/>
        <v>-1.1951156144453106</v>
      </c>
      <c r="H266" s="5">
        <f t="shared" si="24"/>
        <v>0.38333333333333336</v>
      </c>
      <c r="I266" s="66">
        <f t="shared" si="29"/>
        <v>7</v>
      </c>
      <c r="J266" s="66">
        <f t="shared" si="25"/>
        <v>4</v>
      </c>
      <c r="K266" s="66">
        <f t="shared" si="26"/>
        <v>1</v>
      </c>
    </row>
    <row r="267" spans="1:11" x14ac:dyDescent="0.25">
      <c r="A267" s="63" t="s">
        <v>525</v>
      </c>
      <c r="B267" s="64">
        <v>3962</v>
      </c>
      <c r="C267" s="64">
        <v>3982</v>
      </c>
      <c r="D267" s="64">
        <v>3874</v>
      </c>
      <c r="E267" s="64">
        <v>3908</v>
      </c>
      <c r="F267" s="66">
        <f t="shared" si="27"/>
        <v>2.7258960121150935</v>
      </c>
      <c r="G267" s="66">
        <f t="shared" si="28"/>
        <v>-1.3629480060575467</v>
      </c>
      <c r="H267" s="5">
        <f t="shared" si="24"/>
        <v>0.5</v>
      </c>
      <c r="I267" s="66">
        <f t="shared" si="29"/>
        <v>5</v>
      </c>
      <c r="J267" s="66">
        <f t="shared" si="25"/>
        <v>6</v>
      </c>
      <c r="K267" s="66">
        <f t="shared" si="26"/>
        <v>2</v>
      </c>
    </row>
    <row r="268" spans="1:11" x14ac:dyDescent="0.25">
      <c r="A268" s="63" t="s">
        <v>524</v>
      </c>
      <c r="B268" s="64">
        <v>3986</v>
      </c>
      <c r="C268" s="64">
        <v>4041</v>
      </c>
      <c r="D268" s="64">
        <v>3959</v>
      </c>
      <c r="E268" s="64">
        <v>3993</v>
      </c>
      <c r="F268" s="66">
        <f t="shared" si="27"/>
        <v>2.0572002007024586</v>
      </c>
      <c r="G268" s="66">
        <f t="shared" si="28"/>
        <v>0.17561465127947817</v>
      </c>
      <c r="H268" s="5">
        <f t="shared" si="24"/>
        <v>8.5365853658536592E-2</v>
      </c>
      <c r="I268" s="66">
        <f t="shared" si="29"/>
        <v>3</v>
      </c>
      <c r="J268" s="66">
        <f t="shared" si="25"/>
        <v>1</v>
      </c>
      <c r="K268" s="66">
        <f t="shared" si="26"/>
        <v>2</v>
      </c>
    </row>
    <row r="269" spans="1:11" x14ac:dyDescent="0.25">
      <c r="A269" s="63" t="s">
        <v>523</v>
      </c>
      <c r="B269" s="64">
        <v>4090</v>
      </c>
      <c r="C269" s="64">
        <v>4091</v>
      </c>
      <c r="D269" s="64">
        <v>3967</v>
      </c>
      <c r="E269" s="64">
        <v>3978</v>
      </c>
      <c r="F269" s="66">
        <f t="shared" si="27"/>
        <v>3.0317848410757948</v>
      </c>
      <c r="G269" s="66">
        <f t="shared" si="28"/>
        <v>-2.7383863080684594</v>
      </c>
      <c r="H269" s="5">
        <f t="shared" si="24"/>
        <v>0.90322580645161277</v>
      </c>
      <c r="I269" s="66">
        <f t="shared" si="29"/>
        <v>7</v>
      </c>
      <c r="J269" s="66">
        <f t="shared" si="25"/>
        <v>10</v>
      </c>
      <c r="K269" s="66">
        <f t="shared" si="26"/>
        <v>4</v>
      </c>
    </row>
    <row r="270" spans="1:11" x14ac:dyDescent="0.25">
      <c r="A270" s="63" t="s">
        <v>522</v>
      </c>
      <c r="B270" s="64">
        <v>4165</v>
      </c>
      <c r="C270" s="64">
        <v>4175</v>
      </c>
      <c r="D270" s="64">
        <v>4116</v>
      </c>
      <c r="E270" s="64">
        <v>4134</v>
      </c>
      <c r="F270" s="66">
        <f t="shared" si="27"/>
        <v>1.4165666266506602</v>
      </c>
      <c r="G270" s="66">
        <f t="shared" si="28"/>
        <v>-0.74429771908763498</v>
      </c>
      <c r="H270" s="5">
        <f t="shared" si="24"/>
        <v>0.52542372881355925</v>
      </c>
      <c r="I270" s="66">
        <f t="shared" si="29"/>
        <v>1</v>
      </c>
      <c r="J270" s="66">
        <f t="shared" si="25"/>
        <v>6</v>
      </c>
      <c r="K270" s="66">
        <f t="shared" si="26"/>
        <v>2</v>
      </c>
    </row>
    <row r="271" spans="1:11" x14ac:dyDescent="0.25">
      <c r="A271" s="63" t="s">
        <v>521</v>
      </c>
      <c r="B271" s="64">
        <v>4144</v>
      </c>
      <c r="C271" s="64">
        <v>4165</v>
      </c>
      <c r="D271" s="64">
        <v>4076</v>
      </c>
      <c r="E271" s="64">
        <v>4119</v>
      </c>
      <c r="F271" s="66">
        <f t="shared" si="27"/>
        <v>2.1476833976833976</v>
      </c>
      <c r="G271" s="66">
        <f t="shared" si="28"/>
        <v>-0.60328185328185324</v>
      </c>
      <c r="H271" s="5">
        <f t="shared" si="24"/>
        <v>0.2808988764044944</v>
      </c>
      <c r="I271" s="66">
        <f t="shared" si="29"/>
        <v>4</v>
      </c>
      <c r="J271" s="66">
        <f t="shared" si="25"/>
        <v>3</v>
      </c>
      <c r="K271" s="66">
        <f t="shared" si="26"/>
        <v>2</v>
      </c>
    </row>
    <row r="272" spans="1:11" x14ac:dyDescent="0.25">
      <c r="A272" s="63" t="s">
        <v>520</v>
      </c>
      <c r="B272" s="64">
        <v>4085</v>
      </c>
      <c r="C272" s="64">
        <v>4125</v>
      </c>
      <c r="D272" s="64">
        <v>4024</v>
      </c>
      <c r="E272" s="64">
        <v>4064</v>
      </c>
      <c r="F272" s="66">
        <f t="shared" si="27"/>
        <v>2.4724602203182378</v>
      </c>
      <c r="G272" s="66">
        <f t="shared" si="28"/>
        <v>-0.51407588739290089</v>
      </c>
      <c r="H272" s="5">
        <f t="shared" si="24"/>
        <v>0.20792079207920791</v>
      </c>
      <c r="I272" s="66">
        <f t="shared" si="29"/>
        <v>5</v>
      </c>
      <c r="J272" s="66">
        <f t="shared" si="25"/>
        <v>3</v>
      </c>
      <c r="K272" s="66">
        <f t="shared" si="26"/>
        <v>2</v>
      </c>
    </row>
    <row r="273" spans="1:11" x14ac:dyDescent="0.25">
      <c r="A273" s="63" t="s">
        <v>519</v>
      </c>
      <c r="B273" s="64">
        <v>4077</v>
      </c>
      <c r="C273" s="64">
        <v>4115</v>
      </c>
      <c r="D273" s="64">
        <v>4033</v>
      </c>
      <c r="E273" s="64">
        <v>4046</v>
      </c>
      <c r="F273" s="66">
        <f t="shared" si="27"/>
        <v>2.0112828059847927</v>
      </c>
      <c r="G273" s="66">
        <f t="shared" si="28"/>
        <v>-0.76036301201864109</v>
      </c>
      <c r="H273" s="5">
        <f t="shared" si="24"/>
        <v>0.37804878048780488</v>
      </c>
      <c r="I273" s="66">
        <f t="shared" si="29"/>
        <v>3</v>
      </c>
      <c r="J273" s="66">
        <f t="shared" si="25"/>
        <v>4</v>
      </c>
      <c r="K273" s="66">
        <f t="shared" si="26"/>
        <v>2</v>
      </c>
    </row>
    <row r="274" spans="1:11" x14ac:dyDescent="0.25">
      <c r="A274" s="63" t="s">
        <v>518</v>
      </c>
      <c r="B274" s="64">
        <v>3943</v>
      </c>
      <c r="C274" s="64">
        <v>4035</v>
      </c>
      <c r="D274" s="64">
        <v>3905</v>
      </c>
      <c r="E274" s="64">
        <v>4026</v>
      </c>
      <c r="F274" s="66">
        <f t="shared" si="27"/>
        <v>3.2969819934060363</v>
      </c>
      <c r="G274" s="66">
        <f t="shared" si="28"/>
        <v>2.1049961957900076</v>
      </c>
      <c r="H274" s="5">
        <f t="shared" si="24"/>
        <v>0.63846153846153841</v>
      </c>
      <c r="I274" s="66">
        <f t="shared" si="29"/>
        <v>7</v>
      </c>
      <c r="J274" s="66">
        <f t="shared" si="25"/>
        <v>7</v>
      </c>
      <c r="K274" s="66">
        <f t="shared" si="26"/>
        <v>4</v>
      </c>
    </row>
    <row r="275" spans="1:11" x14ac:dyDescent="0.25">
      <c r="A275" s="63" t="s">
        <v>517</v>
      </c>
      <c r="B275" s="64">
        <v>3987</v>
      </c>
      <c r="C275" s="64">
        <v>4010</v>
      </c>
      <c r="D275" s="64">
        <v>3905</v>
      </c>
      <c r="E275" s="64">
        <v>3975</v>
      </c>
      <c r="F275" s="66">
        <f t="shared" si="27"/>
        <v>2.6335590669676447</v>
      </c>
      <c r="G275" s="66">
        <f t="shared" si="28"/>
        <v>-0.30097817908201652</v>
      </c>
      <c r="H275" s="5">
        <f t="shared" si="24"/>
        <v>0.11428571428571428</v>
      </c>
      <c r="I275" s="66">
        <f t="shared" si="29"/>
        <v>5</v>
      </c>
      <c r="J275" s="66">
        <f t="shared" si="25"/>
        <v>2</v>
      </c>
      <c r="K275" s="66">
        <f t="shared" si="26"/>
        <v>2</v>
      </c>
    </row>
    <row r="276" spans="1:11" x14ac:dyDescent="0.25">
      <c r="A276" s="63" t="s">
        <v>516</v>
      </c>
      <c r="B276" s="64">
        <v>3881</v>
      </c>
      <c r="C276" s="64">
        <v>3967</v>
      </c>
      <c r="D276" s="64">
        <v>3870</v>
      </c>
      <c r="E276" s="64">
        <v>3956</v>
      </c>
      <c r="F276" s="66">
        <f t="shared" si="27"/>
        <v>2.4993558361247099</v>
      </c>
      <c r="G276" s="66">
        <f t="shared" si="28"/>
        <v>1.9324916258696212</v>
      </c>
      <c r="H276" s="5">
        <f t="shared" si="24"/>
        <v>0.77319587628865982</v>
      </c>
      <c r="I276" s="66">
        <f t="shared" si="29"/>
        <v>5</v>
      </c>
      <c r="J276" s="66">
        <f t="shared" si="25"/>
        <v>8</v>
      </c>
      <c r="K276" s="66">
        <f t="shared" si="26"/>
        <v>3</v>
      </c>
    </row>
    <row r="277" spans="1:11" x14ac:dyDescent="0.25">
      <c r="A277" s="63" t="s">
        <v>515</v>
      </c>
      <c r="B277" s="64">
        <v>3921</v>
      </c>
      <c r="C277" s="64">
        <v>3970</v>
      </c>
      <c r="D277" s="64">
        <v>3863</v>
      </c>
      <c r="E277" s="64">
        <v>3872</v>
      </c>
      <c r="F277" s="66">
        <f t="shared" si="27"/>
        <v>2.7288956898750318</v>
      </c>
      <c r="G277" s="66">
        <f t="shared" si="28"/>
        <v>-1.2496812037745473</v>
      </c>
      <c r="H277" s="5">
        <f t="shared" si="24"/>
        <v>0.45794392523364486</v>
      </c>
      <c r="I277" s="66">
        <f t="shared" si="29"/>
        <v>5</v>
      </c>
      <c r="J277" s="66">
        <f t="shared" si="25"/>
        <v>5</v>
      </c>
      <c r="K277" s="66">
        <f t="shared" si="26"/>
        <v>2</v>
      </c>
    </row>
    <row r="278" spans="1:11" x14ac:dyDescent="0.25">
      <c r="A278" s="63" t="s">
        <v>514</v>
      </c>
      <c r="B278" s="64">
        <v>4000</v>
      </c>
      <c r="C278" s="64">
        <v>4015</v>
      </c>
      <c r="D278" s="64">
        <v>3914</v>
      </c>
      <c r="E278" s="64">
        <v>3926</v>
      </c>
      <c r="F278" s="66">
        <f t="shared" si="27"/>
        <v>2.5250000000000004</v>
      </c>
      <c r="G278" s="66">
        <f t="shared" si="28"/>
        <v>-1.8499999999999999</v>
      </c>
      <c r="H278" s="5">
        <f t="shared" si="24"/>
        <v>0.73267326732673255</v>
      </c>
      <c r="I278" s="66">
        <f t="shared" si="29"/>
        <v>5</v>
      </c>
      <c r="J278" s="66">
        <f t="shared" si="25"/>
        <v>8</v>
      </c>
      <c r="K278" s="66">
        <f t="shared" si="26"/>
        <v>3</v>
      </c>
    </row>
    <row r="279" spans="1:11" x14ac:dyDescent="0.25">
      <c r="A279" s="63" t="s">
        <v>513</v>
      </c>
      <c r="B279" s="64">
        <v>4010</v>
      </c>
      <c r="C279" s="64">
        <v>4032</v>
      </c>
      <c r="D279" s="64">
        <v>3961</v>
      </c>
      <c r="E279" s="64">
        <v>4021</v>
      </c>
      <c r="F279" s="66">
        <f t="shared" si="27"/>
        <v>1.7705735660847881</v>
      </c>
      <c r="G279" s="66">
        <f t="shared" si="28"/>
        <v>0.27431421446384041</v>
      </c>
      <c r="H279" s="5">
        <f t="shared" si="24"/>
        <v>0.15492957746478872</v>
      </c>
      <c r="I279" s="66">
        <f t="shared" si="29"/>
        <v>2</v>
      </c>
      <c r="J279" s="66">
        <f t="shared" si="25"/>
        <v>2</v>
      </c>
      <c r="K279" s="66">
        <f t="shared" si="26"/>
        <v>2</v>
      </c>
    </row>
    <row r="280" spans="1:11" x14ac:dyDescent="0.25">
      <c r="A280" s="63" t="s">
        <v>512</v>
      </c>
      <c r="B280" s="64">
        <v>4005</v>
      </c>
      <c r="C280" s="64">
        <v>4033</v>
      </c>
      <c r="D280" s="64">
        <v>3927</v>
      </c>
      <c r="E280" s="64">
        <v>3976</v>
      </c>
      <c r="F280" s="66">
        <f t="shared" si="27"/>
        <v>2.6466916354556802</v>
      </c>
      <c r="G280" s="66">
        <f t="shared" si="28"/>
        <v>-0.72409488139825218</v>
      </c>
      <c r="H280" s="5">
        <f t="shared" si="24"/>
        <v>0.27358490566037735</v>
      </c>
      <c r="I280" s="66">
        <f t="shared" si="29"/>
        <v>5</v>
      </c>
      <c r="J280" s="66">
        <f t="shared" si="25"/>
        <v>3</v>
      </c>
      <c r="K280" s="66">
        <f t="shared" si="26"/>
        <v>2</v>
      </c>
    </row>
    <row r="281" spans="1:11" x14ac:dyDescent="0.25">
      <c r="A281" s="63" t="s">
        <v>511</v>
      </c>
      <c r="B281" s="64">
        <v>3685</v>
      </c>
      <c r="C281" s="64">
        <v>3888</v>
      </c>
      <c r="D281" s="64">
        <v>3683</v>
      </c>
      <c r="E281" s="64">
        <v>3880</v>
      </c>
      <c r="F281" s="66">
        <f t="shared" si="27"/>
        <v>5.5630936227951153</v>
      </c>
      <c r="G281" s="66">
        <f t="shared" si="28"/>
        <v>5.2917232021709637</v>
      </c>
      <c r="H281" s="5">
        <f t="shared" si="24"/>
        <v>0.95121951219512202</v>
      </c>
      <c r="I281" s="66">
        <f t="shared" si="29"/>
        <v>10</v>
      </c>
      <c r="J281" s="66">
        <f t="shared" si="25"/>
        <v>10</v>
      </c>
      <c r="K281" s="66">
        <f t="shared" si="26"/>
        <v>4</v>
      </c>
    </row>
    <row r="282" spans="1:11" x14ac:dyDescent="0.25">
      <c r="A282" s="63" t="s">
        <v>510</v>
      </c>
      <c r="B282" s="64">
        <v>3736</v>
      </c>
      <c r="C282" s="64">
        <v>3767</v>
      </c>
      <c r="D282" s="64">
        <v>3688</v>
      </c>
      <c r="E282" s="64">
        <v>3713</v>
      </c>
      <c r="F282" s="66">
        <f t="shared" si="27"/>
        <v>2.1145610278372593</v>
      </c>
      <c r="G282" s="66">
        <f t="shared" si="28"/>
        <v>-0.61563169164882225</v>
      </c>
      <c r="H282" s="5">
        <f t="shared" si="24"/>
        <v>0.29113924050632906</v>
      </c>
      <c r="I282" s="66">
        <f t="shared" si="29"/>
        <v>4</v>
      </c>
      <c r="J282" s="66">
        <f t="shared" si="25"/>
        <v>3</v>
      </c>
      <c r="K282" s="66">
        <f t="shared" si="26"/>
        <v>2</v>
      </c>
    </row>
    <row r="283" spans="1:11" x14ac:dyDescent="0.25">
      <c r="A283" s="63" t="s">
        <v>509</v>
      </c>
      <c r="B283" s="64">
        <v>3724</v>
      </c>
      <c r="C283" s="64">
        <v>3816</v>
      </c>
      <c r="D283" s="64">
        <v>3711</v>
      </c>
      <c r="E283" s="64">
        <v>3717</v>
      </c>
      <c r="F283" s="66">
        <f t="shared" si="27"/>
        <v>2.8195488721804511</v>
      </c>
      <c r="G283" s="66">
        <f t="shared" si="28"/>
        <v>-0.18796992481203006</v>
      </c>
      <c r="H283" s="5">
        <f t="shared" si="24"/>
        <v>6.6666666666666666E-2</v>
      </c>
      <c r="I283" s="66">
        <f t="shared" si="29"/>
        <v>6</v>
      </c>
      <c r="J283" s="66">
        <f t="shared" si="25"/>
        <v>1</v>
      </c>
      <c r="K283" s="66">
        <f t="shared" si="26"/>
        <v>1</v>
      </c>
    </row>
    <row r="284" spans="1:11" x14ac:dyDescent="0.25">
      <c r="A284" s="63" t="s">
        <v>508</v>
      </c>
      <c r="B284" s="64">
        <v>3565</v>
      </c>
      <c r="C284" s="64">
        <v>3743</v>
      </c>
      <c r="D284" s="64">
        <v>3560</v>
      </c>
      <c r="E284" s="64">
        <v>3717</v>
      </c>
      <c r="F284" s="66">
        <f t="shared" si="27"/>
        <v>5.1332398316970549</v>
      </c>
      <c r="G284" s="66">
        <f t="shared" si="28"/>
        <v>4.2636746143057502</v>
      </c>
      <c r="H284" s="5">
        <f t="shared" si="24"/>
        <v>0.83060109289617479</v>
      </c>
      <c r="I284" s="66">
        <f t="shared" si="29"/>
        <v>10</v>
      </c>
      <c r="J284" s="66">
        <f t="shared" si="25"/>
        <v>9</v>
      </c>
      <c r="K284" s="66">
        <f t="shared" si="26"/>
        <v>4</v>
      </c>
    </row>
    <row r="285" spans="1:11" x14ac:dyDescent="0.25">
      <c r="A285" s="63" t="s">
        <v>507</v>
      </c>
      <c r="B285" s="64">
        <v>3552</v>
      </c>
      <c r="C285" s="64">
        <v>3619</v>
      </c>
      <c r="D285" s="64">
        <v>3524</v>
      </c>
      <c r="E285" s="64">
        <v>3565</v>
      </c>
      <c r="F285" s="66">
        <f t="shared" si="27"/>
        <v>2.6745495495495497</v>
      </c>
      <c r="G285" s="66">
        <f t="shared" si="28"/>
        <v>0.36599099099099097</v>
      </c>
      <c r="H285" s="5">
        <f t="shared" si="24"/>
        <v>0.13684210526315788</v>
      </c>
      <c r="I285" s="66">
        <f t="shared" si="29"/>
        <v>5</v>
      </c>
      <c r="J285" s="66">
        <f t="shared" si="25"/>
        <v>2</v>
      </c>
      <c r="K285" s="66">
        <f t="shared" si="26"/>
        <v>2</v>
      </c>
    </row>
    <row r="286" spans="1:11" x14ac:dyDescent="0.25">
      <c r="A286" s="63" t="s">
        <v>506</v>
      </c>
      <c r="B286" s="64">
        <v>3472</v>
      </c>
      <c r="C286" s="64">
        <v>3586</v>
      </c>
      <c r="D286" s="64">
        <v>3471</v>
      </c>
      <c r="E286" s="64">
        <v>3578</v>
      </c>
      <c r="F286" s="66">
        <f t="shared" si="27"/>
        <v>3.3122119815668203</v>
      </c>
      <c r="G286" s="66">
        <f t="shared" si="28"/>
        <v>3.052995391705069</v>
      </c>
      <c r="H286" s="5">
        <f t="shared" si="24"/>
        <v>0.92173913043478251</v>
      </c>
      <c r="I286" s="66">
        <f t="shared" si="29"/>
        <v>7</v>
      </c>
      <c r="J286" s="66">
        <f t="shared" si="25"/>
        <v>10</v>
      </c>
      <c r="K286" s="66">
        <f t="shared" si="26"/>
        <v>4</v>
      </c>
    </row>
    <row r="287" spans="1:11" x14ac:dyDescent="0.25">
      <c r="A287" s="63" t="s">
        <v>505</v>
      </c>
      <c r="B287" s="64">
        <v>3391</v>
      </c>
      <c r="C287" s="64">
        <v>3456</v>
      </c>
      <c r="D287" s="64">
        <v>3378</v>
      </c>
      <c r="E287" s="64">
        <v>3452</v>
      </c>
      <c r="F287" s="66">
        <f t="shared" si="27"/>
        <v>2.30020642878207</v>
      </c>
      <c r="G287" s="66">
        <f t="shared" si="28"/>
        <v>1.7988793866116188</v>
      </c>
      <c r="H287" s="5">
        <f t="shared" si="24"/>
        <v>0.78205128205128205</v>
      </c>
      <c r="I287" s="66">
        <f t="shared" si="29"/>
        <v>4</v>
      </c>
      <c r="J287" s="66">
        <f t="shared" si="25"/>
        <v>8</v>
      </c>
      <c r="K287" s="66">
        <f t="shared" si="26"/>
        <v>3</v>
      </c>
    </row>
    <row r="288" spans="1:11" x14ac:dyDescent="0.25">
      <c r="A288" s="63" t="s">
        <v>504</v>
      </c>
      <c r="B288" s="64">
        <v>3304</v>
      </c>
      <c r="C288" s="64">
        <v>3374</v>
      </c>
      <c r="D288" s="64">
        <v>3291</v>
      </c>
      <c r="E288" s="64">
        <v>3334</v>
      </c>
      <c r="F288" s="66">
        <f t="shared" si="27"/>
        <v>2.5121065375302662</v>
      </c>
      <c r="G288" s="66">
        <f t="shared" si="28"/>
        <v>0.90799031476997571</v>
      </c>
      <c r="H288" s="5">
        <f t="shared" si="24"/>
        <v>0.36144578313253012</v>
      </c>
      <c r="I288" s="66">
        <f t="shared" si="29"/>
        <v>5</v>
      </c>
      <c r="J288" s="66">
        <f t="shared" si="25"/>
        <v>4</v>
      </c>
      <c r="K288" s="66">
        <f t="shared" si="26"/>
        <v>2</v>
      </c>
    </row>
    <row r="289" spans="1:11" x14ac:dyDescent="0.25">
      <c r="A289" s="63" t="s">
        <v>503</v>
      </c>
      <c r="B289" s="64">
        <v>3343</v>
      </c>
      <c r="C289" s="64">
        <v>3343</v>
      </c>
      <c r="D289" s="64">
        <v>3232</v>
      </c>
      <c r="E289" s="64">
        <v>3291</v>
      </c>
      <c r="F289" s="66">
        <f t="shared" si="27"/>
        <v>3.3203709243194734</v>
      </c>
      <c r="G289" s="66">
        <f t="shared" si="28"/>
        <v>-1.5554890816631768</v>
      </c>
      <c r="H289" s="5">
        <f t="shared" ref="H289:H352" si="30">ABS(G289/F289)</f>
        <v>0.46846846846846846</v>
      </c>
      <c r="I289" s="66">
        <f t="shared" si="29"/>
        <v>7</v>
      </c>
      <c r="J289" s="66">
        <f t="shared" si="25"/>
        <v>5</v>
      </c>
      <c r="K289" s="66">
        <f t="shared" si="26"/>
        <v>1</v>
      </c>
    </row>
    <row r="290" spans="1:11" x14ac:dyDescent="0.25">
      <c r="A290" s="63" t="s">
        <v>502</v>
      </c>
      <c r="B290" s="64">
        <v>3334</v>
      </c>
      <c r="C290" s="64">
        <v>3398</v>
      </c>
      <c r="D290" s="64">
        <v>3305</v>
      </c>
      <c r="E290" s="64">
        <v>3356</v>
      </c>
      <c r="F290" s="66">
        <f t="shared" si="27"/>
        <v>2.7894421115776846</v>
      </c>
      <c r="G290" s="66">
        <f t="shared" si="28"/>
        <v>0.65986802639472109</v>
      </c>
      <c r="H290" s="5">
        <f t="shared" si="30"/>
        <v>0.23655913978494622</v>
      </c>
      <c r="I290" s="66">
        <f t="shared" si="29"/>
        <v>5</v>
      </c>
      <c r="J290" s="66">
        <f t="shared" si="25"/>
        <v>3</v>
      </c>
      <c r="K290" s="66">
        <f t="shared" si="26"/>
        <v>2</v>
      </c>
    </row>
    <row r="291" spans="1:11" x14ac:dyDescent="0.25">
      <c r="A291" s="63" t="s">
        <v>501</v>
      </c>
      <c r="B291" s="64">
        <v>3352</v>
      </c>
      <c r="C291" s="64">
        <v>3378</v>
      </c>
      <c r="D291" s="64">
        <v>3311</v>
      </c>
      <c r="E291" s="64">
        <v>3354</v>
      </c>
      <c r="F291" s="66">
        <f t="shared" si="27"/>
        <v>1.9988066825775654</v>
      </c>
      <c r="G291" s="66">
        <f t="shared" si="28"/>
        <v>5.9665871121718381E-2</v>
      </c>
      <c r="H291" s="5">
        <f t="shared" si="30"/>
        <v>2.9850746268656723E-2</v>
      </c>
      <c r="I291" s="66">
        <f t="shared" si="29"/>
        <v>3</v>
      </c>
      <c r="J291" s="66">
        <f t="shared" si="25"/>
        <v>1</v>
      </c>
      <c r="K291" s="66">
        <f t="shared" si="26"/>
        <v>2</v>
      </c>
    </row>
    <row r="292" spans="1:11" x14ac:dyDescent="0.25">
      <c r="A292" s="63" t="s">
        <v>500</v>
      </c>
      <c r="B292" s="64">
        <v>3391</v>
      </c>
      <c r="C292" s="64">
        <v>3404</v>
      </c>
      <c r="D292" s="64">
        <v>3322</v>
      </c>
      <c r="E292" s="64">
        <v>3350</v>
      </c>
      <c r="F292" s="66">
        <f t="shared" si="27"/>
        <v>2.4181657328221764</v>
      </c>
      <c r="G292" s="66">
        <f t="shared" si="28"/>
        <v>-1.2090828664110882</v>
      </c>
      <c r="H292" s="5">
        <f t="shared" si="30"/>
        <v>0.5</v>
      </c>
      <c r="I292" s="66">
        <f t="shared" si="29"/>
        <v>5</v>
      </c>
      <c r="J292" s="66">
        <f t="shared" si="25"/>
        <v>6</v>
      </c>
      <c r="K292" s="66">
        <f t="shared" si="26"/>
        <v>2</v>
      </c>
    </row>
    <row r="293" spans="1:11" x14ac:dyDescent="0.25">
      <c r="A293" s="63" t="s">
        <v>499</v>
      </c>
      <c r="B293" s="64">
        <v>3411</v>
      </c>
      <c r="C293" s="64">
        <v>3459</v>
      </c>
      <c r="D293" s="64">
        <v>3380</v>
      </c>
      <c r="E293" s="64">
        <v>3448</v>
      </c>
      <c r="F293" s="66">
        <f t="shared" si="27"/>
        <v>2.3160363529756669</v>
      </c>
      <c r="G293" s="66">
        <f t="shared" si="28"/>
        <v>1.0847258868367049</v>
      </c>
      <c r="H293" s="5">
        <f t="shared" si="30"/>
        <v>0.46835443037974689</v>
      </c>
      <c r="I293" s="66">
        <f t="shared" si="29"/>
        <v>4</v>
      </c>
      <c r="J293" s="66">
        <f t="shared" si="25"/>
        <v>5</v>
      </c>
      <c r="K293" s="66">
        <f t="shared" si="26"/>
        <v>2</v>
      </c>
    </row>
    <row r="294" spans="1:11" x14ac:dyDescent="0.25">
      <c r="A294" s="63" t="s">
        <v>498</v>
      </c>
      <c r="B294" s="64">
        <v>3520</v>
      </c>
      <c r="C294" s="64">
        <v>3555</v>
      </c>
      <c r="D294" s="64">
        <v>3468</v>
      </c>
      <c r="E294" s="64">
        <v>3477</v>
      </c>
      <c r="F294" s="66">
        <f t="shared" si="27"/>
        <v>2.4715909090909092</v>
      </c>
      <c r="G294" s="66">
        <f t="shared" si="28"/>
        <v>-1.2215909090909092</v>
      </c>
      <c r="H294" s="5">
        <f t="shared" si="30"/>
        <v>0.4942528735632184</v>
      </c>
      <c r="I294" s="66">
        <f t="shared" si="29"/>
        <v>5</v>
      </c>
      <c r="J294" s="66">
        <f t="shared" si="25"/>
        <v>5</v>
      </c>
      <c r="K294" s="66">
        <f t="shared" si="26"/>
        <v>2</v>
      </c>
    </row>
    <row r="295" spans="1:11" x14ac:dyDescent="0.25">
      <c r="A295" s="63" t="s">
        <v>497</v>
      </c>
      <c r="B295" s="64">
        <v>3494</v>
      </c>
      <c r="C295" s="64">
        <v>3560</v>
      </c>
      <c r="D295" s="64">
        <v>3476</v>
      </c>
      <c r="E295" s="64">
        <v>3539</v>
      </c>
      <c r="F295" s="66">
        <f t="shared" si="27"/>
        <v>2.4041213508872352</v>
      </c>
      <c r="G295" s="66">
        <f t="shared" si="28"/>
        <v>1.2879221522610189</v>
      </c>
      <c r="H295" s="5">
        <f t="shared" si="30"/>
        <v>0.5357142857142857</v>
      </c>
      <c r="I295" s="66">
        <f t="shared" si="29"/>
        <v>5</v>
      </c>
      <c r="J295" s="66">
        <f t="shared" si="25"/>
        <v>6</v>
      </c>
      <c r="K295" s="66">
        <f t="shared" si="26"/>
        <v>2</v>
      </c>
    </row>
    <row r="296" spans="1:11" x14ac:dyDescent="0.25">
      <c r="A296" s="63" t="s">
        <v>496</v>
      </c>
      <c r="B296" s="64">
        <v>3531</v>
      </c>
      <c r="C296" s="64">
        <v>3595</v>
      </c>
      <c r="D296" s="64">
        <v>3513</v>
      </c>
      <c r="E296" s="64">
        <v>3556</v>
      </c>
      <c r="F296" s="66">
        <f t="shared" si="27"/>
        <v>2.3222883035967148</v>
      </c>
      <c r="G296" s="66">
        <f t="shared" si="28"/>
        <v>0.70801472670631549</v>
      </c>
      <c r="H296" s="5">
        <f t="shared" si="30"/>
        <v>0.3048780487804878</v>
      </c>
      <c r="I296" s="66">
        <f t="shared" si="29"/>
        <v>5</v>
      </c>
      <c r="J296" s="66">
        <f t="shared" si="25"/>
        <v>4</v>
      </c>
      <c r="K296" s="66">
        <f t="shared" si="26"/>
        <v>2</v>
      </c>
    </row>
    <row r="297" spans="1:11" x14ac:dyDescent="0.25">
      <c r="A297" s="63" t="s">
        <v>495</v>
      </c>
      <c r="B297" s="64">
        <v>3464</v>
      </c>
      <c r="C297" s="64">
        <v>3517</v>
      </c>
      <c r="D297" s="64">
        <v>3459</v>
      </c>
      <c r="E297" s="64">
        <v>3483</v>
      </c>
      <c r="F297" s="66">
        <f t="shared" si="27"/>
        <v>1.674364896073903</v>
      </c>
      <c r="G297" s="66">
        <f t="shared" si="28"/>
        <v>0.5484988452655889</v>
      </c>
      <c r="H297" s="5">
        <f t="shared" si="30"/>
        <v>0.32758620689655171</v>
      </c>
      <c r="I297" s="66">
        <f t="shared" si="29"/>
        <v>2</v>
      </c>
      <c r="J297" s="66">
        <f t="shared" si="25"/>
        <v>4</v>
      </c>
      <c r="K297" s="66">
        <f t="shared" si="26"/>
        <v>2</v>
      </c>
    </row>
    <row r="298" spans="1:11" x14ac:dyDescent="0.25">
      <c r="A298" s="63" t="s">
        <v>494</v>
      </c>
      <c r="B298" s="64">
        <v>3460</v>
      </c>
      <c r="C298" s="64">
        <v>3499</v>
      </c>
      <c r="D298" s="64">
        <v>3420</v>
      </c>
      <c r="E298" s="64">
        <v>3446</v>
      </c>
      <c r="F298" s="66">
        <f t="shared" si="27"/>
        <v>2.2832369942196529</v>
      </c>
      <c r="G298" s="66">
        <f t="shared" si="28"/>
        <v>-0.40462427745664736</v>
      </c>
      <c r="H298" s="5">
        <f t="shared" si="30"/>
        <v>0.17721518987341772</v>
      </c>
      <c r="I298" s="66">
        <f t="shared" si="29"/>
        <v>4</v>
      </c>
      <c r="J298" s="66">
        <f t="shared" si="25"/>
        <v>2</v>
      </c>
      <c r="K298" s="66">
        <f t="shared" si="26"/>
        <v>2</v>
      </c>
    </row>
    <row r="299" spans="1:11" x14ac:dyDescent="0.25">
      <c r="A299" s="63" t="s">
        <v>493</v>
      </c>
      <c r="B299" s="64">
        <v>3477</v>
      </c>
      <c r="C299" s="64">
        <v>3484</v>
      </c>
      <c r="D299" s="64">
        <v>3386</v>
      </c>
      <c r="E299" s="64">
        <v>3448</v>
      </c>
      <c r="F299" s="66">
        <f t="shared" si="27"/>
        <v>2.8185217141213688</v>
      </c>
      <c r="G299" s="66">
        <f t="shared" si="28"/>
        <v>-0.83405234397469075</v>
      </c>
      <c r="H299" s="5">
        <f t="shared" si="30"/>
        <v>0.29591836734693877</v>
      </c>
      <c r="I299" s="66">
        <f t="shared" si="29"/>
        <v>6</v>
      </c>
      <c r="J299" s="66">
        <f t="shared" si="25"/>
        <v>3</v>
      </c>
      <c r="K299" s="66">
        <f t="shared" si="26"/>
        <v>1</v>
      </c>
    </row>
    <row r="300" spans="1:11" x14ac:dyDescent="0.25">
      <c r="A300" s="63" t="s">
        <v>492</v>
      </c>
      <c r="B300" s="64">
        <v>3543</v>
      </c>
      <c r="C300" s="64">
        <v>3549</v>
      </c>
      <c r="D300" s="64">
        <v>3458</v>
      </c>
      <c r="E300" s="64">
        <v>3468</v>
      </c>
      <c r="F300" s="66">
        <f t="shared" si="27"/>
        <v>2.5684448207733559</v>
      </c>
      <c r="G300" s="66">
        <f t="shared" si="28"/>
        <v>-2.1168501270110074</v>
      </c>
      <c r="H300" s="5">
        <f t="shared" si="30"/>
        <v>0.82417582417582413</v>
      </c>
      <c r="I300" s="66">
        <f t="shared" si="29"/>
        <v>5</v>
      </c>
      <c r="J300" s="66">
        <f t="shared" si="25"/>
        <v>9</v>
      </c>
      <c r="K300" s="66">
        <f t="shared" si="26"/>
        <v>3</v>
      </c>
    </row>
    <row r="301" spans="1:11" x14ac:dyDescent="0.25">
      <c r="A301" s="63" t="s">
        <v>491</v>
      </c>
      <c r="B301" s="64">
        <v>3532</v>
      </c>
      <c r="C301" s="64">
        <v>3592</v>
      </c>
      <c r="D301" s="64">
        <v>3526</v>
      </c>
      <c r="E301" s="64">
        <v>3545</v>
      </c>
      <c r="F301" s="66">
        <f t="shared" si="27"/>
        <v>1.868629671574179</v>
      </c>
      <c r="G301" s="66">
        <f t="shared" si="28"/>
        <v>0.36806342015855037</v>
      </c>
      <c r="H301" s="5">
        <f t="shared" si="30"/>
        <v>0.19696969696969693</v>
      </c>
      <c r="I301" s="66">
        <f t="shared" si="29"/>
        <v>3</v>
      </c>
      <c r="J301" s="66">
        <f t="shared" si="25"/>
        <v>2</v>
      </c>
      <c r="K301" s="66">
        <f t="shared" si="26"/>
        <v>2</v>
      </c>
    </row>
    <row r="302" spans="1:11" x14ac:dyDescent="0.25">
      <c r="A302" s="63" t="s">
        <v>490</v>
      </c>
      <c r="B302" s="64">
        <v>3422</v>
      </c>
      <c r="C302" s="64">
        <v>3543</v>
      </c>
      <c r="D302" s="64">
        <v>3402</v>
      </c>
      <c r="E302" s="64">
        <v>3472</v>
      </c>
      <c r="F302" s="66">
        <f t="shared" si="27"/>
        <v>4.1203974284044413</v>
      </c>
      <c r="G302" s="66">
        <f t="shared" si="28"/>
        <v>1.4611338398597311</v>
      </c>
      <c r="H302" s="5">
        <f t="shared" si="30"/>
        <v>0.3546099290780142</v>
      </c>
      <c r="I302" s="66">
        <f t="shared" si="29"/>
        <v>8</v>
      </c>
      <c r="J302" s="66">
        <f t="shared" si="25"/>
        <v>4</v>
      </c>
      <c r="K302" s="66">
        <f t="shared" si="26"/>
        <v>1</v>
      </c>
    </row>
    <row r="303" spans="1:11" x14ac:dyDescent="0.25">
      <c r="A303" s="63" t="s">
        <v>489</v>
      </c>
      <c r="B303" s="64">
        <v>3460</v>
      </c>
      <c r="C303" s="64">
        <v>3460</v>
      </c>
      <c r="D303" s="64">
        <v>3384</v>
      </c>
      <c r="E303" s="64">
        <v>3397</v>
      </c>
      <c r="F303" s="66">
        <f t="shared" si="27"/>
        <v>2.1965317919075145</v>
      </c>
      <c r="G303" s="66">
        <f t="shared" si="28"/>
        <v>-1.8208092485549134</v>
      </c>
      <c r="H303" s="5">
        <f t="shared" si="30"/>
        <v>0.82894736842105265</v>
      </c>
      <c r="I303" s="66">
        <f t="shared" si="29"/>
        <v>4</v>
      </c>
      <c r="J303" s="66">
        <f t="shared" si="25"/>
        <v>9</v>
      </c>
      <c r="K303" s="66">
        <f t="shared" si="26"/>
        <v>3</v>
      </c>
    </row>
    <row r="304" spans="1:11" x14ac:dyDescent="0.25">
      <c r="A304" s="63" t="s">
        <v>488</v>
      </c>
      <c r="B304" s="64">
        <v>3451</v>
      </c>
      <c r="C304" s="64">
        <v>3506</v>
      </c>
      <c r="D304" s="64">
        <v>3434</v>
      </c>
      <c r="E304" s="64">
        <v>3483</v>
      </c>
      <c r="F304" s="66">
        <f t="shared" si="27"/>
        <v>2.0863517820921471</v>
      </c>
      <c r="G304" s="66">
        <f t="shared" si="28"/>
        <v>0.92726745870762106</v>
      </c>
      <c r="H304" s="5">
        <f t="shared" si="30"/>
        <v>0.44444444444444453</v>
      </c>
      <c r="I304" s="66">
        <f t="shared" si="29"/>
        <v>4</v>
      </c>
      <c r="J304" s="66">
        <f t="shared" si="25"/>
        <v>5</v>
      </c>
      <c r="K304" s="66">
        <f t="shared" si="26"/>
        <v>2</v>
      </c>
    </row>
    <row r="305" spans="1:11" x14ac:dyDescent="0.25">
      <c r="A305" s="63" t="s">
        <v>487</v>
      </c>
      <c r="B305" s="64">
        <v>3470</v>
      </c>
      <c r="C305" s="64">
        <v>3491</v>
      </c>
      <c r="D305" s="64">
        <v>3426</v>
      </c>
      <c r="E305" s="64">
        <v>3439</v>
      </c>
      <c r="F305" s="66">
        <f t="shared" si="27"/>
        <v>1.8731988472622478</v>
      </c>
      <c r="G305" s="66">
        <f t="shared" si="28"/>
        <v>-0.89337175792507206</v>
      </c>
      <c r="H305" s="5">
        <f t="shared" si="30"/>
        <v>0.47692307692307695</v>
      </c>
      <c r="I305" s="66">
        <f t="shared" si="29"/>
        <v>3</v>
      </c>
      <c r="J305" s="66">
        <f t="shared" si="25"/>
        <v>5</v>
      </c>
      <c r="K305" s="66">
        <f t="shared" si="26"/>
        <v>2</v>
      </c>
    </row>
    <row r="306" spans="1:11" x14ac:dyDescent="0.25">
      <c r="A306" s="63" t="s">
        <v>486</v>
      </c>
      <c r="B306" s="64">
        <v>3528</v>
      </c>
      <c r="C306" s="64">
        <v>3543</v>
      </c>
      <c r="D306" s="64">
        <v>3427</v>
      </c>
      <c r="E306" s="64">
        <v>3460</v>
      </c>
      <c r="F306" s="66">
        <f t="shared" si="27"/>
        <v>3.2879818594104306</v>
      </c>
      <c r="G306" s="66">
        <f t="shared" si="28"/>
        <v>-1.9274376417233559</v>
      </c>
      <c r="H306" s="5">
        <f t="shared" si="30"/>
        <v>0.58620689655172409</v>
      </c>
      <c r="I306" s="66">
        <f t="shared" si="29"/>
        <v>7</v>
      </c>
      <c r="J306" s="66">
        <f t="shared" si="25"/>
        <v>6</v>
      </c>
      <c r="K306" s="66">
        <f t="shared" si="26"/>
        <v>1</v>
      </c>
    </row>
    <row r="307" spans="1:11" x14ac:dyDescent="0.25">
      <c r="A307" s="63" t="s">
        <v>485</v>
      </c>
      <c r="B307" s="64">
        <v>3594</v>
      </c>
      <c r="C307" s="64">
        <v>3651</v>
      </c>
      <c r="D307" s="64">
        <v>3572</v>
      </c>
      <c r="E307" s="64">
        <v>3579</v>
      </c>
      <c r="F307" s="66">
        <f t="shared" si="27"/>
        <v>2.1981079577072902</v>
      </c>
      <c r="G307" s="66">
        <f t="shared" si="28"/>
        <v>-0.41736227045075125</v>
      </c>
      <c r="H307" s="5">
        <f t="shared" si="30"/>
        <v>0.18987341772151897</v>
      </c>
      <c r="I307" s="66">
        <f t="shared" si="29"/>
        <v>4</v>
      </c>
      <c r="J307" s="66">
        <f t="shared" si="25"/>
        <v>2</v>
      </c>
      <c r="K307" s="66">
        <f t="shared" si="26"/>
        <v>2</v>
      </c>
    </row>
    <row r="308" spans="1:11" x14ac:dyDescent="0.25">
      <c r="A308" s="63" t="s">
        <v>484</v>
      </c>
      <c r="B308" s="64">
        <v>3565</v>
      </c>
      <c r="C308" s="64">
        <v>3578</v>
      </c>
      <c r="D308" s="64">
        <v>3500</v>
      </c>
      <c r="E308" s="64">
        <v>3560</v>
      </c>
      <c r="F308" s="66">
        <f t="shared" si="27"/>
        <v>2.1879382889200558</v>
      </c>
      <c r="G308" s="66">
        <f t="shared" si="28"/>
        <v>-0.14025245441795231</v>
      </c>
      <c r="H308" s="5">
        <f t="shared" si="30"/>
        <v>6.4102564102564111E-2</v>
      </c>
      <c r="I308" s="66">
        <f t="shared" si="29"/>
        <v>4</v>
      </c>
      <c r="J308" s="66">
        <f t="shared" si="25"/>
        <v>1</v>
      </c>
      <c r="K308" s="66">
        <f t="shared" si="26"/>
        <v>2</v>
      </c>
    </row>
    <row r="309" spans="1:11" x14ac:dyDescent="0.25">
      <c r="A309" s="63" t="s">
        <v>483</v>
      </c>
      <c r="B309" s="64">
        <v>3571</v>
      </c>
      <c r="C309" s="64">
        <v>3579</v>
      </c>
      <c r="D309" s="64">
        <v>3520</v>
      </c>
      <c r="E309" s="64">
        <v>3537</v>
      </c>
      <c r="F309" s="66">
        <f t="shared" si="27"/>
        <v>1.652198263791655</v>
      </c>
      <c r="G309" s="66">
        <f t="shared" si="28"/>
        <v>-0.95211425371044522</v>
      </c>
      <c r="H309" s="5">
        <f t="shared" si="30"/>
        <v>0.57627118644067798</v>
      </c>
      <c r="I309" s="66">
        <f t="shared" si="29"/>
        <v>2</v>
      </c>
      <c r="J309" s="66">
        <f t="shared" si="25"/>
        <v>6</v>
      </c>
      <c r="K309" s="66">
        <f t="shared" si="26"/>
        <v>2</v>
      </c>
    </row>
    <row r="310" spans="1:11" x14ac:dyDescent="0.25">
      <c r="A310" s="63" t="s">
        <v>482</v>
      </c>
      <c r="B310" s="64">
        <v>3536</v>
      </c>
      <c r="C310" s="64">
        <v>3616</v>
      </c>
      <c r="D310" s="64">
        <v>3523</v>
      </c>
      <c r="E310" s="64">
        <v>3597</v>
      </c>
      <c r="F310" s="66">
        <f t="shared" si="27"/>
        <v>2.6300904977375565</v>
      </c>
      <c r="G310" s="66">
        <f t="shared" si="28"/>
        <v>1.7251131221719458</v>
      </c>
      <c r="H310" s="5">
        <f t="shared" si="30"/>
        <v>0.65591397849462374</v>
      </c>
      <c r="I310" s="66">
        <f t="shared" si="29"/>
        <v>5</v>
      </c>
      <c r="J310" s="66">
        <f t="shared" si="25"/>
        <v>7</v>
      </c>
      <c r="K310" s="66">
        <f t="shared" si="26"/>
        <v>3</v>
      </c>
    </row>
    <row r="311" spans="1:11" x14ac:dyDescent="0.25">
      <c r="A311" s="63" t="s">
        <v>481</v>
      </c>
      <c r="B311" s="64">
        <v>3537</v>
      </c>
      <c r="C311" s="64">
        <v>3561</v>
      </c>
      <c r="D311" s="64">
        <v>3491</v>
      </c>
      <c r="E311" s="64">
        <v>3550</v>
      </c>
      <c r="F311" s="66">
        <f t="shared" si="27"/>
        <v>1.9790783149561775</v>
      </c>
      <c r="G311" s="66">
        <f t="shared" si="28"/>
        <v>0.3675431156347187</v>
      </c>
      <c r="H311" s="5">
        <f t="shared" si="30"/>
        <v>0.18571428571428572</v>
      </c>
      <c r="I311" s="66">
        <f t="shared" si="29"/>
        <v>3</v>
      </c>
      <c r="J311" s="66">
        <f t="shared" si="25"/>
        <v>2</v>
      </c>
      <c r="K311" s="66">
        <f t="shared" si="26"/>
        <v>2</v>
      </c>
    </row>
    <row r="312" spans="1:11" x14ac:dyDescent="0.25">
      <c r="A312" s="63" t="s">
        <v>480</v>
      </c>
      <c r="B312" s="64">
        <v>3680</v>
      </c>
      <c r="C312" s="64">
        <v>3700</v>
      </c>
      <c r="D312" s="64">
        <v>3578</v>
      </c>
      <c r="E312" s="64">
        <v>3605</v>
      </c>
      <c r="F312" s="66">
        <f t="shared" si="27"/>
        <v>3.3152173913043481</v>
      </c>
      <c r="G312" s="66">
        <f t="shared" si="28"/>
        <v>-2.0380434782608696</v>
      </c>
      <c r="H312" s="5">
        <f t="shared" si="30"/>
        <v>0.61475409836065575</v>
      </c>
      <c r="I312" s="66">
        <f t="shared" si="29"/>
        <v>7</v>
      </c>
      <c r="J312" s="66">
        <f t="shared" si="25"/>
        <v>7</v>
      </c>
      <c r="K312" s="66">
        <f t="shared" si="26"/>
        <v>4</v>
      </c>
    </row>
    <row r="313" spans="1:11" x14ac:dyDescent="0.25">
      <c r="A313" s="63" t="s">
        <v>479</v>
      </c>
      <c r="B313" s="64">
        <v>3640</v>
      </c>
      <c r="C313" s="64">
        <v>3714</v>
      </c>
      <c r="D313" s="64">
        <v>3632</v>
      </c>
      <c r="E313" s="64">
        <v>3660</v>
      </c>
      <c r="F313" s="66">
        <f t="shared" si="27"/>
        <v>2.2527472527472527</v>
      </c>
      <c r="G313" s="66">
        <f t="shared" si="28"/>
        <v>0.5494505494505495</v>
      </c>
      <c r="H313" s="5">
        <f t="shared" si="30"/>
        <v>0.24390243902439027</v>
      </c>
      <c r="I313" s="66">
        <f t="shared" si="29"/>
        <v>4</v>
      </c>
      <c r="J313" s="66">
        <f t="shared" si="25"/>
        <v>3</v>
      </c>
      <c r="K313" s="66">
        <f t="shared" si="26"/>
        <v>2</v>
      </c>
    </row>
    <row r="314" spans="1:11" x14ac:dyDescent="0.25">
      <c r="A314" s="63" t="s">
        <v>478</v>
      </c>
      <c r="B314" s="64">
        <v>3522</v>
      </c>
      <c r="C314" s="64">
        <v>3665</v>
      </c>
      <c r="D314" s="64">
        <v>3503</v>
      </c>
      <c r="E314" s="64">
        <v>3654</v>
      </c>
      <c r="F314" s="66">
        <f t="shared" si="27"/>
        <v>4.5996592844974451</v>
      </c>
      <c r="G314" s="66">
        <f t="shared" si="28"/>
        <v>3.7478705281090292</v>
      </c>
      <c r="H314" s="5">
        <f t="shared" si="30"/>
        <v>0.81481481481481477</v>
      </c>
      <c r="I314" s="66">
        <f t="shared" si="29"/>
        <v>9</v>
      </c>
      <c r="J314" s="66">
        <f t="shared" si="25"/>
        <v>9</v>
      </c>
      <c r="K314" s="66">
        <f t="shared" si="26"/>
        <v>4</v>
      </c>
    </row>
    <row r="315" spans="1:11" x14ac:dyDescent="0.25">
      <c r="A315" s="63" t="s">
        <v>477</v>
      </c>
      <c r="B315" s="64">
        <v>3390</v>
      </c>
      <c r="C315" s="64">
        <v>3491</v>
      </c>
      <c r="D315" s="64">
        <v>3390</v>
      </c>
      <c r="E315" s="64">
        <v>3489</v>
      </c>
      <c r="F315" s="66">
        <f t="shared" si="27"/>
        <v>2.9793510324483776</v>
      </c>
      <c r="G315" s="66">
        <f t="shared" si="28"/>
        <v>2.9203539823008851</v>
      </c>
      <c r="H315" s="5">
        <f t="shared" si="30"/>
        <v>0.98019801980198018</v>
      </c>
      <c r="I315" s="66">
        <f t="shared" si="29"/>
        <v>6</v>
      </c>
      <c r="J315" s="66">
        <f t="shared" si="25"/>
        <v>10</v>
      </c>
      <c r="K315" s="66">
        <f t="shared" si="26"/>
        <v>4</v>
      </c>
    </row>
    <row r="316" spans="1:11" x14ac:dyDescent="0.25">
      <c r="A316" s="63" t="s">
        <v>476</v>
      </c>
      <c r="B316" s="64">
        <v>3377</v>
      </c>
      <c r="C316" s="64">
        <v>3431</v>
      </c>
      <c r="D316" s="64">
        <v>3354</v>
      </c>
      <c r="E316" s="64">
        <v>3388</v>
      </c>
      <c r="F316" s="66">
        <f t="shared" si="27"/>
        <v>2.2801302931596092</v>
      </c>
      <c r="G316" s="66">
        <f t="shared" si="28"/>
        <v>0.32573289902280134</v>
      </c>
      <c r="H316" s="5">
        <f t="shared" si="30"/>
        <v>0.14285714285714288</v>
      </c>
      <c r="I316" s="66">
        <f t="shared" si="29"/>
        <v>4</v>
      </c>
      <c r="J316" s="66">
        <f t="shared" si="25"/>
        <v>2</v>
      </c>
      <c r="K316" s="66">
        <f t="shared" si="26"/>
        <v>2</v>
      </c>
    </row>
    <row r="317" spans="1:11" x14ac:dyDescent="0.25">
      <c r="A317" s="63" t="s">
        <v>475</v>
      </c>
      <c r="B317" s="64">
        <v>3422</v>
      </c>
      <c r="C317" s="64">
        <v>3457</v>
      </c>
      <c r="D317" s="64">
        <v>3329</v>
      </c>
      <c r="E317" s="64">
        <v>3359</v>
      </c>
      <c r="F317" s="66">
        <f t="shared" si="27"/>
        <v>3.7405026300409117</v>
      </c>
      <c r="G317" s="66">
        <f t="shared" si="28"/>
        <v>-1.8410286382232612</v>
      </c>
      <c r="H317" s="5">
        <f t="shared" si="30"/>
        <v>0.4921875</v>
      </c>
      <c r="I317" s="66">
        <f t="shared" si="29"/>
        <v>8</v>
      </c>
      <c r="J317" s="66">
        <f t="shared" si="25"/>
        <v>5</v>
      </c>
      <c r="K317" s="66">
        <f t="shared" si="26"/>
        <v>1</v>
      </c>
    </row>
    <row r="318" spans="1:11" x14ac:dyDescent="0.25">
      <c r="A318" s="63" t="s">
        <v>474</v>
      </c>
      <c r="B318" s="64">
        <v>3327</v>
      </c>
      <c r="C318" s="64">
        <v>3461</v>
      </c>
      <c r="D318" s="64">
        <v>3322</v>
      </c>
      <c r="E318" s="64">
        <v>3419</v>
      </c>
      <c r="F318" s="66">
        <f t="shared" si="27"/>
        <v>4.1779380823564773</v>
      </c>
      <c r="G318" s="66">
        <f t="shared" si="28"/>
        <v>2.7652539825668772</v>
      </c>
      <c r="H318" s="5">
        <f t="shared" si="30"/>
        <v>0.66187050359712229</v>
      </c>
      <c r="I318" s="66">
        <f t="shared" si="29"/>
        <v>8</v>
      </c>
      <c r="J318" s="66">
        <f t="shared" si="25"/>
        <v>7</v>
      </c>
      <c r="K318" s="66">
        <f t="shared" si="26"/>
        <v>4</v>
      </c>
    </row>
    <row r="319" spans="1:11" x14ac:dyDescent="0.25">
      <c r="A319" s="63" t="s">
        <v>473</v>
      </c>
      <c r="B319" s="64">
        <v>3390</v>
      </c>
      <c r="C319" s="64">
        <v>3410</v>
      </c>
      <c r="D319" s="64">
        <v>3316</v>
      </c>
      <c r="E319" s="64">
        <v>3323</v>
      </c>
      <c r="F319" s="66">
        <f t="shared" si="27"/>
        <v>2.7728613569321534</v>
      </c>
      <c r="G319" s="66">
        <f t="shared" si="28"/>
        <v>-1.9764011799410028</v>
      </c>
      <c r="H319" s="5">
        <f t="shared" si="30"/>
        <v>0.71276595744680848</v>
      </c>
      <c r="I319" s="66">
        <f t="shared" si="29"/>
        <v>5</v>
      </c>
      <c r="J319" s="66">
        <f t="shared" si="25"/>
        <v>8</v>
      </c>
      <c r="K319" s="66">
        <f t="shared" si="26"/>
        <v>3</v>
      </c>
    </row>
    <row r="320" spans="1:11" x14ac:dyDescent="0.25">
      <c r="A320" s="63" t="s">
        <v>472</v>
      </c>
      <c r="B320" s="64">
        <v>3490</v>
      </c>
      <c r="C320" s="64">
        <v>3513</v>
      </c>
      <c r="D320" s="64">
        <v>3439</v>
      </c>
      <c r="E320" s="64">
        <v>3476</v>
      </c>
      <c r="F320" s="66">
        <f t="shared" si="27"/>
        <v>2.1203438395415475</v>
      </c>
      <c r="G320" s="66">
        <f t="shared" si="28"/>
        <v>-0.40114613180515757</v>
      </c>
      <c r="H320" s="5">
        <f t="shared" si="30"/>
        <v>0.18918918918918917</v>
      </c>
      <c r="I320" s="66">
        <f t="shared" si="29"/>
        <v>4</v>
      </c>
      <c r="J320" s="66">
        <f t="shared" si="25"/>
        <v>2</v>
      </c>
      <c r="K320" s="66">
        <f t="shared" si="26"/>
        <v>2</v>
      </c>
    </row>
    <row r="321" spans="1:11" x14ac:dyDescent="0.25">
      <c r="A321" s="63" t="s">
        <v>471</v>
      </c>
      <c r="B321" s="64">
        <v>3405</v>
      </c>
      <c r="C321" s="64">
        <v>3504</v>
      </c>
      <c r="D321" s="64">
        <v>3362</v>
      </c>
      <c r="E321" s="64">
        <v>3492</v>
      </c>
      <c r="F321" s="66">
        <f t="shared" si="27"/>
        <v>4.1703377386196765</v>
      </c>
      <c r="G321" s="66">
        <f t="shared" si="28"/>
        <v>2.5550660792951541</v>
      </c>
      <c r="H321" s="5">
        <f t="shared" si="30"/>
        <v>0.61267605633802824</v>
      </c>
      <c r="I321" s="66">
        <f t="shared" si="29"/>
        <v>8</v>
      </c>
      <c r="J321" s="66">
        <f t="shared" si="25"/>
        <v>7</v>
      </c>
      <c r="K321" s="66">
        <f t="shared" si="26"/>
        <v>4</v>
      </c>
    </row>
    <row r="322" spans="1:11" x14ac:dyDescent="0.25">
      <c r="A322" s="63" t="s">
        <v>470</v>
      </c>
      <c r="B322" s="64">
        <v>3399</v>
      </c>
      <c r="C322" s="64">
        <v>3483</v>
      </c>
      <c r="D322" s="64">
        <v>3393</v>
      </c>
      <c r="E322" s="64">
        <v>3432</v>
      </c>
      <c r="F322" s="66">
        <f t="shared" si="27"/>
        <v>2.64783759929391</v>
      </c>
      <c r="G322" s="66">
        <f t="shared" si="28"/>
        <v>0.97087378640776689</v>
      </c>
      <c r="H322" s="5">
        <f t="shared" si="30"/>
        <v>0.36666666666666664</v>
      </c>
      <c r="I322" s="66">
        <f t="shared" si="29"/>
        <v>5</v>
      </c>
      <c r="J322" s="66">
        <f t="shared" si="25"/>
        <v>4</v>
      </c>
      <c r="K322" s="66">
        <f t="shared" si="26"/>
        <v>2</v>
      </c>
    </row>
    <row r="323" spans="1:11" x14ac:dyDescent="0.25">
      <c r="A323" s="63" t="s">
        <v>469</v>
      </c>
      <c r="B323" s="64">
        <v>3540</v>
      </c>
      <c r="C323" s="64">
        <v>3561</v>
      </c>
      <c r="D323" s="64">
        <v>3424</v>
      </c>
      <c r="E323" s="64">
        <v>3425</v>
      </c>
      <c r="F323" s="66">
        <f t="shared" si="27"/>
        <v>3.8700564971751414</v>
      </c>
      <c r="G323" s="66">
        <f t="shared" si="28"/>
        <v>-3.2485875706214689</v>
      </c>
      <c r="H323" s="5">
        <f t="shared" si="30"/>
        <v>0.83941605839416056</v>
      </c>
      <c r="I323" s="66">
        <f t="shared" si="29"/>
        <v>8</v>
      </c>
      <c r="J323" s="66">
        <f t="shared" ref="J323:J386" si="31">VLOOKUP(H323,$L$24:$N$33,3,TRUE)</f>
        <v>9</v>
      </c>
      <c r="K323" s="66">
        <f t="shared" ref="K323:K386" si="32">IF(AND(I323&gt;=$N$10,F323&gt;$B$1),IF(J323&gt;=$N$23,4,1),IF(J323&gt;=$N$23,3,2))</f>
        <v>4</v>
      </c>
    </row>
    <row r="324" spans="1:11" x14ac:dyDescent="0.25">
      <c r="A324" s="63" t="s">
        <v>468</v>
      </c>
      <c r="B324" s="64">
        <v>3428</v>
      </c>
      <c r="C324" s="64">
        <v>3519</v>
      </c>
      <c r="D324" s="64">
        <v>3367</v>
      </c>
      <c r="E324" s="64">
        <v>3509</v>
      </c>
      <c r="F324" s="66">
        <f t="shared" ref="F324:F387" si="33">ABS(C324-D324)/B324*100</f>
        <v>4.4340723453908986</v>
      </c>
      <c r="G324" s="66">
        <f t="shared" ref="G324:G387" si="34">(E324-B324)/B324*100</f>
        <v>2.3628938156359394</v>
      </c>
      <c r="H324" s="5">
        <f t="shared" si="30"/>
        <v>0.53289473684210531</v>
      </c>
      <c r="I324" s="66">
        <f t="shared" ref="I324:I387" si="35">VLOOKUP(_xlfn.PERCENTRANK.EXC(F$3:F$1184,F324),$L$11:$N$20,3,TRUE)</f>
        <v>9</v>
      </c>
      <c r="J324" s="66">
        <f t="shared" si="31"/>
        <v>6</v>
      </c>
      <c r="K324" s="66">
        <f t="shared" si="32"/>
        <v>1</v>
      </c>
    </row>
    <row r="325" spans="1:11" x14ac:dyDescent="0.25">
      <c r="A325" s="63" t="s">
        <v>467</v>
      </c>
      <c r="B325" s="64">
        <v>3368</v>
      </c>
      <c r="C325" s="64">
        <v>3426</v>
      </c>
      <c r="D325" s="64">
        <v>3363</v>
      </c>
      <c r="E325" s="64">
        <v>3393</v>
      </c>
      <c r="F325" s="66">
        <f t="shared" si="33"/>
        <v>1.8705463182897861</v>
      </c>
      <c r="G325" s="66">
        <f t="shared" si="34"/>
        <v>0.74228028503562937</v>
      </c>
      <c r="H325" s="5">
        <f t="shared" si="30"/>
        <v>0.3968253968253968</v>
      </c>
      <c r="I325" s="66">
        <f t="shared" si="35"/>
        <v>3</v>
      </c>
      <c r="J325" s="66">
        <f t="shared" si="31"/>
        <v>4</v>
      </c>
      <c r="K325" s="66">
        <f t="shared" si="32"/>
        <v>2</v>
      </c>
    </row>
    <row r="326" spans="1:11" x14ac:dyDescent="0.25">
      <c r="A326" s="63" t="s">
        <v>466</v>
      </c>
      <c r="B326" s="64">
        <v>3393</v>
      </c>
      <c r="C326" s="64">
        <v>3446</v>
      </c>
      <c r="D326" s="64">
        <v>3364</v>
      </c>
      <c r="E326" s="64">
        <v>3398</v>
      </c>
      <c r="F326" s="66">
        <f t="shared" si="33"/>
        <v>2.4167403477748306</v>
      </c>
      <c r="G326" s="66">
        <f t="shared" si="34"/>
        <v>0.14736221632773355</v>
      </c>
      <c r="H326" s="5">
        <f t="shared" si="30"/>
        <v>6.0975609756097553E-2</v>
      </c>
      <c r="I326" s="66">
        <f t="shared" si="35"/>
        <v>5</v>
      </c>
      <c r="J326" s="66">
        <f t="shared" si="31"/>
        <v>1</v>
      </c>
      <c r="K326" s="66">
        <f t="shared" si="32"/>
        <v>2</v>
      </c>
    </row>
    <row r="327" spans="1:11" x14ac:dyDescent="0.25">
      <c r="A327" s="63" t="s">
        <v>465</v>
      </c>
      <c r="B327" s="64">
        <v>3344</v>
      </c>
      <c r="C327" s="64">
        <v>3425</v>
      </c>
      <c r="D327" s="64">
        <v>3314</v>
      </c>
      <c r="E327" s="64">
        <v>3421</v>
      </c>
      <c r="F327" s="66">
        <f t="shared" si="33"/>
        <v>3.3193779904306222</v>
      </c>
      <c r="G327" s="66">
        <f t="shared" si="34"/>
        <v>2.3026315789473681</v>
      </c>
      <c r="H327" s="5">
        <f t="shared" si="30"/>
        <v>0.6936936936936936</v>
      </c>
      <c r="I327" s="66">
        <f t="shared" si="35"/>
        <v>7</v>
      </c>
      <c r="J327" s="66">
        <f t="shared" si="31"/>
        <v>7</v>
      </c>
      <c r="K327" s="66">
        <f t="shared" si="32"/>
        <v>4</v>
      </c>
    </row>
    <row r="328" spans="1:11" x14ac:dyDescent="0.25">
      <c r="A328" s="63" t="s">
        <v>464</v>
      </c>
      <c r="B328" s="64">
        <v>3238</v>
      </c>
      <c r="C328" s="64">
        <v>3426</v>
      </c>
      <c r="D328" s="64">
        <v>3218</v>
      </c>
      <c r="E328" s="64">
        <v>3350</v>
      </c>
      <c r="F328" s="66">
        <f t="shared" si="33"/>
        <v>6.4237183446571962</v>
      </c>
      <c r="G328" s="66">
        <f t="shared" si="34"/>
        <v>3.4589252625077207</v>
      </c>
      <c r="H328" s="5">
        <f t="shared" si="30"/>
        <v>0.53846153846153844</v>
      </c>
      <c r="I328" s="66">
        <f t="shared" si="35"/>
        <v>10</v>
      </c>
      <c r="J328" s="66">
        <f t="shared" si="31"/>
        <v>6</v>
      </c>
      <c r="K328" s="66">
        <f t="shared" si="32"/>
        <v>1</v>
      </c>
    </row>
    <row r="329" spans="1:11" x14ac:dyDescent="0.25">
      <c r="A329" s="63" t="s">
        <v>463</v>
      </c>
      <c r="B329" s="64">
        <v>3268</v>
      </c>
      <c r="C329" s="64">
        <v>3300</v>
      </c>
      <c r="D329" s="64">
        <v>3202</v>
      </c>
      <c r="E329" s="64">
        <v>3267</v>
      </c>
      <c r="F329" s="66">
        <f t="shared" si="33"/>
        <v>2.9987760097919218</v>
      </c>
      <c r="G329" s="66">
        <f t="shared" si="34"/>
        <v>-3.059975520195838E-2</v>
      </c>
      <c r="H329" s="5">
        <f t="shared" si="30"/>
        <v>1.0204081632653059E-2</v>
      </c>
      <c r="I329" s="66">
        <f t="shared" si="35"/>
        <v>6</v>
      </c>
      <c r="J329" s="66">
        <f t="shared" si="31"/>
        <v>1</v>
      </c>
      <c r="K329" s="66">
        <f t="shared" si="32"/>
        <v>1</v>
      </c>
    </row>
    <row r="330" spans="1:11" x14ac:dyDescent="0.25">
      <c r="A330" s="63" t="s">
        <v>462</v>
      </c>
      <c r="B330" s="64">
        <v>3335</v>
      </c>
      <c r="C330" s="64">
        <v>3342</v>
      </c>
      <c r="D330" s="64">
        <v>3240</v>
      </c>
      <c r="E330" s="64">
        <v>3258</v>
      </c>
      <c r="F330" s="66">
        <f t="shared" si="33"/>
        <v>3.0584707646176912</v>
      </c>
      <c r="G330" s="66">
        <f t="shared" si="34"/>
        <v>-2.3088455772113945</v>
      </c>
      <c r="H330" s="5">
        <f t="shared" si="30"/>
        <v>0.75490196078431382</v>
      </c>
      <c r="I330" s="66">
        <f t="shared" si="35"/>
        <v>7</v>
      </c>
      <c r="J330" s="66">
        <f t="shared" si="31"/>
        <v>8</v>
      </c>
      <c r="K330" s="66">
        <f t="shared" si="32"/>
        <v>4</v>
      </c>
    </row>
    <row r="331" spans="1:11" x14ac:dyDescent="0.25">
      <c r="A331" s="63" t="s">
        <v>461</v>
      </c>
      <c r="B331" s="64">
        <v>3252</v>
      </c>
      <c r="C331" s="64">
        <v>3363</v>
      </c>
      <c r="D331" s="64">
        <v>3207</v>
      </c>
      <c r="E331" s="64">
        <v>3349</v>
      </c>
      <c r="F331" s="66">
        <f t="shared" si="33"/>
        <v>4.7970479704797047</v>
      </c>
      <c r="G331" s="66">
        <f t="shared" si="34"/>
        <v>2.9827798277982778</v>
      </c>
      <c r="H331" s="5">
        <f t="shared" si="30"/>
        <v>0.62179487179487181</v>
      </c>
      <c r="I331" s="66">
        <f t="shared" si="35"/>
        <v>9</v>
      </c>
      <c r="J331" s="66">
        <f t="shared" si="31"/>
        <v>7</v>
      </c>
      <c r="K331" s="66">
        <f t="shared" si="32"/>
        <v>4</v>
      </c>
    </row>
    <row r="332" spans="1:11" x14ac:dyDescent="0.25">
      <c r="A332" s="63" t="s">
        <v>460</v>
      </c>
      <c r="B332" s="64">
        <v>3214</v>
      </c>
      <c r="C332" s="64">
        <v>3249</v>
      </c>
      <c r="D332" s="64">
        <v>3158</v>
      </c>
      <c r="E332" s="64">
        <v>3232</v>
      </c>
      <c r="F332" s="66">
        <f t="shared" si="33"/>
        <v>2.8313627878033603</v>
      </c>
      <c r="G332" s="66">
        <f t="shared" si="34"/>
        <v>0.5600497822028625</v>
      </c>
      <c r="H332" s="5">
        <f t="shared" si="30"/>
        <v>0.19780219780219782</v>
      </c>
      <c r="I332" s="66">
        <f t="shared" si="35"/>
        <v>6</v>
      </c>
      <c r="J332" s="66">
        <f t="shared" si="31"/>
        <v>2</v>
      </c>
      <c r="K332" s="66">
        <f t="shared" si="32"/>
        <v>1</v>
      </c>
    </row>
    <row r="333" spans="1:11" x14ac:dyDescent="0.25">
      <c r="A333" s="63" t="s">
        <v>459</v>
      </c>
      <c r="B333" s="64">
        <v>3133</v>
      </c>
      <c r="C333" s="64">
        <v>3214</v>
      </c>
      <c r="D333" s="64">
        <v>3056</v>
      </c>
      <c r="E333" s="64">
        <v>3210</v>
      </c>
      <c r="F333" s="66">
        <f t="shared" si="33"/>
        <v>5.0430896903925948</v>
      </c>
      <c r="G333" s="66">
        <f t="shared" si="34"/>
        <v>2.4577082668368977</v>
      </c>
      <c r="H333" s="5">
        <f t="shared" si="30"/>
        <v>0.48734177215189878</v>
      </c>
      <c r="I333" s="66">
        <f t="shared" si="35"/>
        <v>9</v>
      </c>
      <c r="J333" s="66">
        <f t="shared" si="31"/>
        <v>5</v>
      </c>
      <c r="K333" s="66">
        <f t="shared" si="32"/>
        <v>1</v>
      </c>
    </row>
    <row r="334" spans="1:11" x14ac:dyDescent="0.25">
      <c r="A334" s="63" t="s">
        <v>458</v>
      </c>
      <c r="B334" s="64">
        <v>3183</v>
      </c>
      <c r="C334" s="64">
        <v>3232</v>
      </c>
      <c r="D334" s="64">
        <v>3153</v>
      </c>
      <c r="E334" s="64">
        <v>3165</v>
      </c>
      <c r="F334" s="66">
        <f t="shared" si="33"/>
        <v>2.4819352811812756</v>
      </c>
      <c r="G334" s="66">
        <f t="shared" si="34"/>
        <v>-0.56550424128180965</v>
      </c>
      <c r="H334" s="5">
        <f t="shared" si="30"/>
        <v>0.22784810126582281</v>
      </c>
      <c r="I334" s="66">
        <f t="shared" si="35"/>
        <v>5</v>
      </c>
      <c r="J334" s="66">
        <f t="shared" si="31"/>
        <v>3</v>
      </c>
      <c r="K334" s="66">
        <f t="shared" si="32"/>
        <v>2</v>
      </c>
    </row>
    <row r="335" spans="1:11" x14ac:dyDescent="0.25">
      <c r="A335" s="63" t="s">
        <v>457</v>
      </c>
      <c r="B335" s="64">
        <v>3297</v>
      </c>
      <c r="C335" s="64">
        <v>3331</v>
      </c>
      <c r="D335" s="64">
        <v>3179</v>
      </c>
      <c r="E335" s="64">
        <v>3189</v>
      </c>
      <c r="F335" s="66">
        <f t="shared" si="33"/>
        <v>4.6102517440097062</v>
      </c>
      <c r="G335" s="66">
        <f t="shared" si="34"/>
        <v>-3.2757051865332123</v>
      </c>
      <c r="H335" s="5">
        <f t="shared" si="30"/>
        <v>0.71052631578947367</v>
      </c>
      <c r="I335" s="66">
        <f t="shared" si="35"/>
        <v>9</v>
      </c>
      <c r="J335" s="66">
        <f t="shared" si="31"/>
        <v>8</v>
      </c>
      <c r="K335" s="66">
        <f t="shared" si="32"/>
        <v>4</v>
      </c>
    </row>
    <row r="336" spans="1:11" x14ac:dyDescent="0.25">
      <c r="A336" s="63" t="s">
        <v>456</v>
      </c>
      <c r="B336" s="64">
        <v>3066</v>
      </c>
      <c r="C336" s="64">
        <v>3266</v>
      </c>
      <c r="D336" s="64">
        <v>3055</v>
      </c>
      <c r="E336" s="64">
        <v>3247</v>
      </c>
      <c r="F336" s="66">
        <f t="shared" si="33"/>
        <v>6.8819308545335938</v>
      </c>
      <c r="G336" s="66">
        <f t="shared" si="34"/>
        <v>5.9034572733202868</v>
      </c>
      <c r="H336" s="5">
        <f t="shared" si="30"/>
        <v>0.85781990521327012</v>
      </c>
      <c r="I336" s="66">
        <f t="shared" si="35"/>
        <v>10</v>
      </c>
      <c r="J336" s="66">
        <f t="shared" si="31"/>
        <v>9</v>
      </c>
      <c r="K336" s="66">
        <f t="shared" si="32"/>
        <v>4</v>
      </c>
    </row>
    <row r="337" spans="1:11" x14ac:dyDescent="0.25">
      <c r="A337" s="63" t="s">
        <v>455</v>
      </c>
      <c r="B337" s="64">
        <v>3013</v>
      </c>
      <c r="C337" s="64">
        <v>3108</v>
      </c>
      <c r="D337" s="64">
        <v>2994</v>
      </c>
      <c r="E337" s="64">
        <v>3051</v>
      </c>
      <c r="F337" s="66">
        <f t="shared" si="33"/>
        <v>3.783604381015599</v>
      </c>
      <c r="G337" s="66">
        <f t="shared" si="34"/>
        <v>1.2612014603385331</v>
      </c>
      <c r="H337" s="5">
        <f t="shared" si="30"/>
        <v>0.33333333333333337</v>
      </c>
      <c r="I337" s="66">
        <f t="shared" si="35"/>
        <v>8</v>
      </c>
      <c r="J337" s="66">
        <f t="shared" si="31"/>
        <v>4</v>
      </c>
      <c r="K337" s="66">
        <f t="shared" si="32"/>
        <v>1</v>
      </c>
    </row>
    <row r="338" spans="1:11" x14ac:dyDescent="0.25">
      <c r="A338" s="63" t="s">
        <v>454</v>
      </c>
      <c r="B338" s="64">
        <v>3104</v>
      </c>
      <c r="C338" s="64">
        <v>3178</v>
      </c>
      <c r="D338" s="64">
        <v>3023</v>
      </c>
      <c r="E338" s="64">
        <v>3052</v>
      </c>
      <c r="F338" s="66">
        <f t="shared" si="33"/>
        <v>4.9935567010309283</v>
      </c>
      <c r="G338" s="66">
        <f t="shared" si="34"/>
        <v>-1.6752577319587629</v>
      </c>
      <c r="H338" s="5">
        <f t="shared" si="30"/>
        <v>0.3354838709677419</v>
      </c>
      <c r="I338" s="66">
        <f t="shared" si="35"/>
        <v>9</v>
      </c>
      <c r="J338" s="66">
        <f t="shared" si="31"/>
        <v>4</v>
      </c>
      <c r="K338" s="66">
        <f t="shared" si="32"/>
        <v>1</v>
      </c>
    </row>
    <row r="339" spans="1:11" x14ac:dyDescent="0.25">
      <c r="A339" s="63" t="s">
        <v>453</v>
      </c>
      <c r="B339" s="64">
        <v>3056</v>
      </c>
      <c r="C339" s="64">
        <v>3136</v>
      </c>
      <c r="D339" s="64">
        <v>3015</v>
      </c>
      <c r="E339" s="64">
        <v>3073</v>
      </c>
      <c r="F339" s="66">
        <f t="shared" si="33"/>
        <v>3.9594240837696333</v>
      </c>
      <c r="G339" s="66">
        <f t="shared" si="34"/>
        <v>0.55628272251308897</v>
      </c>
      <c r="H339" s="5">
        <f t="shared" si="30"/>
        <v>0.14049586776859505</v>
      </c>
      <c r="I339" s="66">
        <f t="shared" si="35"/>
        <v>8</v>
      </c>
      <c r="J339" s="66">
        <f t="shared" si="31"/>
        <v>2</v>
      </c>
      <c r="K339" s="66">
        <f t="shared" si="32"/>
        <v>1</v>
      </c>
    </row>
    <row r="340" spans="1:11" x14ac:dyDescent="0.25">
      <c r="A340" s="63" t="s">
        <v>452</v>
      </c>
      <c r="B340" s="64">
        <v>3099</v>
      </c>
      <c r="C340" s="64">
        <v>3119</v>
      </c>
      <c r="D340" s="64">
        <v>2995</v>
      </c>
      <c r="E340" s="64">
        <v>3014</v>
      </c>
      <c r="F340" s="66">
        <f t="shared" si="33"/>
        <v>4.0012907389480477</v>
      </c>
      <c r="G340" s="66">
        <f t="shared" si="34"/>
        <v>-2.7428202646014843</v>
      </c>
      <c r="H340" s="5">
        <f t="shared" si="30"/>
        <v>0.68548387096774199</v>
      </c>
      <c r="I340" s="66">
        <f t="shared" si="35"/>
        <v>8</v>
      </c>
      <c r="J340" s="66">
        <f t="shared" si="31"/>
        <v>7</v>
      </c>
      <c r="K340" s="66">
        <f t="shared" si="32"/>
        <v>4</v>
      </c>
    </row>
    <row r="341" spans="1:11" x14ac:dyDescent="0.25">
      <c r="A341" s="63" t="s">
        <v>451</v>
      </c>
      <c r="B341" s="64">
        <v>3161</v>
      </c>
      <c r="C341" s="64">
        <v>3171</v>
      </c>
      <c r="D341" s="64">
        <v>3095</v>
      </c>
      <c r="E341" s="64">
        <v>3107</v>
      </c>
      <c r="F341" s="66">
        <f t="shared" si="33"/>
        <v>2.4043024359379941</v>
      </c>
      <c r="G341" s="66">
        <f t="shared" si="34"/>
        <v>-1.7083201518506803</v>
      </c>
      <c r="H341" s="5">
        <f t="shared" si="30"/>
        <v>0.71052631578947378</v>
      </c>
      <c r="I341" s="66">
        <f t="shared" si="35"/>
        <v>5</v>
      </c>
      <c r="J341" s="66">
        <f t="shared" si="31"/>
        <v>8</v>
      </c>
      <c r="K341" s="66">
        <f t="shared" si="32"/>
        <v>3</v>
      </c>
    </row>
    <row r="342" spans="1:11" x14ac:dyDescent="0.25">
      <c r="A342" s="63" t="s">
        <v>450</v>
      </c>
      <c r="B342" s="64">
        <v>3225</v>
      </c>
      <c r="C342" s="64">
        <v>3259</v>
      </c>
      <c r="D342" s="64">
        <v>3182</v>
      </c>
      <c r="E342" s="64">
        <v>3195</v>
      </c>
      <c r="F342" s="66">
        <f t="shared" si="33"/>
        <v>2.3875968992248064</v>
      </c>
      <c r="G342" s="66">
        <f t="shared" si="34"/>
        <v>-0.93023255813953487</v>
      </c>
      <c r="H342" s="5">
        <f t="shared" si="30"/>
        <v>0.38961038961038957</v>
      </c>
      <c r="I342" s="66">
        <f t="shared" si="35"/>
        <v>5</v>
      </c>
      <c r="J342" s="66">
        <f t="shared" si="31"/>
        <v>4</v>
      </c>
      <c r="K342" s="66">
        <f t="shared" si="32"/>
        <v>2</v>
      </c>
    </row>
    <row r="343" spans="1:11" x14ac:dyDescent="0.25">
      <c r="A343" s="63" t="s">
        <v>449</v>
      </c>
      <c r="B343" s="64">
        <v>3258</v>
      </c>
      <c r="C343" s="64">
        <v>3289</v>
      </c>
      <c r="D343" s="64">
        <v>3173</v>
      </c>
      <c r="E343" s="64">
        <v>3184</v>
      </c>
      <c r="F343" s="66">
        <f t="shared" si="33"/>
        <v>3.560466543891958</v>
      </c>
      <c r="G343" s="66">
        <f t="shared" si="34"/>
        <v>-2.2713321055862492</v>
      </c>
      <c r="H343" s="5">
        <f t="shared" si="30"/>
        <v>0.63793103448275867</v>
      </c>
      <c r="I343" s="66">
        <f t="shared" si="35"/>
        <v>8</v>
      </c>
      <c r="J343" s="66">
        <f t="shared" si="31"/>
        <v>7</v>
      </c>
      <c r="K343" s="66">
        <f t="shared" si="32"/>
        <v>4</v>
      </c>
    </row>
    <row r="344" spans="1:11" x14ac:dyDescent="0.25">
      <c r="A344" s="63" t="s">
        <v>448</v>
      </c>
      <c r="B344" s="64">
        <v>3312</v>
      </c>
      <c r="C344" s="64">
        <v>3328</v>
      </c>
      <c r="D344" s="64">
        <v>3219</v>
      </c>
      <c r="E344" s="64">
        <v>3308</v>
      </c>
      <c r="F344" s="66">
        <f t="shared" si="33"/>
        <v>3.2910628019323673</v>
      </c>
      <c r="G344" s="66">
        <f t="shared" si="34"/>
        <v>-0.12077294685990338</v>
      </c>
      <c r="H344" s="5">
        <f t="shared" si="30"/>
        <v>3.6697247706422013E-2</v>
      </c>
      <c r="I344" s="66">
        <f t="shared" si="35"/>
        <v>7</v>
      </c>
      <c r="J344" s="66">
        <f t="shared" si="31"/>
        <v>1</v>
      </c>
      <c r="K344" s="66">
        <f t="shared" si="32"/>
        <v>1</v>
      </c>
    </row>
    <row r="345" spans="1:11" x14ac:dyDescent="0.25">
      <c r="A345" s="63" t="s">
        <v>447</v>
      </c>
      <c r="B345" s="64">
        <v>3246</v>
      </c>
      <c r="C345" s="64">
        <v>3311</v>
      </c>
      <c r="D345" s="64">
        <v>3151</v>
      </c>
      <c r="E345" s="64">
        <v>3300</v>
      </c>
      <c r="F345" s="66">
        <f t="shared" si="33"/>
        <v>4.9291435613062227</v>
      </c>
      <c r="G345" s="66">
        <f t="shared" si="34"/>
        <v>1.6635859519408502</v>
      </c>
      <c r="H345" s="5">
        <f t="shared" si="30"/>
        <v>0.33750000000000002</v>
      </c>
      <c r="I345" s="66">
        <f t="shared" si="35"/>
        <v>9</v>
      </c>
      <c r="J345" s="66">
        <f t="shared" si="31"/>
        <v>4</v>
      </c>
      <c r="K345" s="66">
        <f t="shared" si="32"/>
        <v>1</v>
      </c>
    </row>
    <row r="346" spans="1:11" x14ac:dyDescent="0.25">
      <c r="A346" s="63" t="s">
        <v>446</v>
      </c>
      <c r="B346" s="64">
        <v>3080</v>
      </c>
      <c r="C346" s="64">
        <v>3202</v>
      </c>
      <c r="D346" s="64">
        <v>3046</v>
      </c>
      <c r="E346" s="64">
        <v>3139</v>
      </c>
      <c r="F346" s="66">
        <f t="shared" si="33"/>
        <v>5.0649350649350655</v>
      </c>
      <c r="G346" s="66">
        <f t="shared" si="34"/>
        <v>1.9155844155844155</v>
      </c>
      <c r="H346" s="5">
        <f t="shared" si="30"/>
        <v>0.37820512820512814</v>
      </c>
      <c r="I346" s="66">
        <f t="shared" si="35"/>
        <v>9</v>
      </c>
      <c r="J346" s="66">
        <f t="shared" si="31"/>
        <v>4</v>
      </c>
      <c r="K346" s="66">
        <f t="shared" si="32"/>
        <v>1</v>
      </c>
    </row>
    <row r="347" spans="1:11" x14ac:dyDescent="0.25">
      <c r="A347" s="63" t="s">
        <v>445</v>
      </c>
      <c r="B347" s="64">
        <v>3183</v>
      </c>
      <c r="C347" s="64">
        <v>3189</v>
      </c>
      <c r="D347" s="64">
        <v>2993</v>
      </c>
      <c r="E347" s="64">
        <v>3037</v>
      </c>
      <c r="F347" s="66">
        <f t="shared" si="33"/>
        <v>6.1577128495130387</v>
      </c>
      <c r="G347" s="66">
        <f t="shared" si="34"/>
        <v>-4.5868677348413449</v>
      </c>
      <c r="H347" s="5">
        <f t="shared" si="30"/>
        <v>0.74489795918367341</v>
      </c>
      <c r="I347" s="66">
        <f t="shared" si="35"/>
        <v>10</v>
      </c>
      <c r="J347" s="66">
        <f t="shared" si="31"/>
        <v>8</v>
      </c>
      <c r="K347" s="66">
        <f t="shared" si="32"/>
        <v>4</v>
      </c>
    </row>
    <row r="348" spans="1:11" x14ac:dyDescent="0.25">
      <c r="A348" s="63" t="s">
        <v>444</v>
      </c>
      <c r="B348" s="64">
        <v>3186</v>
      </c>
      <c r="C348" s="64">
        <v>3214</v>
      </c>
      <c r="D348" s="64">
        <v>3102</v>
      </c>
      <c r="E348" s="64">
        <v>3129</v>
      </c>
      <c r="F348" s="66">
        <f t="shared" si="33"/>
        <v>3.5153797865662271</v>
      </c>
      <c r="G348" s="66">
        <f t="shared" si="34"/>
        <v>-1.7890772128060264</v>
      </c>
      <c r="H348" s="5">
        <f t="shared" si="30"/>
        <v>0.50892857142857151</v>
      </c>
      <c r="I348" s="66">
        <f t="shared" si="35"/>
        <v>8</v>
      </c>
      <c r="J348" s="66">
        <f t="shared" si="31"/>
        <v>6</v>
      </c>
      <c r="K348" s="66">
        <f t="shared" si="32"/>
        <v>1</v>
      </c>
    </row>
    <row r="349" spans="1:11" x14ac:dyDescent="0.25">
      <c r="A349" s="63" t="s">
        <v>443</v>
      </c>
      <c r="B349" s="64">
        <v>3179</v>
      </c>
      <c r="C349" s="64">
        <v>3202</v>
      </c>
      <c r="D349" s="64">
        <v>3124</v>
      </c>
      <c r="E349" s="64">
        <v>3165</v>
      </c>
      <c r="F349" s="66">
        <f t="shared" si="33"/>
        <v>2.4536017615602392</v>
      </c>
      <c r="G349" s="66">
        <f t="shared" si="34"/>
        <v>-0.4403900597672224</v>
      </c>
      <c r="H349" s="5">
        <f t="shared" si="30"/>
        <v>0.17948717948717949</v>
      </c>
      <c r="I349" s="66">
        <f t="shared" si="35"/>
        <v>5</v>
      </c>
      <c r="J349" s="66">
        <f t="shared" si="31"/>
        <v>2</v>
      </c>
      <c r="K349" s="66">
        <f t="shared" si="32"/>
        <v>2</v>
      </c>
    </row>
    <row r="350" spans="1:11" x14ac:dyDescent="0.25">
      <c r="A350" s="63" t="s">
        <v>442</v>
      </c>
      <c r="B350" s="64">
        <v>3299</v>
      </c>
      <c r="C350" s="64">
        <v>3308</v>
      </c>
      <c r="D350" s="64">
        <v>3132</v>
      </c>
      <c r="E350" s="64">
        <v>3156</v>
      </c>
      <c r="F350" s="66">
        <f t="shared" si="33"/>
        <v>5.3349499848438917</v>
      </c>
      <c r="G350" s="66">
        <f t="shared" si="34"/>
        <v>-4.3346468626856618</v>
      </c>
      <c r="H350" s="5">
        <f t="shared" si="30"/>
        <v>0.8125</v>
      </c>
      <c r="I350" s="66">
        <f t="shared" si="35"/>
        <v>10</v>
      </c>
      <c r="J350" s="66">
        <f t="shared" si="31"/>
        <v>9</v>
      </c>
      <c r="K350" s="66">
        <f t="shared" si="32"/>
        <v>4</v>
      </c>
    </row>
    <row r="351" spans="1:11" x14ac:dyDescent="0.25">
      <c r="A351" s="63" t="s">
        <v>441</v>
      </c>
      <c r="B351" s="64">
        <v>3379</v>
      </c>
      <c r="C351" s="64">
        <v>3421</v>
      </c>
      <c r="D351" s="64">
        <v>3314</v>
      </c>
      <c r="E351" s="64">
        <v>3337</v>
      </c>
      <c r="F351" s="66">
        <f t="shared" si="33"/>
        <v>3.1666173424089972</v>
      </c>
      <c r="G351" s="66">
        <f t="shared" si="34"/>
        <v>-1.2429712932820363</v>
      </c>
      <c r="H351" s="5">
        <f t="shared" si="30"/>
        <v>0.3925233644859813</v>
      </c>
      <c r="I351" s="66">
        <f t="shared" si="35"/>
        <v>7</v>
      </c>
      <c r="J351" s="66">
        <f t="shared" si="31"/>
        <v>4</v>
      </c>
      <c r="K351" s="66">
        <f t="shared" si="32"/>
        <v>1</v>
      </c>
    </row>
    <row r="352" spans="1:11" x14ac:dyDescent="0.25">
      <c r="A352" s="63" t="s">
        <v>440</v>
      </c>
      <c r="B352" s="64">
        <v>3470</v>
      </c>
      <c r="C352" s="64">
        <v>3476</v>
      </c>
      <c r="D352" s="64">
        <v>3389</v>
      </c>
      <c r="E352" s="64">
        <v>3414</v>
      </c>
      <c r="F352" s="66">
        <f t="shared" si="33"/>
        <v>2.5072046109510087</v>
      </c>
      <c r="G352" s="66">
        <f t="shared" si="34"/>
        <v>-1.6138328530259365</v>
      </c>
      <c r="H352" s="5">
        <f t="shared" si="30"/>
        <v>0.64367816091954022</v>
      </c>
      <c r="I352" s="66">
        <f t="shared" si="35"/>
        <v>5</v>
      </c>
      <c r="J352" s="66">
        <f t="shared" si="31"/>
        <v>7</v>
      </c>
      <c r="K352" s="66">
        <f t="shared" si="32"/>
        <v>3</v>
      </c>
    </row>
    <row r="353" spans="1:11" x14ac:dyDescent="0.25">
      <c r="A353" s="63" t="s">
        <v>439</v>
      </c>
      <c r="B353" s="64">
        <v>3487</v>
      </c>
      <c r="C353" s="64">
        <v>3539</v>
      </c>
      <c r="D353" s="64">
        <v>3459</v>
      </c>
      <c r="E353" s="64">
        <v>3476</v>
      </c>
      <c r="F353" s="66">
        <f t="shared" si="33"/>
        <v>2.2942357327215372</v>
      </c>
      <c r="G353" s="66">
        <f t="shared" si="34"/>
        <v>-0.31545741324921134</v>
      </c>
      <c r="H353" s="5">
        <f t="shared" ref="H353:H416" si="36">ABS(G353/F353)</f>
        <v>0.13749999999999998</v>
      </c>
      <c r="I353" s="66">
        <f t="shared" si="35"/>
        <v>4</v>
      </c>
      <c r="J353" s="66">
        <f t="shared" si="31"/>
        <v>2</v>
      </c>
      <c r="K353" s="66">
        <f t="shared" si="32"/>
        <v>2</v>
      </c>
    </row>
    <row r="354" spans="1:11" x14ac:dyDescent="0.25">
      <c r="A354" s="63" t="s">
        <v>438</v>
      </c>
      <c r="B354" s="64">
        <v>3430</v>
      </c>
      <c r="C354" s="64">
        <v>3546</v>
      </c>
      <c r="D354" s="64">
        <v>3429</v>
      </c>
      <c r="E354" s="64">
        <v>3510</v>
      </c>
      <c r="F354" s="66">
        <f t="shared" si="33"/>
        <v>3.4110787172011658</v>
      </c>
      <c r="G354" s="66">
        <f t="shared" si="34"/>
        <v>2.3323615160349855</v>
      </c>
      <c r="H354" s="5">
        <f t="shared" si="36"/>
        <v>0.68376068376068388</v>
      </c>
      <c r="I354" s="66">
        <f t="shared" si="35"/>
        <v>7</v>
      </c>
      <c r="J354" s="66">
        <f t="shared" si="31"/>
        <v>7</v>
      </c>
      <c r="K354" s="66">
        <f t="shared" si="32"/>
        <v>4</v>
      </c>
    </row>
    <row r="355" spans="1:11" x14ac:dyDescent="0.25">
      <c r="A355" s="63" t="s">
        <v>437</v>
      </c>
      <c r="B355" s="64">
        <v>3443</v>
      </c>
      <c r="C355" s="64">
        <v>3487</v>
      </c>
      <c r="D355" s="64">
        <v>3414</v>
      </c>
      <c r="E355" s="64">
        <v>3442</v>
      </c>
      <c r="F355" s="66">
        <f t="shared" si="33"/>
        <v>2.1202439732791172</v>
      </c>
      <c r="G355" s="66">
        <f t="shared" si="34"/>
        <v>-2.9044437990124891E-2</v>
      </c>
      <c r="H355" s="5">
        <f t="shared" si="36"/>
        <v>1.3698630136986301E-2</v>
      </c>
      <c r="I355" s="66">
        <f t="shared" si="35"/>
        <v>4</v>
      </c>
      <c r="J355" s="66">
        <f t="shared" si="31"/>
        <v>1</v>
      </c>
      <c r="K355" s="66">
        <f t="shared" si="32"/>
        <v>2</v>
      </c>
    </row>
    <row r="356" spans="1:11" x14ac:dyDescent="0.25">
      <c r="A356" s="63" t="s">
        <v>436</v>
      </c>
      <c r="B356" s="64">
        <v>3515</v>
      </c>
      <c r="C356" s="64">
        <v>3548</v>
      </c>
      <c r="D356" s="64">
        <v>3457</v>
      </c>
      <c r="E356" s="64">
        <v>3459</v>
      </c>
      <c r="F356" s="66">
        <f t="shared" si="33"/>
        <v>2.5889046941678524</v>
      </c>
      <c r="G356" s="66">
        <f t="shared" si="34"/>
        <v>-1.5931721194879087</v>
      </c>
      <c r="H356" s="5">
        <f t="shared" si="36"/>
        <v>0.6153846153846152</v>
      </c>
      <c r="I356" s="66">
        <f t="shared" si="35"/>
        <v>5</v>
      </c>
      <c r="J356" s="66">
        <f t="shared" si="31"/>
        <v>7</v>
      </c>
      <c r="K356" s="66">
        <f t="shared" si="32"/>
        <v>3</v>
      </c>
    </row>
    <row r="357" spans="1:11" x14ac:dyDescent="0.25">
      <c r="A357" s="63" t="s">
        <v>435</v>
      </c>
      <c r="B357" s="64">
        <v>3590</v>
      </c>
      <c r="C357" s="64">
        <v>3607</v>
      </c>
      <c r="D357" s="64">
        <v>3478</v>
      </c>
      <c r="E357" s="64">
        <v>3488</v>
      </c>
      <c r="F357" s="66">
        <f t="shared" si="33"/>
        <v>3.5933147632311977</v>
      </c>
      <c r="G357" s="66">
        <f t="shared" si="34"/>
        <v>-2.8412256267409468</v>
      </c>
      <c r="H357" s="5">
        <f t="shared" si="36"/>
        <v>0.79069767441860461</v>
      </c>
      <c r="I357" s="66">
        <f t="shared" si="35"/>
        <v>8</v>
      </c>
      <c r="J357" s="66">
        <f t="shared" si="31"/>
        <v>8</v>
      </c>
      <c r="K357" s="66">
        <f t="shared" si="32"/>
        <v>4</v>
      </c>
    </row>
    <row r="358" spans="1:11" x14ac:dyDescent="0.25">
      <c r="A358" s="63" t="s">
        <v>434</v>
      </c>
      <c r="B358" s="64">
        <v>3649</v>
      </c>
      <c r="C358" s="64">
        <v>3675</v>
      </c>
      <c r="D358" s="64">
        <v>3585</v>
      </c>
      <c r="E358" s="64">
        <v>3603</v>
      </c>
      <c r="F358" s="66">
        <f t="shared" si="33"/>
        <v>2.4664291586736091</v>
      </c>
      <c r="G358" s="66">
        <f t="shared" si="34"/>
        <v>-1.2606193477665113</v>
      </c>
      <c r="H358" s="5">
        <f t="shared" si="36"/>
        <v>0.51111111111111107</v>
      </c>
      <c r="I358" s="66">
        <f t="shared" si="35"/>
        <v>5</v>
      </c>
      <c r="J358" s="66">
        <f t="shared" si="31"/>
        <v>6</v>
      </c>
      <c r="K358" s="66">
        <f t="shared" si="32"/>
        <v>2</v>
      </c>
    </row>
    <row r="359" spans="1:11" x14ac:dyDescent="0.25">
      <c r="A359" s="63" t="s">
        <v>433</v>
      </c>
      <c r="B359" s="64">
        <v>3685</v>
      </c>
      <c r="C359" s="64">
        <v>3685</v>
      </c>
      <c r="D359" s="64">
        <v>3629</v>
      </c>
      <c r="E359" s="64">
        <v>3662</v>
      </c>
      <c r="F359" s="66">
        <f t="shared" si="33"/>
        <v>1.519674355495251</v>
      </c>
      <c r="G359" s="66">
        <f t="shared" si="34"/>
        <v>-0.62415196743554946</v>
      </c>
      <c r="H359" s="5">
        <f t="shared" si="36"/>
        <v>0.4107142857142857</v>
      </c>
      <c r="I359" s="66">
        <f t="shared" si="35"/>
        <v>1</v>
      </c>
      <c r="J359" s="66">
        <f t="shared" si="31"/>
        <v>5</v>
      </c>
      <c r="K359" s="66">
        <f t="shared" si="32"/>
        <v>2</v>
      </c>
    </row>
    <row r="360" spans="1:11" x14ac:dyDescent="0.25">
      <c r="A360" s="63" t="s">
        <v>432</v>
      </c>
      <c r="B360" s="64">
        <v>3675</v>
      </c>
      <c r="C360" s="64">
        <v>3686</v>
      </c>
      <c r="D360" s="64">
        <v>3640</v>
      </c>
      <c r="E360" s="64">
        <v>3657</v>
      </c>
      <c r="F360" s="66">
        <f t="shared" si="33"/>
        <v>1.2517006802721089</v>
      </c>
      <c r="G360" s="66">
        <f t="shared" si="34"/>
        <v>-0.48979591836734693</v>
      </c>
      <c r="H360" s="5">
        <f t="shared" si="36"/>
        <v>0.39130434782608692</v>
      </c>
      <c r="I360" s="66">
        <f t="shared" si="35"/>
        <v>1</v>
      </c>
      <c r="J360" s="66">
        <f t="shared" si="31"/>
        <v>4</v>
      </c>
      <c r="K360" s="66">
        <f t="shared" si="32"/>
        <v>2</v>
      </c>
    </row>
    <row r="361" spans="1:11" x14ac:dyDescent="0.25">
      <c r="A361" s="63" t="s">
        <v>431</v>
      </c>
      <c r="B361" s="64">
        <v>3810</v>
      </c>
      <c r="C361" s="64">
        <v>3836</v>
      </c>
      <c r="D361" s="64">
        <v>3713</v>
      </c>
      <c r="E361" s="64">
        <v>3734</v>
      </c>
      <c r="F361" s="66">
        <f t="shared" si="33"/>
        <v>3.2283464566929134</v>
      </c>
      <c r="G361" s="66">
        <f t="shared" si="34"/>
        <v>-1.9947506561679789</v>
      </c>
      <c r="H361" s="5">
        <f t="shared" si="36"/>
        <v>0.61788617886178854</v>
      </c>
      <c r="I361" s="66">
        <f t="shared" si="35"/>
        <v>7</v>
      </c>
      <c r="J361" s="66">
        <f t="shared" si="31"/>
        <v>7</v>
      </c>
      <c r="K361" s="66">
        <f t="shared" si="32"/>
        <v>4</v>
      </c>
    </row>
    <row r="362" spans="1:11" x14ac:dyDescent="0.25">
      <c r="A362" s="63" t="s">
        <v>430</v>
      </c>
      <c r="B362" s="64">
        <v>3790</v>
      </c>
      <c r="C362" s="64">
        <v>3811</v>
      </c>
      <c r="D362" s="64">
        <v>3747</v>
      </c>
      <c r="E362" s="64">
        <v>3791</v>
      </c>
      <c r="F362" s="66">
        <f t="shared" si="33"/>
        <v>1.6886543535620051</v>
      </c>
      <c r="G362" s="66">
        <f t="shared" si="34"/>
        <v>2.638522427440633E-2</v>
      </c>
      <c r="H362" s="5">
        <f t="shared" si="36"/>
        <v>1.5625E-2</v>
      </c>
      <c r="I362" s="66">
        <f t="shared" si="35"/>
        <v>2</v>
      </c>
      <c r="J362" s="66">
        <f t="shared" si="31"/>
        <v>1</v>
      </c>
      <c r="K362" s="66">
        <f t="shared" si="32"/>
        <v>2</v>
      </c>
    </row>
    <row r="363" spans="1:11" x14ac:dyDescent="0.25">
      <c r="A363" s="63" t="s">
        <v>429</v>
      </c>
      <c r="B363" s="64">
        <v>3682</v>
      </c>
      <c r="C363" s="64">
        <v>3823</v>
      </c>
      <c r="D363" s="64">
        <v>3662</v>
      </c>
      <c r="E363" s="64">
        <v>3783</v>
      </c>
      <c r="F363" s="66">
        <f t="shared" si="33"/>
        <v>4.3726235741444865</v>
      </c>
      <c r="G363" s="66">
        <f t="shared" si="34"/>
        <v>2.7430744160782181</v>
      </c>
      <c r="H363" s="5">
        <f t="shared" si="36"/>
        <v>0.62732919254658381</v>
      </c>
      <c r="I363" s="66">
        <f t="shared" si="35"/>
        <v>9</v>
      </c>
      <c r="J363" s="66">
        <f t="shared" si="31"/>
        <v>7</v>
      </c>
      <c r="K363" s="66">
        <f t="shared" si="32"/>
        <v>4</v>
      </c>
    </row>
    <row r="364" spans="1:11" x14ac:dyDescent="0.25">
      <c r="A364" s="63" t="s">
        <v>428</v>
      </c>
      <c r="B364" s="64">
        <v>3639</v>
      </c>
      <c r="C364" s="64">
        <v>3655</v>
      </c>
      <c r="D364" s="64">
        <v>3597</v>
      </c>
      <c r="E364" s="64">
        <v>3643</v>
      </c>
      <c r="F364" s="66">
        <f t="shared" si="33"/>
        <v>1.5938444627644957</v>
      </c>
      <c r="G364" s="66">
        <f t="shared" si="34"/>
        <v>0.10992030777686176</v>
      </c>
      <c r="H364" s="5">
        <f t="shared" si="36"/>
        <v>6.8965517241379309E-2</v>
      </c>
      <c r="I364" s="66">
        <f t="shared" si="35"/>
        <v>2</v>
      </c>
      <c r="J364" s="66">
        <f t="shared" si="31"/>
        <v>1</v>
      </c>
      <c r="K364" s="66">
        <f t="shared" si="32"/>
        <v>2</v>
      </c>
    </row>
    <row r="365" spans="1:11" x14ac:dyDescent="0.25">
      <c r="A365" s="63" t="s">
        <v>427</v>
      </c>
      <c r="B365" s="64">
        <v>3744</v>
      </c>
      <c r="C365" s="64">
        <v>3775</v>
      </c>
      <c r="D365" s="64">
        <v>3529</v>
      </c>
      <c r="E365" s="64">
        <v>3553</v>
      </c>
      <c r="F365" s="66">
        <f t="shared" si="33"/>
        <v>6.5705128205128212</v>
      </c>
      <c r="G365" s="66">
        <f t="shared" si="34"/>
        <v>-5.1014957264957266</v>
      </c>
      <c r="H365" s="5">
        <f t="shared" si="36"/>
        <v>0.77642276422764223</v>
      </c>
      <c r="I365" s="66">
        <f t="shared" si="35"/>
        <v>10</v>
      </c>
      <c r="J365" s="66">
        <f t="shared" si="31"/>
        <v>8</v>
      </c>
      <c r="K365" s="66">
        <f t="shared" si="32"/>
        <v>4</v>
      </c>
    </row>
    <row r="366" spans="1:11" x14ac:dyDescent="0.25">
      <c r="A366" s="63" t="s">
        <v>426</v>
      </c>
      <c r="B366" s="64">
        <v>3676</v>
      </c>
      <c r="C366" s="64">
        <v>3728</v>
      </c>
      <c r="D366" s="64">
        <v>3663</v>
      </c>
      <c r="E366" s="64">
        <v>3705</v>
      </c>
      <c r="F366" s="66">
        <f t="shared" si="33"/>
        <v>1.7682263329706203</v>
      </c>
      <c r="G366" s="66">
        <f t="shared" si="34"/>
        <v>0.78890097932535364</v>
      </c>
      <c r="H366" s="5">
        <f t="shared" si="36"/>
        <v>0.44615384615384612</v>
      </c>
      <c r="I366" s="66">
        <f t="shared" si="35"/>
        <v>2</v>
      </c>
      <c r="J366" s="66">
        <f t="shared" si="31"/>
        <v>5</v>
      </c>
      <c r="K366" s="66">
        <f t="shared" si="32"/>
        <v>2</v>
      </c>
    </row>
    <row r="367" spans="1:11" x14ac:dyDescent="0.25">
      <c r="A367" s="63" t="s">
        <v>425</v>
      </c>
      <c r="B367" s="64">
        <v>3767</v>
      </c>
      <c r="C367" s="64">
        <v>3773</v>
      </c>
      <c r="D367" s="64">
        <v>3721</v>
      </c>
      <c r="E367" s="64">
        <v>3733</v>
      </c>
      <c r="F367" s="66">
        <f t="shared" si="33"/>
        <v>1.3804088133793471</v>
      </c>
      <c r="G367" s="66">
        <f t="shared" si="34"/>
        <v>-0.90257499336341918</v>
      </c>
      <c r="H367" s="5">
        <f t="shared" si="36"/>
        <v>0.65384615384615385</v>
      </c>
      <c r="I367" s="66">
        <f t="shared" si="35"/>
        <v>1</v>
      </c>
      <c r="J367" s="66">
        <f t="shared" si="31"/>
        <v>7</v>
      </c>
      <c r="K367" s="66">
        <f t="shared" si="32"/>
        <v>3</v>
      </c>
    </row>
    <row r="368" spans="1:11" x14ac:dyDescent="0.25">
      <c r="A368" s="63" t="s">
        <v>424</v>
      </c>
      <c r="B368" s="64">
        <v>3700</v>
      </c>
      <c r="C368" s="64">
        <v>3734</v>
      </c>
      <c r="D368" s="64">
        <v>3679</v>
      </c>
      <c r="E368" s="64">
        <v>3718</v>
      </c>
      <c r="F368" s="66">
        <f t="shared" si="33"/>
        <v>1.4864864864864866</v>
      </c>
      <c r="G368" s="66">
        <f t="shared" si="34"/>
        <v>0.48648648648648646</v>
      </c>
      <c r="H368" s="5">
        <f t="shared" si="36"/>
        <v>0.32727272727272722</v>
      </c>
      <c r="I368" s="66">
        <f t="shared" si="35"/>
        <v>1</v>
      </c>
      <c r="J368" s="66">
        <f t="shared" si="31"/>
        <v>4</v>
      </c>
      <c r="K368" s="66">
        <f t="shared" si="32"/>
        <v>2</v>
      </c>
    </row>
    <row r="369" spans="1:11" x14ac:dyDescent="0.25">
      <c r="A369" s="63" t="s">
        <v>423</v>
      </c>
      <c r="B369" s="64">
        <v>3762</v>
      </c>
      <c r="C369" s="64">
        <v>3768</v>
      </c>
      <c r="D369" s="64">
        <v>3714</v>
      </c>
      <c r="E369" s="64">
        <v>3727</v>
      </c>
      <c r="F369" s="66">
        <f t="shared" si="33"/>
        <v>1.4354066985645932</v>
      </c>
      <c r="G369" s="66">
        <f t="shared" si="34"/>
        <v>-0.93035619351408827</v>
      </c>
      <c r="H369" s="5">
        <f t="shared" si="36"/>
        <v>0.64814814814814814</v>
      </c>
      <c r="I369" s="66">
        <f t="shared" si="35"/>
        <v>1</v>
      </c>
      <c r="J369" s="66">
        <f t="shared" si="31"/>
        <v>7</v>
      </c>
      <c r="K369" s="66">
        <f t="shared" si="32"/>
        <v>3</v>
      </c>
    </row>
    <row r="370" spans="1:11" x14ac:dyDescent="0.25">
      <c r="A370" s="63" t="s">
        <v>422</v>
      </c>
      <c r="B370" s="64">
        <v>3785</v>
      </c>
      <c r="C370" s="64">
        <v>3844</v>
      </c>
      <c r="D370" s="64">
        <v>3752</v>
      </c>
      <c r="E370" s="64">
        <v>3785</v>
      </c>
      <c r="F370" s="66">
        <f t="shared" si="33"/>
        <v>2.430647291941876</v>
      </c>
      <c r="G370" s="66">
        <f t="shared" si="34"/>
        <v>0</v>
      </c>
      <c r="H370" s="5">
        <f t="shared" si="36"/>
        <v>0</v>
      </c>
      <c r="I370" s="66">
        <f t="shared" si="35"/>
        <v>5</v>
      </c>
      <c r="J370" s="66">
        <f t="shared" si="31"/>
        <v>1</v>
      </c>
      <c r="K370" s="66">
        <f t="shared" si="32"/>
        <v>2</v>
      </c>
    </row>
    <row r="371" spans="1:11" x14ac:dyDescent="0.25">
      <c r="A371" s="63" t="s">
        <v>421</v>
      </c>
      <c r="B371" s="64">
        <v>3720</v>
      </c>
      <c r="C371" s="64">
        <v>3774</v>
      </c>
      <c r="D371" s="64">
        <v>3678</v>
      </c>
      <c r="E371" s="64">
        <v>3719</v>
      </c>
      <c r="F371" s="66">
        <f t="shared" si="33"/>
        <v>2.5806451612903225</v>
      </c>
      <c r="G371" s="66">
        <f t="shared" si="34"/>
        <v>-2.6881720430107527E-2</v>
      </c>
      <c r="H371" s="5">
        <f t="shared" si="36"/>
        <v>1.0416666666666668E-2</v>
      </c>
      <c r="I371" s="66">
        <f t="shared" si="35"/>
        <v>5</v>
      </c>
      <c r="J371" s="66">
        <f t="shared" si="31"/>
        <v>1</v>
      </c>
      <c r="K371" s="66">
        <f t="shared" si="32"/>
        <v>2</v>
      </c>
    </row>
    <row r="372" spans="1:11" x14ac:dyDescent="0.25">
      <c r="A372" s="63" t="s">
        <v>420</v>
      </c>
      <c r="B372" s="64">
        <v>3715</v>
      </c>
      <c r="C372" s="64">
        <v>3716</v>
      </c>
      <c r="D372" s="64">
        <v>3662</v>
      </c>
      <c r="E372" s="64">
        <v>3697</v>
      </c>
      <c r="F372" s="66">
        <f t="shared" si="33"/>
        <v>1.4535666218034993</v>
      </c>
      <c r="G372" s="66">
        <f t="shared" si="34"/>
        <v>-0.48452220726783307</v>
      </c>
      <c r="H372" s="5">
        <f t="shared" si="36"/>
        <v>0.33333333333333331</v>
      </c>
      <c r="I372" s="66">
        <f t="shared" si="35"/>
        <v>1</v>
      </c>
      <c r="J372" s="66">
        <f t="shared" si="31"/>
        <v>4</v>
      </c>
      <c r="K372" s="66">
        <f t="shared" si="32"/>
        <v>2</v>
      </c>
    </row>
    <row r="373" spans="1:11" x14ac:dyDescent="0.25">
      <c r="A373" s="63" t="s">
        <v>419</v>
      </c>
      <c r="B373" s="64">
        <v>3702</v>
      </c>
      <c r="C373" s="64">
        <v>3753</v>
      </c>
      <c r="D373" s="64">
        <v>3670</v>
      </c>
      <c r="E373" s="64">
        <v>3734</v>
      </c>
      <c r="F373" s="66">
        <f t="shared" si="33"/>
        <v>2.2420313344138303</v>
      </c>
      <c r="G373" s="66">
        <f t="shared" si="34"/>
        <v>0.86439762290653699</v>
      </c>
      <c r="H373" s="5">
        <f t="shared" si="36"/>
        <v>0.38554216867469882</v>
      </c>
      <c r="I373" s="66">
        <f t="shared" si="35"/>
        <v>4</v>
      </c>
      <c r="J373" s="66">
        <f t="shared" si="31"/>
        <v>4</v>
      </c>
      <c r="K373" s="66">
        <f t="shared" si="32"/>
        <v>2</v>
      </c>
    </row>
    <row r="374" spans="1:11" x14ac:dyDescent="0.25">
      <c r="A374" s="63" t="s">
        <v>418</v>
      </c>
      <c r="B374" s="64">
        <v>3680</v>
      </c>
      <c r="C374" s="64">
        <v>3696</v>
      </c>
      <c r="D374" s="64">
        <v>3607</v>
      </c>
      <c r="E374" s="64">
        <v>3666</v>
      </c>
      <c r="F374" s="66">
        <f t="shared" si="33"/>
        <v>2.418478260869565</v>
      </c>
      <c r="G374" s="66">
        <f t="shared" si="34"/>
        <v>-0.38043478260869568</v>
      </c>
      <c r="H374" s="5">
        <f t="shared" si="36"/>
        <v>0.15730337078651688</v>
      </c>
      <c r="I374" s="66">
        <f t="shared" si="35"/>
        <v>5</v>
      </c>
      <c r="J374" s="66">
        <f t="shared" si="31"/>
        <v>2</v>
      </c>
      <c r="K374" s="66">
        <f t="shared" si="32"/>
        <v>2</v>
      </c>
    </row>
    <row r="375" spans="1:11" x14ac:dyDescent="0.25">
      <c r="A375" s="63" t="s">
        <v>417</v>
      </c>
      <c r="B375" s="64">
        <v>3751</v>
      </c>
      <c r="C375" s="64">
        <v>3761</v>
      </c>
      <c r="D375" s="64">
        <v>3685</v>
      </c>
      <c r="E375" s="64">
        <v>3716</v>
      </c>
      <c r="F375" s="66">
        <f t="shared" si="33"/>
        <v>2.0261263663023192</v>
      </c>
      <c r="G375" s="66">
        <f t="shared" si="34"/>
        <v>-0.93308451079712074</v>
      </c>
      <c r="H375" s="5">
        <f t="shared" si="36"/>
        <v>0.46052631578947373</v>
      </c>
      <c r="I375" s="66">
        <f t="shared" si="35"/>
        <v>3</v>
      </c>
      <c r="J375" s="66">
        <f t="shared" si="31"/>
        <v>5</v>
      </c>
      <c r="K375" s="66">
        <f t="shared" si="32"/>
        <v>2</v>
      </c>
    </row>
    <row r="376" spans="1:11" x14ac:dyDescent="0.25">
      <c r="A376" s="63" t="s">
        <v>416</v>
      </c>
      <c r="B376" s="64">
        <v>3742</v>
      </c>
      <c r="C376" s="64">
        <v>3747</v>
      </c>
      <c r="D376" s="64">
        <v>3680</v>
      </c>
      <c r="E376" s="64">
        <v>3733</v>
      </c>
      <c r="F376" s="66">
        <f t="shared" si="33"/>
        <v>1.790486370924639</v>
      </c>
      <c r="G376" s="66">
        <f t="shared" si="34"/>
        <v>-0.24051309460181719</v>
      </c>
      <c r="H376" s="5">
        <f t="shared" si="36"/>
        <v>0.13432835820895522</v>
      </c>
      <c r="I376" s="66">
        <f t="shared" si="35"/>
        <v>2</v>
      </c>
      <c r="J376" s="66">
        <f t="shared" si="31"/>
        <v>2</v>
      </c>
      <c r="K376" s="66">
        <f t="shared" si="32"/>
        <v>2</v>
      </c>
    </row>
    <row r="377" spans="1:11" x14ac:dyDescent="0.25">
      <c r="A377" s="63" t="s">
        <v>415</v>
      </c>
      <c r="B377" s="64">
        <v>3723</v>
      </c>
      <c r="C377" s="64">
        <v>3789</v>
      </c>
      <c r="D377" s="64">
        <v>3678</v>
      </c>
      <c r="E377" s="64">
        <v>3756</v>
      </c>
      <c r="F377" s="66">
        <f t="shared" si="33"/>
        <v>2.9814665592264302</v>
      </c>
      <c r="G377" s="66">
        <f t="shared" si="34"/>
        <v>0.88638195004029019</v>
      </c>
      <c r="H377" s="5">
        <f t="shared" si="36"/>
        <v>0.29729729729729731</v>
      </c>
      <c r="I377" s="66">
        <f t="shared" si="35"/>
        <v>6</v>
      </c>
      <c r="J377" s="66">
        <f t="shared" si="31"/>
        <v>3</v>
      </c>
      <c r="K377" s="66">
        <f t="shared" si="32"/>
        <v>1</v>
      </c>
    </row>
    <row r="378" spans="1:11" x14ac:dyDescent="0.25">
      <c r="A378" s="63" t="s">
        <v>414</v>
      </c>
      <c r="B378" s="64">
        <v>3766</v>
      </c>
      <c r="C378" s="64">
        <v>3775</v>
      </c>
      <c r="D378" s="64">
        <v>3657</v>
      </c>
      <c r="E378" s="64">
        <v>3688</v>
      </c>
      <c r="F378" s="66">
        <f t="shared" si="33"/>
        <v>3.1332979288369622</v>
      </c>
      <c r="G378" s="66">
        <f t="shared" si="34"/>
        <v>-2.0711630377057886</v>
      </c>
      <c r="H378" s="5">
        <f t="shared" si="36"/>
        <v>0.66101694915254239</v>
      </c>
      <c r="I378" s="66">
        <f t="shared" si="35"/>
        <v>7</v>
      </c>
      <c r="J378" s="66">
        <f t="shared" si="31"/>
        <v>7</v>
      </c>
      <c r="K378" s="66">
        <f t="shared" si="32"/>
        <v>4</v>
      </c>
    </row>
    <row r="379" spans="1:11" x14ac:dyDescent="0.25">
      <c r="A379" s="63" t="s">
        <v>413</v>
      </c>
      <c r="B379" s="64">
        <v>3845</v>
      </c>
      <c r="C379" s="64">
        <v>3875</v>
      </c>
      <c r="D379" s="64">
        <v>3758</v>
      </c>
      <c r="E379" s="64">
        <v>3778</v>
      </c>
      <c r="F379" s="66">
        <f t="shared" si="33"/>
        <v>3.0429128738621589</v>
      </c>
      <c r="G379" s="66">
        <f t="shared" si="34"/>
        <v>-1.742522756827048</v>
      </c>
      <c r="H379" s="5">
        <f t="shared" si="36"/>
        <v>0.57264957264957261</v>
      </c>
      <c r="I379" s="66">
        <f t="shared" si="35"/>
        <v>7</v>
      </c>
      <c r="J379" s="66">
        <f t="shared" si="31"/>
        <v>6</v>
      </c>
      <c r="K379" s="66">
        <f t="shared" si="32"/>
        <v>1</v>
      </c>
    </row>
    <row r="380" spans="1:11" x14ac:dyDescent="0.25">
      <c r="A380" s="63" t="s">
        <v>412</v>
      </c>
      <c r="B380" s="64">
        <v>3897</v>
      </c>
      <c r="C380" s="64">
        <v>3904</v>
      </c>
      <c r="D380" s="64">
        <v>3834</v>
      </c>
      <c r="E380" s="64">
        <v>3838</v>
      </c>
      <c r="F380" s="66">
        <f t="shared" si="33"/>
        <v>1.7962535283551451</v>
      </c>
      <c r="G380" s="66">
        <f t="shared" si="34"/>
        <v>-1.5139851167564793</v>
      </c>
      <c r="H380" s="5">
        <f t="shared" si="36"/>
        <v>0.84285714285714275</v>
      </c>
      <c r="I380" s="66">
        <f t="shared" si="35"/>
        <v>2</v>
      </c>
      <c r="J380" s="66">
        <f t="shared" si="31"/>
        <v>9</v>
      </c>
      <c r="K380" s="66">
        <f t="shared" si="32"/>
        <v>3</v>
      </c>
    </row>
    <row r="381" spans="1:11" x14ac:dyDescent="0.25">
      <c r="A381" s="63" t="s">
        <v>411</v>
      </c>
      <c r="B381" s="64">
        <v>3928</v>
      </c>
      <c r="C381" s="64">
        <v>3939</v>
      </c>
      <c r="D381" s="64">
        <v>3867</v>
      </c>
      <c r="E381" s="64">
        <v>3902</v>
      </c>
      <c r="F381" s="66">
        <f t="shared" si="33"/>
        <v>1.8329938900203666</v>
      </c>
      <c r="G381" s="66">
        <f t="shared" si="34"/>
        <v>-0.66191446028513234</v>
      </c>
      <c r="H381" s="5">
        <f t="shared" si="36"/>
        <v>0.3611111111111111</v>
      </c>
      <c r="I381" s="66">
        <f t="shared" si="35"/>
        <v>2</v>
      </c>
      <c r="J381" s="66">
        <f t="shared" si="31"/>
        <v>4</v>
      </c>
      <c r="K381" s="66">
        <f t="shared" si="32"/>
        <v>2</v>
      </c>
    </row>
    <row r="382" spans="1:11" x14ac:dyDescent="0.25">
      <c r="A382" s="63" t="s">
        <v>410</v>
      </c>
      <c r="B382" s="64">
        <v>4020</v>
      </c>
      <c r="C382" s="64">
        <v>4027</v>
      </c>
      <c r="D382" s="64">
        <v>3901</v>
      </c>
      <c r="E382" s="64">
        <v>3924</v>
      </c>
      <c r="F382" s="66">
        <f t="shared" si="33"/>
        <v>3.1343283582089549</v>
      </c>
      <c r="G382" s="66">
        <f t="shared" si="34"/>
        <v>-2.3880597014925375</v>
      </c>
      <c r="H382" s="5">
        <f t="shared" si="36"/>
        <v>0.76190476190476208</v>
      </c>
      <c r="I382" s="66">
        <f t="shared" si="35"/>
        <v>7</v>
      </c>
      <c r="J382" s="66">
        <f t="shared" si="31"/>
        <v>8</v>
      </c>
      <c r="K382" s="66">
        <f t="shared" si="32"/>
        <v>4</v>
      </c>
    </row>
    <row r="383" spans="1:11" x14ac:dyDescent="0.25">
      <c r="A383" s="63" t="s">
        <v>409</v>
      </c>
      <c r="B383" s="64">
        <v>4026</v>
      </c>
      <c r="C383" s="64">
        <v>4044</v>
      </c>
      <c r="D383" s="64">
        <v>3982</v>
      </c>
      <c r="E383" s="64">
        <v>3993</v>
      </c>
      <c r="F383" s="66">
        <f t="shared" si="33"/>
        <v>1.5399900645802287</v>
      </c>
      <c r="G383" s="66">
        <f t="shared" si="34"/>
        <v>-0.81967213114754101</v>
      </c>
      <c r="H383" s="5">
        <f t="shared" si="36"/>
        <v>0.532258064516129</v>
      </c>
      <c r="I383" s="66">
        <f t="shared" si="35"/>
        <v>1</v>
      </c>
      <c r="J383" s="66">
        <f t="shared" si="31"/>
        <v>6</v>
      </c>
      <c r="K383" s="66">
        <f t="shared" si="32"/>
        <v>2</v>
      </c>
    </row>
    <row r="384" spans="1:11" x14ac:dyDescent="0.25">
      <c r="A384" s="63" t="s">
        <v>408</v>
      </c>
      <c r="B384" s="64">
        <v>4039</v>
      </c>
      <c r="C384" s="64">
        <v>4063</v>
      </c>
      <c r="D384" s="64">
        <v>3974</v>
      </c>
      <c r="E384" s="64">
        <v>4036</v>
      </c>
      <c r="F384" s="66">
        <f t="shared" si="33"/>
        <v>2.2035157217132952</v>
      </c>
      <c r="G384" s="66">
        <f t="shared" si="34"/>
        <v>-7.4275810844268375E-2</v>
      </c>
      <c r="H384" s="5">
        <f t="shared" si="36"/>
        <v>3.3707865168539325E-2</v>
      </c>
      <c r="I384" s="66">
        <f t="shared" si="35"/>
        <v>4</v>
      </c>
      <c r="J384" s="66">
        <f t="shared" si="31"/>
        <v>1</v>
      </c>
      <c r="K384" s="66">
        <f t="shared" si="32"/>
        <v>2</v>
      </c>
    </row>
    <row r="385" spans="1:11" x14ac:dyDescent="0.25">
      <c r="A385" s="63" t="s">
        <v>407</v>
      </c>
      <c r="B385" s="64">
        <v>4100</v>
      </c>
      <c r="C385" s="64">
        <v>4100</v>
      </c>
      <c r="D385" s="64">
        <v>4020</v>
      </c>
      <c r="E385" s="64">
        <v>4031</v>
      </c>
      <c r="F385" s="66">
        <f t="shared" si="33"/>
        <v>1.9512195121951219</v>
      </c>
      <c r="G385" s="66">
        <f t="shared" si="34"/>
        <v>-1.6829268292682928</v>
      </c>
      <c r="H385" s="5">
        <f t="shared" si="36"/>
        <v>0.86250000000000016</v>
      </c>
      <c r="I385" s="66">
        <f t="shared" si="35"/>
        <v>3</v>
      </c>
      <c r="J385" s="66">
        <f t="shared" si="31"/>
        <v>9</v>
      </c>
      <c r="K385" s="66">
        <f t="shared" si="32"/>
        <v>3</v>
      </c>
    </row>
    <row r="386" spans="1:11" x14ac:dyDescent="0.25">
      <c r="A386" s="63" t="s">
        <v>406</v>
      </c>
      <c r="B386" s="64">
        <v>4023</v>
      </c>
      <c r="C386" s="64">
        <v>4126</v>
      </c>
      <c r="D386" s="64">
        <v>4018</v>
      </c>
      <c r="E386" s="64">
        <v>4117</v>
      </c>
      <c r="F386" s="66">
        <f t="shared" si="33"/>
        <v>2.6845637583892619</v>
      </c>
      <c r="G386" s="66">
        <f t="shared" si="34"/>
        <v>2.3365647526721354</v>
      </c>
      <c r="H386" s="5">
        <f t="shared" si="36"/>
        <v>0.87037037037037035</v>
      </c>
      <c r="I386" s="66">
        <f t="shared" si="35"/>
        <v>5</v>
      </c>
      <c r="J386" s="66">
        <f t="shared" si="31"/>
        <v>9</v>
      </c>
      <c r="K386" s="66">
        <f t="shared" si="32"/>
        <v>3</v>
      </c>
    </row>
    <row r="387" spans="1:11" x14ac:dyDescent="0.25">
      <c r="A387" s="63" t="s">
        <v>405</v>
      </c>
      <c r="B387" s="64">
        <v>4020</v>
      </c>
      <c r="C387" s="64">
        <v>4073</v>
      </c>
      <c r="D387" s="64">
        <v>4008</v>
      </c>
      <c r="E387" s="64">
        <v>4032</v>
      </c>
      <c r="F387" s="66">
        <f t="shared" si="33"/>
        <v>1.616915422885572</v>
      </c>
      <c r="G387" s="66">
        <f t="shared" si="34"/>
        <v>0.29850746268656719</v>
      </c>
      <c r="H387" s="5">
        <f t="shared" si="36"/>
        <v>0.18461538461538465</v>
      </c>
      <c r="I387" s="66">
        <f t="shared" si="35"/>
        <v>2</v>
      </c>
      <c r="J387" s="66">
        <f t="shared" ref="J387:J450" si="37">VLOOKUP(H387,$L$24:$N$33,3,TRUE)</f>
        <v>2</v>
      </c>
      <c r="K387" s="66">
        <f t="shared" ref="K387:K450" si="38">IF(AND(I387&gt;=$N$10,F387&gt;$B$1),IF(J387&gt;=$N$23,4,1),IF(J387&gt;=$N$23,3,2))</f>
        <v>2</v>
      </c>
    </row>
    <row r="388" spans="1:11" x14ac:dyDescent="0.25">
      <c r="A388" s="63" t="s">
        <v>404</v>
      </c>
      <c r="B388" s="64">
        <v>4162</v>
      </c>
      <c r="C388" s="64">
        <v>4164</v>
      </c>
      <c r="D388" s="64">
        <v>4027</v>
      </c>
      <c r="E388" s="64">
        <v>4037</v>
      </c>
      <c r="F388" s="66">
        <f t="shared" ref="F388:F451" si="39">ABS(C388-D388)/B388*100</f>
        <v>3.2916866890917831</v>
      </c>
      <c r="G388" s="66">
        <f t="shared" ref="G388:G451" si="40">(E388-B388)/B388*100</f>
        <v>-3.0033637674195099</v>
      </c>
      <c r="H388" s="5">
        <f t="shared" si="36"/>
        <v>0.91240875912408759</v>
      </c>
      <c r="I388" s="66">
        <f t="shared" ref="I388:I451" si="41">VLOOKUP(_xlfn.PERCENTRANK.EXC(F$3:F$1184,F388),$L$11:$N$20,3,TRUE)</f>
        <v>7</v>
      </c>
      <c r="J388" s="66">
        <f t="shared" si="37"/>
        <v>10</v>
      </c>
      <c r="K388" s="66">
        <f t="shared" si="38"/>
        <v>4</v>
      </c>
    </row>
    <row r="389" spans="1:11" x14ac:dyDescent="0.25">
      <c r="A389" s="63" t="s">
        <v>403</v>
      </c>
      <c r="B389" s="64">
        <v>4047</v>
      </c>
      <c r="C389" s="64">
        <v>4088</v>
      </c>
      <c r="D389" s="64">
        <v>4005</v>
      </c>
      <c r="E389" s="64">
        <v>4076</v>
      </c>
      <c r="F389" s="66">
        <f t="shared" si="39"/>
        <v>2.0509019026439335</v>
      </c>
      <c r="G389" s="66">
        <f t="shared" si="40"/>
        <v>0.71658018285149494</v>
      </c>
      <c r="H389" s="5">
        <f t="shared" si="36"/>
        <v>0.34939759036144585</v>
      </c>
      <c r="I389" s="66">
        <f t="shared" si="41"/>
        <v>3</v>
      </c>
      <c r="J389" s="66">
        <f t="shared" si="37"/>
        <v>4</v>
      </c>
      <c r="K389" s="66">
        <f t="shared" si="38"/>
        <v>2</v>
      </c>
    </row>
    <row r="390" spans="1:11" x14ac:dyDescent="0.25">
      <c r="A390" s="63" t="s">
        <v>402</v>
      </c>
      <c r="B390" s="64">
        <v>3972</v>
      </c>
      <c r="C390" s="64">
        <v>4020</v>
      </c>
      <c r="D390" s="64">
        <v>3955</v>
      </c>
      <c r="E390" s="64">
        <v>3990</v>
      </c>
      <c r="F390" s="66">
        <f t="shared" si="39"/>
        <v>1.636455186304129</v>
      </c>
      <c r="G390" s="66">
        <f t="shared" si="40"/>
        <v>0.45317220543806652</v>
      </c>
      <c r="H390" s="5">
        <f t="shared" si="36"/>
        <v>0.27692307692307694</v>
      </c>
      <c r="I390" s="66">
        <f t="shared" si="41"/>
        <v>2</v>
      </c>
      <c r="J390" s="66">
        <f t="shared" si="37"/>
        <v>3</v>
      </c>
      <c r="K390" s="66">
        <f t="shared" si="38"/>
        <v>2</v>
      </c>
    </row>
    <row r="391" spans="1:11" x14ac:dyDescent="0.25">
      <c r="A391" s="63" t="s">
        <v>401</v>
      </c>
      <c r="B391" s="64">
        <v>4206</v>
      </c>
      <c r="C391" s="64">
        <v>4206</v>
      </c>
      <c r="D391" s="64">
        <v>4019</v>
      </c>
      <c r="E391" s="64">
        <v>4051</v>
      </c>
      <c r="F391" s="66">
        <f t="shared" si="39"/>
        <v>4.4460294816928192</v>
      </c>
      <c r="G391" s="66">
        <f t="shared" si="40"/>
        <v>-3.6852116024726578</v>
      </c>
      <c r="H391" s="5">
        <f t="shared" si="36"/>
        <v>0.82887700534759357</v>
      </c>
      <c r="I391" s="66">
        <f t="shared" si="41"/>
        <v>9</v>
      </c>
      <c r="J391" s="66">
        <f t="shared" si="37"/>
        <v>9</v>
      </c>
      <c r="K391" s="66">
        <f t="shared" si="38"/>
        <v>4</v>
      </c>
    </row>
    <row r="392" spans="1:11" x14ac:dyDescent="0.25">
      <c r="A392" s="63" t="s">
        <v>400</v>
      </c>
      <c r="B392" s="64">
        <v>4100</v>
      </c>
      <c r="C392" s="64">
        <v>4144</v>
      </c>
      <c r="D392" s="64">
        <v>4045</v>
      </c>
      <c r="E392" s="64">
        <v>4140</v>
      </c>
      <c r="F392" s="66">
        <f t="shared" si="39"/>
        <v>2.4146341463414633</v>
      </c>
      <c r="G392" s="66">
        <f t="shared" si="40"/>
        <v>0.97560975609756095</v>
      </c>
      <c r="H392" s="5">
        <f t="shared" si="36"/>
        <v>0.40404040404040403</v>
      </c>
      <c r="I392" s="66">
        <f t="shared" si="41"/>
        <v>5</v>
      </c>
      <c r="J392" s="66">
        <f t="shared" si="37"/>
        <v>5</v>
      </c>
      <c r="K392" s="66">
        <f t="shared" si="38"/>
        <v>2</v>
      </c>
    </row>
    <row r="393" spans="1:11" x14ac:dyDescent="0.25">
      <c r="A393" s="63" t="s">
        <v>399</v>
      </c>
      <c r="B393" s="64">
        <v>4025</v>
      </c>
      <c r="C393" s="64">
        <v>4027</v>
      </c>
      <c r="D393" s="64">
        <v>3944</v>
      </c>
      <c r="E393" s="64">
        <v>3950</v>
      </c>
      <c r="F393" s="66">
        <f t="shared" si="39"/>
        <v>2.0621118012422359</v>
      </c>
      <c r="G393" s="66">
        <f t="shared" si="40"/>
        <v>-1.8633540372670807</v>
      </c>
      <c r="H393" s="5">
        <f t="shared" si="36"/>
        <v>0.90361445783132532</v>
      </c>
      <c r="I393" s="66">
        <f t="shared" si="41"/>
        <v>3</v>
      </c>
      <c r="J393" s="66">
        <f t="shared" si="37"/>
        <v>10</v>
      </c>
      <c r="K393" s="66">
        <f t="shared" si="38"/>
        <v>3</v>
      </c>
    </row>
    <row r="394" spans="1:11" x14ac:dyDescent="0.25">
      <c r="A394" s="63" t="s">
        <v>398</v>
      </c>
      <c r="B394" s="64">
        <v>3941</v>
      </c>
      <c r="C394" s="64">
        <v>4004</v>
      </c>
      <c r="D394" s="64">
        <v>3899</v>
      </c>
      <c r="E394" s="64">
        <v>3998</v>
      </c>
      <c r="F394" s="66">
        <f t="shared" si="39"/>
        <v>2.6642984014209592</v>
      </c>
      <c r="G394" s="66">
        <f t="shared" si="40"/>
        <v>1.4463334179142351</v>
      </c>
      <c r="H394" s="5">
        <f t="shared" si="36"/>
        <v>0.54285714285714293</v>
      </c>
      <c r="I394" s="66">
        <f t="shared" si="41"/>
        <v>5</v>
      </c>
      <c r="J394" s="66">
        <f t="shared" si="37"/>
        <v>6</v>
      </c>
      <c r="K394" s="66">
        <f t="shared" si="38"/>
        <v>2</v>
      </c>
    </row>
    <row r="395" spans="1:11" x14ac:dyDescent="0.25">
      <c r="A395" s="63" t="s">
        <v>397</v>
      </c>
      <c r="B395" s="64">
        <v>3968</v>
      </c>
      <c r="C395" s="64">
        <v>3970</v>
      </c>
      <c r="D395" s="64">
        <v>3895</v>
      </c>
      <c r="E395" s="64">
        <v>3900</v>
      </c>
      <c r="F395" s="66">
        <f t="shared" si="39"/>
        <v>1.8901209677419355</v>
      </c>
      <c r="G395" s="66">
        <f t="shared" si="40"/>
        <v>-1.7137096774193548</v>
      </c>
      <c r="H395" s="5">
        <f t="shared" si="36"/>
        <v>0.90666666666666662</v>
      </c>
      <c r="I395" s="66">
        <f t="shared" si="41"/>
        <v>3</v>
      </c>
      <c r="J395" s="66">
        <f t="shared" si="37"/>
        <v>10</v>
      </c>
      <c r="K395" s="66">
        <f t="shared" si="38"/>
        <v>3</v>
      </c>
    </row>
    <row r="396" spans="1:11" x14ac:dyDescent="0.25">
      <c r="A396" s="63" t="s">
        <v>396</v>
      </c>
      <c r="B396" s="64">
        <v>4053</v>
      </c>
      <c r="C396" s="64">
        <v>4085</v>
      </c>
      <c r="D396" s="64">
        <v>4016</v>
      </c>
      <c r="E396" s="64">
        <v>4031</v>
      </c>
      <c r="F396" s="66">
        <f t="shared" si="39"/>
        <v>1.7024426350851223</v>
      </c>
      <c r="G396" s="66">
        <f t="shared" si="40"/>
        <v>-0.54280779669380708</v>
      </c>
      <c r="H396" s="5">
        <f t="shared" si="36"/>
        <v>0.3188405797101449</v>
      </c>
      <c r="I396" s="66">
        <f t="shared" si="41"/>
        <v>2</v>
      </c>
      <c r="J396" s="66">
        <f t="shared" si="37"/>
        <v>4</v>
      </c>
      <c r="K396" s="66">
        <f t="shared" si="38"/>
        <v>2</v>
      </c>
    </row>
    <row r="397" spans="1:11" x14ac:dyDescent="0.25">
      <c r="A397" s="63" t="s">
        <v>395</v>
      </c>
      <c r="B397" s="64">
        <v>4058</v>
      </c>
      <c r="C397" s="64">
        <v>4106</v>
      </c>
      <c r="D397" s="64">
        <v>4020</v>
      </c>
      <c r="E397" s="64">
        <v>4048</v>
      </c>
      <c r="F397" s="66">
        <f t="shared" si="39"/>
        <v>2.1192705766387383</v>
      </c>
      <c r="G397" s="66">
        <f t="shared" si="40"/>
        <v>-0.24642681123706259</v>
      </c>
      <c r="H397" s="5">
        <f t="shared" si="36"/>
        <v>0.11627906976744186</v>
      </c>
      <c r="I397" s="66">
        <f t="shared" si="41"/>
        <v>4</v>
      </c>
      <c r="J397" s="66">
        <f t="shared" si="37"/>
        <v>2</v>
      </c>
      <c r="K397" s="66">
        <f t="shared" si="38"/>
        <v>2</v>
      </c>
    </row>
    <row r="398" spans="1:11" x14ac:dyDescent="0.25">
      <c r="A398" s="63" t="s">
        <v>394</v>
      </c>
      <c r="B398" s="64">
        <v>4060</v>
      </c>
      <c r="C398" s="64">
        <v>4110</v>
      </c>
      <c r="D398" s="64">
        <v>4046</v>
      </c>
      <c r="E398" s="64">
        <v>4071</v>
      </c>
      <c r="F398" s="66">
        <f t="shared" si="39"/>
        <v>1.5763546798029555</v>
      </c>
      <c r="G398" s="66">
        <f t="shared" si="40"/>
        <v>0.27093596059113301</v>
      </c>
      <c r="H398" s="5">
        <f t="shared" si="36"/>
        <v>0.17187500000000003</v>
      </c>
      <c r="I398" s="66">
        <f t="shared" si="41"/>
        <v>1</v>
      </c>
      <c r="J398" s="66">
        <f t="shared" si="37"/>
        <v>2</v>
      </c>
      <c r="K398" s="66">
        <f t="shared" si="38"/>
        <v>2</v>
      </c>
    </row>
    <row r="399" spans="1:11" x14ac:dyDescent="0.25">
      <c r="A399" s="63" t="s">
        <v>393</v>
      </c>
      <c r="B399" s="64">
        <v>4038</v>
      </c>
      <c r="C399" s="64">
        <v>4123</v>
      </c>
      <c r="D399" s="64">
        <v>4022</v>
      </c>
      <c r="E399" s="64">
        <v>4113</v>
      </c>
      <c r="F399" s="66">
        <f t="shared" si="39"/>
        <v>2.5012382367508668</v>
      </c>
      <c r="G399" s="66">
        <f t="shared" si="40"/>
        <v>1.8573551263001487</v>
      </c>
      <c r="H399" s="5">
        <f t="shared" si="36"/>
        <v>0.74257425742574257</v>
      </c>
      <c r="I399" s="66">
        <f t="shared" si="41"/>
        <v>5</v>
      </c>
      <c r="J399" s="66">
        <f t="shared" si="37"/>
        <v>8</v>
      </c>
      <c r="K399" s="66">
        <f t="shared" si="38"/>
        <v>3</v>
      </c>
    </row>
    <row r="400" spans="1:11" x14ac:dyDescent="0.25">
      <c r="A400" s="63" t="s">
        <v>392</v>
      </c>
      <c r="B400" s="64">
        <v>3888</v>
      </c>
      <c r="C400" s="64">
        <v>3962</v>
      </c>
      <c r="D400" s="64">
        <v>3855</v>
      </c>
      <c r="E400" s="64">
        <v>3949</v>
      </c>
      <c r="F400" s="66">
        <f t="shared" si="39"/>
        <v>2.7520576131687244</v>
      </c>
      <c r="G400" s="66">
        <f t="shared" si="40"/>
        <v>1.5689300411522635</v>
      </c>
      <c r="H400" s="5">
        <f t="shared" si="36"/>
        <v>0.5700934579439253</v>
      </c>
      <c r="I400" s="66">
        <f t="shared" si="41"/>
        <v>5</v>
      </c>
      <c r="J400" s="66">
        <f t="shared" si="37"/>
        <v>6</v>
      </c>
      <c r="K400" s="66">
        <f t="shared" si="38"/>
        <v>2</v>
      </c>
    </row>
    <row r="401" spans="1:11" x14ac:dyDescent="0.25">
      <c r="A401" s="63" t="s">
        <v>391</v>
      </c>
      <c r="B401" s="64">
        <v>3820</v>
      </c>
      <c r="C401" s="64">
        <v>3891</v>
      </c>
      <c r="D401" s="64">
        <v>3808</v>
      </c>
      <c r="E401" s="64">
        <v>3844</v>
      </c>
      <c r="F401" s="66">
        <f t="shared" si="39"/>
        <v>2.172774869109948</v>
      </c>
      <c r="G401" s="66">
        <f t="shared" si="40"/>
        <v>0.62827225130890052</v>
      </c>
      <c r="H401" s="5">
        <f t="shared" si="36"/>
        <v>0.28915662650602403</v>
      </c>
      <c r="I401" s="66">
        <f t="shared" si="41"/>
        <v>4</v>
      </c>
      <c r="J401" s="66">
        <f t="shared" si="37"/>
        <v>3</v>
      </c>
      <c r="K401" s="66">
        <f t="shared" si="38"/>
        <v>2</v>
      </c>
    </row>
    <row r="402" spans="1:11" x14ac:dyDescent="0.25">
      <c r="A402" s="63" t="s">
        <v>390</v>
      </c>
      <c r="B402" s="64">
        <v>3793</v>
      </c>
      <c r="C402" s="64">
        <v>3801</v>
      </c>
      <c r="D402" s="64">
        <v>3728</v>
      </c>
      <c r="E402" s="64">
        <v>3765</v>
      </c>
      <c r="F402" s="66">
        <f t="shared" si="39"/>
        <v>1.9245979435802794</v>
      </c>
      <c r="G402" s="66">
        <f t="shared" si="40"/>
        <v>-0.73820195096229901</v>
      </c>
      <c r="H402" s="5">
        <f t="shared" si="36"/>
        <v>0.38356164383561647</v>
      </c>
      <c r="I402" s="66">
        <f t="shared" si="41"/>
        <v>3</v>
      </c>
      <c r="J402" s="66">
        <f t="shared" si="37"/>
        <v>4</v>
      </c>
      <c r="K402" s="66">
        <f t="shared" si="38"/>
        <v>2</v>
      </c>
    </row>
    <row r="403" spans="1:11" x14ac:dyDescent="0.25">
      <c r="A403" s="63" t="s">
        <v>389</v>
      </c>
      <c r="B403" s="64">
        <v>3856</v>
      </c>
      <c r="C403" s="64">
        <v>3863</v>
      </c>
      <c r="D403" s="64">
        <v>3763</v>
      </c>
      <c r="E403" s="64">
        <v>3781</v>
      </c>
      <c r="F403" s="66">
        <f t="shared" si="39"/>
        <v>2.5933609958506225</v>
      </c>
      <c r="G403" s="66">
        <f t="shared" si="40"/>
        <v>-1.9450207468879668</v>
      </c>
      <c r="H403" s="5">
        <f t="shared" si="36"/>
        <v>0.75</v>
      </c>
      <c r="I403" s="66">
        <f t="shared" si="41"/>
        <v>5</v>
      </c>
      <c r="J403" s="66">
        <f t="shared" si="37"/>
        <v>8</v>
      </c>
      <c r="K403" s="66">
        <f t="shared" si="38"/>
        <v>3</v>
      </c>
    </row>
    <row r="404" spans="1:11" x14ac:dyDescent="0.25">
      <c r="A404" s="63" t="s">
        <v>388</v>
      </c>
      <c r="B404" s="64">
        <v>3780</v>
      </c>
      <c r="C404" s="64">
        <v>3886</v>
      </c>
      <c r="D404" s="64">
        <v>3775</v>
      </c>
      <c r="E404" s="64">
        <v>3880</v>
      </c>
      <c r="F404" s="66">
        <f t="shared" si="39"/>
        <v>2.9365079365079363</v>
      </c>
      <c r="G404" s="66">
        <f t="shared" si="40"/>
        <v>2.6455026455026456</v>
      </c>
      <c r="H404" s="5">
        <f t="shared" si="36"/>
        <v>0.90090090090090102</v>
      </c>
      <c r="I404" s="66">
        <f t="shared" si="41"/>
        <v>6</v>
      </c>
      <c r="J404" s="66">
        <f t="shared" si="37"/>
        <v>10</v>
      </c>
      <c r="K404" s="66">
        <f t="shared" si="38"/>
        <v>4</v>
      </c>
    </row>
    <row r="405" spans="1:11" x14ac:dyDescent="0.25">
      <c r="A405" s="63" t="s">
        <v>387</v>
      </c>
      <c r="B405" s="64">
        <v>3740</v>
      </c>
      <c r="C405" s="64">
        <v>3830</v>
      </c>
      <c r="D405" s="64">
        <v>3718</v>
      </c>
      <c r="E405" s="64">
        <v>3804</v>
      </c>
      <c r="F405" s="66">
        <f t="shared" si="39"/>
        <v>2.9946524064171123</v>
      </c>
      <c r="G405" s="66">
        <f t="shared" si="40"/>
        <v>1.7112299465240641</v>
      </c>
      <c r="H405" s="5">
        <f t="shared" si="36"/>
        <v>0.5714285714285714</v>
      </c>
      <c r="I405" s="66">
        <f t="shared" si="41"/>
        <v>6</v>
      </c>
      <c r="J405" s="66">
        <f t="shared" si="37"/>
        <v>6</v>
      </c>
      <c r="K405" s="66">
        <f t="shared" si="38"/>
        <v>1</v>
      </c>
    </row>
    <row r="406" spans="1:11" x14ac:dyDescent="0.25">
      <c r="A406" s="63" t="s">
        <v>386</v>
      </c>
      <c r="B406" s="64">
        <v>3693</v>
      </c>
      <c r="C406" s="64">
        <v>3743</v>
      </c>
      <c r="D406" s="64">
        <v>3667</v>
      </c>
      <c r="E406" s="64">
        <v>3708</v>
      </c>
      <c r="F406" s="66">
        <f t="shared" si="39"/>
        <v>2.0579474681830492</v>
      </c>
      <c r="G406" s="66">
        <f t="shared" si="40"/>
        <v>0.40617384240454912</v>
      </c>
      <c r="H406" s="5">
        <f t="shared" si="36"/>
        <v>0.19736842105263155</v>
      </c>
      <c r="I406" s="66">
        <f t="shared" si="41"/>
        <v>3</v>
      </c>
      <c r="J406" s="66">
        <f t="shared" si="37"/>
        <v>2</v>
      </c>
      <c r="K406" s="66">
        <f t="shared" si="38"/>
        <v>2</v>
      </c>
    </row>
    <row r="407" spans="1:11" x14ac:dyDescent="0.25">
      <c r="A407" s="63" t="s">
        <v>385</v>
      </c>
      <c r="B407" s="64">
        <v>3792</v>
      </c>
      <c r="C407" s="64">
        <v>3804</v>
      </c>
      <c r="D407" s="64">
        <v>3673</v>
      </c>
      <c r="E407" s="64">
        <v>3714</v>
      </c>
      <c r="F407" s="66">
        <f t="shared" si="39"/>
        <v>3.4546413502109705</v>
      </c>
      <c r="G407" s="66">
        <f t="shared" si="40"/>
        <v>-2.0569620253164556</v>
      </c>
      <c r="H407" s="5">
        <f t="shared" si="36"/>
        <v>0.59541984732824427</v>
      </c>
      <c r="I407" s="66">
        <f t="shared" si="41"/>
        <v>7</v>
      </c>
      <c r="J407" s="66">
        <f t="shared" si="37"/>
        <v>6</v>
      </c>
      <c r="K407" s="66">
        <f t="shared" si="38"/>
        <v>1</v>
      </c>
    </row>
    <row r="408" spans="1:11" x14ac:dyDescent="0.25">
      <c r="A408" s="63" t="s">
        <v>384</v>
      </c>
      <c r="B408" s="64">
        <v>3642</v>
      </c>
      <c r="C408" s="64">
        <v>3681</v>
      </c>
      <c r="D408" s="64">
        <v>3592</v>
      </c>
      <c r="E408" s="64">
        <v>3622</v>
      </c>
      <c r="F408" s="66">
        <f t="shared" si="39"/>
        <v>2.4437122460186709</v>
      </c>
      <c r="G408" s="66">
        <f t="shared" si="40"/>
        <v>-0.54914881933003845</v>
      </c>
      <c r="H408" s="5">
        <f t="shared" si="36"/>
        <v>0.22471910112359553</v>
      </c>
      <c r="I408" s="66">
        <f t="shared" si="41"/>
        <v>5</v>
      </c>
      <c r="J408" s="66">
        <f t="shared" si="37"/>
        <v>3</v>
      </c>
      <c r="K408" s="66">
        <f t="shared" si="38"/>
        <v>2</v>
      </c>
    </row>
    <row r="409" spans="1:11" x14ac:dyDescent="0.25">
      <c r="A409" s="63" t="s">
        <v>383</v>
      </c>
      <c r="B409" s="64">
        <v>3684</v>
      </c>
      <c r="C409" s="64">
        <v>3717</v>
      </c>
      <c r="D409" s="64">
        <v>3657</v>
      </c>
      <c r="E409" s="64">
        <v>3673</v>
      </c>
      <c r="F409" s="66">
        <f t="shared" si="39"/>
        <v>1.6286644951140066</v>
      </c>
      <c r="G409" s="66">
        <f t="shared" si="40"/>
        <v>-0.29858849077090122</v>
      </c>
      <c r="H409" s="5">
        <f t="shared" si="36"/>
        <v>0.18333333333333335</v>
      </c>
      <c r="I409" s="66">
        <f t="shared" si="41"/>
        <v>2</v>
      </c>
      <c r="J409" s="66">
        <f t="shared" si="37"/>
        <v>2</v>
      </c>
      <c r="K409" s="66">
        <f t="shared" si="38"/>
        <v>2</v>
      </c>
    </row>
    <row r="410" spans="1:11" x14ac:dyDescent="0.25">
      <c r="A410" s="63" t="s">
        <v>382</v>
      </c>
      <c r="B410" s="64">
        <v>3715</v>
      </c>
      <c r="C410" s="64">
        <v>3739</v>
      </c>
      <c r="D410" s="64">
        <v>3696</v>
      </c>
      <c r="E410" s="64">
        <v>3705</v>
      </c>
      <c r="F410" s="66">
        <f t="shared" si="39"/>
        <v>1.1574697173620458</v>
      </c>
      <c r="G410" s="66">
        <f t="shared" si="40"/>
        <v>-0.26917900403768508</v>
      </c>
      <c r="H410" s="5">
        <f t="shared" si="36"/>
        <v>0.23255813953488372</v>
      </c>
      <c r="I410" s="66">
        <f t="shared" si="41"/>
        <v>1</v>
      </c>
      <c r="J410" s="66">
        <f t="shared" si="37"/>
        <v>3</v>
      </c>
      <c r="K410" s="66">
        <f t="shared" si="38"/>
        <v>2</v>
      </c>
    </row>
    <row r="411" spans="1:11" x14ac:dyDescent="0.25">
      <c r="A411" s="63" t="s">
        <v>381</v>
      </c>
      <c r="B411" s="64">
        <v>3824</v>
      </c>
      <c r="C411" s="64">
        <v>3835</v>
      </c>
      <c r="D411" s="64">
        <v>3773</v>
      </c>
      <c r="E411" s="64">
        <v>3778</v>
      </c>
      <c r="F411" s="66">
        <f t="shared" si="39"/>
        <v>1.6213389121338913</v>
      </c>
      <c r="G411" s="66">
        <f t="shared" si="40"/>
        <v>-1.2029288702928871</v>
      </c>
      <c r="H411" s="5">
        <f t="shared" si="36"/>
        <v>0.74193548387096775</v>
      </c>
      <c r="I411" s="66">
        <f t="shared" si="41"/>
        <v>2</v>
      </c>
      <c r="J411" s="66">
        <f t="shared" si="37"/>
        <v>8</v>
      </c>
      <c r="K411" s="66">
        <f t="shared" si="38"/>
        <v>3</v>
      </c>
    </row>
    <row r="412" spans="1:11" x14ac:dyDescent="0.25">
      <c r="A412" s="63" t="s">
        <v>380</v>
      </c>
      <c r="B412" s="64">
        <v>3878</v>
      </c>
      <c r="C412" s="64">
        <v>3878</v>
      </c>
      <c r="D412" s="64">
        <v>3818</v>
      </c>
      <c r="E412" s="64">
        <v>3848</v>
      </c>
      <c r="F412" s="66">
        <f t="shared" si="39"/>
        <v>1.5471892728210419</v>
      </c>
      <c r="G412" s="66">
        <f t="shared" si="40"/>
        <v>-0.77359463641052095</v>
      </c>
      <c r="H412" s="5">
        <f t="shared" si="36"/>
        <v>0.5</v>
      </c>
      <c r="I412" s="66">
        <f t="shared" si="41"/>
        <v>1</v>
      </c>
      <c r="J412" s="66">
        <f t="shared" si="37"/>
        <v>6</v>
      </c>
      <c r="K412" s="66">
        <f t="shared" si="38"/>
        <v>2</v>
      </c>
    </row>
    <row r="413" spans="1:11" x14ac:dyDescent="0.25">
      <c r="A413" s="63" t="s">
        <v>379</v>
      </c>
      <c r="B413" s="64">
        <v>3886</v>
      </c>
      <c r="C413" s="64">
        <v>3900</v>
      </c>
      <c r="D413" s="64">
        <v>3804</v>
      </c>
      <c r="E413" s="64">
        <v>3824</v>
      </c>
      <c r="F413" s="66">
        <f t="shared" si="39"/>
        <v>2.4704065877509009</v>
      </c>
      <c r="G413" s="66">
        <f t="shared" si="40"/>
        <v>-1.59547092125579</v>
      </c>
      <c r="H413" s="5">
        <f t="shared" si="36"/>
        <v>0.64583333333333326</v>
      </c>
      <c r="I413" s="66">
        <f t="shared" si="41"/>
        <v>5</v>
      </c>
      <c r="J413" s="66">
        <f t="shared" si="37"/>
        <v>7</v>
      </c>
      <c r="K413" s="66">
        <f t="shared" si="38"/>
        <v>3</v>
      </c>
    </row>
    <row r="414" spans="1:11" x14ac:dyDescent="0.25">
      <c r="A414" s="63" t="s">
        <v>378</v>
      </c>
      <c r="B414" s="64">
        <v>3921</v>
      </c>
      <c r="C414" s="64">
        <v>3951</v>
      </c>
      <c r="D414" s="64">
        <v>3879</v>
      </c>
      <c r="E414" s="64">
        <v>3882</v>
      </c>
      <c r="F414" s="66">
        <f t="shared" si="39"/>
        <v>1.8362662586074983</v>
      </c>
      <c r="G414" s="66">
        <f t="shared" si="40"/>
        <v>-0.99464422341239478</v>
      </c>
      <c r="H414" s="5">
        <f t="shared" si="36"/>
        <v>0.54166666666666663</v>
      </c>
      <c r="I414" s="66">
        <f t="shared" si="41"/>
        <v>2</v>
      </c>
      <c r="J414" s="66">
        <f t="shared" si="37"/>
        <v>6</v>
      </c>
      <c r="K414" s="66">
        <f t="shared" si="38"/>
        <v>2</v>
      </c>
    </row>
    <row r="415" spans="1:11" x14ac:dyDescent="0.25">
      <c r="A415" s="63" t="s">
        <v>377</v>
      </c>
      <c r="B415" s="64">
        <v>4037</v>
      </c>
      <c r="C415" s="64">
        <v>4062</v>
      </c>
      <c r="D415" s="64">
        <v>4019</v>
      </c>
      <c r="E415" s="64">
        <v>4042</v>
      </c>
      <c r="F415" s="66">
        <f t="shared" si="39"/>
        <v>1.0651473866732721</v>
      </c>
      <c r="G415" s="66">
        <f t="shared" si="40"/>
        <v>0.12385434728758979</v>
      </c>
      <c r="H415" s="5">
        <f t="shared" si="36"/>
        <v>0.11627906976744187</v>
      </c>
      <c r="I415" s="66">
        <f t="shared" si="41"/>
        <v>1</v>
      </c>
      <c r="J415" s="66">
        <f t="shared" si="37"/>
        <v>2</v>
      </c>
      <c r="K415" s="66">
        <f t="shared" si="38"/>
        <v>2</v>
      </c>
    </row>
    <row r="416" spans="1:11" x14ac:dyDescent="0.25">
      <c r="A416" s="63" t="s">
        <v>376</v>
      </c>
      <c r="B416" s="64">
        <v>3985</v>
      </c>
      <c r="C416" s="64">
        <v>3998</v>
      </c>
      <c r="D416" s="64">
        <v>3950</v>
      </c>
      <c r="E416" s="64">
        <v>3963</v>
      </c>
      <c r="F416" s="66">
        <f t="shared" si="39"/>
        <v>1.2045169385194481</v>
      </c>
      <c r="G416" s="66">
        <f t="shared" si="40"/>
        <v>-0.5520702634880803</v>
      </c>
      <c r="H416" s="5">
        <f t="shared" si="36"/>
        <v>0.45833333333333326</v>
      </c>
      <c r="I416" s="66">
        <f t="shared" si="41"/>
        <v>1</v>
      </c>
      <c r="J416" s="66">
        <f t="shared" si="37"/>
        <v>5</v>
      </c>
      <c r="K416" s="66">
        <f t="shared" si="38"/>
        <v>2</v>
      </c>
    </row>
    <row r="417" spans="1:11" x14ac:dyDescent="0.25">
      <c r="A417" s="63" t="s">
        <v>375</v>
      </c>
      <c r="B417" s="64">
        <v>3879</v>
      </c>
      <c r="C417" s="64">
        <v>3949</v>
      </c>
      <c r="D417" s="64">
        <v>3877</v>
      </c>
      <c r="E417" s="64">
        <v>3933</v>
      </c>
      <c r="F417" s="66">
        <f t="shared" si="39"/>
        <v>1.8561484918793503</v>
      </c>
      <c r="G417" s="66">
        <f t="shared" si="40"/>
        <v>1.3921113689095126</v>
      </c>
      <c r="H417" s="5">
        <f t="shared" ref="H417:H480" si="42">ABS(G417/F417)</f>
        <v>0.74999999999999989</v>
      </c>
      <c r="I417" s="66">
        <f t="shared" si="41"/>
        <v>3</v>
      </c>
      <c r="J417" s="66">
        <f t="shared" si="37"/>
        <v>8</v>
      </c>
      <c r="K417" s="66">
        <f t="shared" si="38"/>
        <v>3</v>
      </c>
    </row>
    <row r="418" spans="1:11" x14ac:dyDescent="0.25">
      <c r="A418" s="63" t="s">
        <v>374</v>
      </c>
      <c r="B418" s="64">
        <v>3799</v>
      </c>
      <c r="C418" s="64">
        <v>3875</v>
      </c>
      <c r="D418" s="64">
        <v>3798</v>
      </c>
      <c r="E418" s="64">
        <v>3839</v>
      </c>
      <c r="F418" s="66">
        <f t="shared" si="39"/>
        <v>2.0268491708344301</v>
      </c>
      <c r="G418" s="66">
        <f t="shared" si="40"/>
        <v>1.0529086601737299</v>
      </c>
      <c r="H418" s="5">
        <f t="shared" si="42"/>
        <v>0.51948051948051943</v>
      </c>
      <c r="I418" s="66">
        <f t="shared" si="41"/>
        <v>3</v>
      </c>
      <c r="J418" s="66">
        <f t="shared" si="37"/>
        <v>6</v>
      </c>
      <c r="K418" s="66">
        <f t="shared" si="38"/>
        <v>2</v>
      </c>
    </row>
    <row r="419" spans="1:11" x14ac:dyDescent="0.25">
      <c r="A419" s="63" t="s">
        <v>373</v>
      </c>
      <c r="B419" s="64">
        <v>3799</v>
      </c>
      <c r="C419" s="64">
        <v>3861</v>
      </c>
      <c r="D419" s="64">
        <v>3798</v>
      </c>
      <c r="E419" s="64">
        <v>3833</v>
      </c>
      <c r="F419" s="66">
        <f t="shared" si="39"/>
        <v>1.6583311397736247</v>
      </c>
      <c r="G419" s="66">
        <f t="shared" si="40"/>
        <v>0.89497236114767043</v>
      </c>
      <c r="H419" s="5">
        <f t="shared" si="42"/>
        <v>0.53968253968253965</v>
      </c>
      <c r="I419" s="66">
        <f t="shared" si="41"/>
        <v>2</v>
      </c>
      <c r="J419" s="66">
        <f t="shared" si="37"/>
        <v>6</v>
      </c>
      <c r="K419" s="66">
        <f t="shared" si="38"/>
        <v>2</v>
      </c>
    </row>
    <row r="420" spans="1:11" x14ac:dyDescent="0.25">
      <c r="A420" s="63" t="s">
        <v>372</v>
      </c>
      <c r="B420" s="64">
        <v>3796</v>
      </c>
      <c r="C420" s="64">
        <v>3821</v>
      </c>
      <c r="D420" s="64">
        <v>3761</v>
      </c>
      <c r="E420" s="64">
        <v>3772</v>
      </c>
      <c r="F420" s="66">
        <f t="shared" si="39"/>
        <v>1.5806111696522658</v>
      </c>
      <c r="G420" s="66">
        <f t="shared" si="40"/>
        <v>-0.63224446786090627</v>
      </c>
      <c r="H420" s="5">
        <f t="shared" si="42"/>
        <v>0.39999999999999997</v>
      </c>
      <c r="I420" s="66">
        <f t="shared" si="41"/>
        <v>1</v>
      </c>
      <c r="J420" s="66">
        <f t="shared" si="37"/>
        <v>4</v>
      </c>
      <c r="K420" s="66">
        <f t="shared" si="38"/>
        <v>2</v>
      </c>
    </row>
    <row r="421" spans="1:11" x14ac:dyDescent="0.25">
      <c r="A421" s="63" t="s">
        <v>371</v>
      </c>
      <c r="B421" s="64">
        <v>3811</v>
      </c>
      <c r="C421" s="64">
        <v>3826</v>
      </c>
      <c r="D421" s="64">
        <v>3747</v>
      </c>
      <c r="E421" s="64">
        <v>3773</v>
      </c>
      <c r="F421" s="66">
        <f t="shared" si="39"/>
        <v>2.0729467331409079</v>
      </c>
      <c r="G421" s="66">
        <f t="shared" si="40"/>
        <v>-0.99711361847284186</v>
      </c>
      <c r="H421" s="5">
        <f t="shared" si="42"/>
        <v>0.48101265822784811</v>
      </c>
      <c r="I421" s="66">
        <f t="shared" si="41"/>
        <v>3</v>
      </c>
      <c r="J421" s="66">
        <f t="shared" si="37"/>
        <v>5</v>
      </c>
      <c r="K421" s="66">
        <f t="shared" si="38"/>
        <v>2</v>
      </c>
    </row>
    <row r="422" spans="1:11" x14ac:dyDescent="0.25">
      <c r="A422" s="63" t="s">
        <v>370</v>
      </c>
      <c r="B422" s="64">
        <v>3889</v>
      </c>
      <c r="C422" s="64">
        <v>3889</v>
      </c>
      <c r="D422" s="64">
        <v>3805</v>
      </c>
      <c r="E422" s="64">
        <v>3831</v>
      </c>
      <c r="F422" s="66">
        <f t="shared" si="39"/>
        <v>2.1599382874775008</v>
      </c>
      <c r="G422" s="66">
        <f t="shared" si="40"/>
        <v>-1.4913859604011315</v>
      </c>
      <c r="H422" s="5">
        <f t="shared" si="42"/>
        <v>0.69047619047619047</v>
      </c>
      <c r="I422" s="66">
        <f t="shared" si="41"/>
        <v>4</v>
      </c>
      <c r="J422" s="66">
        <f t="shared" si="37"/>
        <v>7</v>
      </c>
      <c r="K422" s="66">
        <f t="shared" si="38"/>
        <v>3</v>
      </c>
    </row>
    <row r="423" spans="1:11" x14ac:dyDescent="0.25">
      <c r="A423" s="63" t="s">
        <v>369</v>
      </c>
      <c r="B423" s="64">
        <v>3831</v>
      </c>
      <c r="C423" s="64">
        <v>3976</v>
      </c>
      <c r="D423" s="64">
        <v>3828</v>
      </c>
      <c r="E423" s="64">
        <v>3948</v>
      </c>
      <c r="F423" s="66">
        <f t="shared" si="39"/>
        <v>3.86322109109893</v>
      </c>
      <c r="G423" s="66">
        <f t="shared" si="40"/>
        <v>3.0540328895849647</v>
      </c>
      <c r="H423" s="5">
        <f t="shared" si="42"/>
        <v>0.79054054054054046</v>
      </c>
      <c r="I423" s="66">
        <f t="shared" si="41"/>
        <v>8</v>
      </c>
      <c r="J423" s="66">
        <f t="shared" si="37"/>
        <v>8</v>
      </c>
      <c r="K423" s="66">
        <f t="shared" si="38"/>
        <v>4</v>
      </c>
    </row>
    <row r="424" spans="1:11" x14ac:dyDescent="0.25">
      <c r="A424" s="63" t="s">
        <v>368</v>
      </c>
      <c r="B424" s="64">
        <v>3841</v>
      </c>
      <c r="C424" s="64">
        <v>3863</v>
      </c>
      <c r="D424" s="64">
        <v>3780</v>
      </c>
      <c r="E424" s="64">
        <v>3798</v>
      </c>
      <c r="F424" s="66">
        <f t="shared" si="39"/>
        <v>2.1608956001041393</v>
      </c>
      <c r="G424" s="66">
        <f t="shared" si="40"/>
        <v>-1.1195001301744338</v>
      </c>
      <c r="H424" s="5">
        <f t="shared" si="42"/>
        <v>0.51807228915662662</v>
      </c>
      <c r="I424" s="66">
        <f t="shared" si="41"/>
        <v>4</v>
      </c>
      <c r="J424" s="66">
        <f t="shared" si="37"/>
        <v>6</v>
      </c>
      <c r="K424" s="66">
        <f t="shared" si="38"/>
        <v>2</v>
      </c>
    </row>
    <row r="425" spans="1:11" x14ac:dyDescent="0.25">
      <c r="A425" s="63" t="s">
        <v>367</v>
      </c>
      <c r="B425" s="64">
        <v>3828</v>
      </c>
      <c r="C425" s="64">
        <v>3888</v>
      </c>
      <c r="D425" s="64">
        <v>3818</v>
      </c>
      <c r="E425" s="64">
        <v>3835</v>
      </c>
      <c r="F425" s="66">
        <f t="shared" si="39"/>
        <v>1.8286311389759664</v>
      </c>
      <c r="G425" s="66">
        <f t="shared" si="40"/>
        <v>0.18286311389759666</v>
      </c>
      <c r="H425" s="5">
        <f t="shared" si="42"/>
        <v>0.1</v>
      </c>
      <c r="I425" s="66">
        <f t="shared" si="41"/>
        <v>2</v>
      </c>
      <c r="J425" s="66">
        <f t="shared" si="37"/>
        <v>2</v>
      </c>
      <c r="K425" s="66">
        <f t="shared" si="38"/>
        <v>2</v>
      </c>
    </row>
    <row r="426" spans="1:11" x14ac:dyDescent="0.25">
      <c r="A426" s="63" t="s">
        <v>366</v>
      </c>
      <c r="B426" s="64">
        <v>3875</v>
      </c>
      <c r="C426" s="64">
        <v>3886</v>
      </c>
      <c r="D426" s="64">
        <v>3794</v>
      </c>
      <c r="E426" s="64">
        <v>3829</v>
      </c>
      <c r="F426" s="66">
        <f t="shared" si="39"/>
        <v>2.3741935483870966</v>
      </c>
      <c r="G426" s="66">
        <f t="shared" si="40"/>
        <v>-1.1870967741935483</v>
      </c>
      <c r="H426" s="5">
        <f t="shared" si="42"/>
        <v>0.5</v>
      </c>
      <c r="I426" s="66">
        <f t="shared" si="41"/>
        <v>5</v>
      </c>
      <c r="J426" s="66">
        <f t="shared" si="37"/>
        <v>6</v>
      </c>
      <c r="K426" s="66">
        <f t="shared" si="38"/>
        <v>2</v>
      </c>
    </row>
    <row r="427" spans="1:11" x14ac:dyDescent="0.25">
      <c r="A427" s="63" t="s">
        <v>365</v>
      </c>
      <c r="B427" s="64">
        <v>3970</v>
      </c>
      <c r="C427" s="64">
        <v>3984</v>
      </c>
      <c r="D427" s="64">
        <v>3870</v>
      </c>
      <c r="E427" s="64">
        <v>3874</v>
      </c>
      <c r="F427" s="66">
        <f t="shared" si="39"/>
        <v>2.8715365239294708</v>
      </c>
      <c r="G427" s="66">
        <f t="shared" si="40"/>
        <v>-2.4181360201511333</v>
      </c>
      <c r="H427" s="5">
        <f t="shared" si="42"/>
        <v>0.84210526315789469</v>
      </c>
      <c r="I427" s="66">
        <f t="shared" si="41"/>
        <v>6</v>
      </c>
      <c r="J427" s="66">
        <f t="shared" si="37"/>
        <v>9</v>
      </c>
      <c r="K427" s="66">
        <f t="shared" si="38"/>
        <v>4</v>
      </c>
    </row>
    <row r="428" spans="1:11" x14ac:dyDescent="0.25">
      <c r="A428" s="63" t="s">
        <v>364</v>
      </c>
      <c r="B428" s="64">
        <v>3814</v>
      </c>
      <c r="C428" s="64">
        <v>4010</v>
      </c>
      <c r="D428" s="64">
        <v>3808</v>
      </c>
      <c r="E428" s="64">
        <v>4000</v>
      </c>
      <c r="F428" s="66">
        <f t="shared" si="39"/>
        <v>5.2962768746722597</v>
      </c>
      <c r="G428" s="66">
        <f t="shared" si="40"/>
        <v>4.8767697954902989</v>
      </c>
      <c r="H428" s="5">
        <f t="shared" si="42"/>
        <v>0.92079207920792083</v>
      </c>
      <c r="I428" s="66">
        <f t="shared" si="41"/>
        <v>10</v>
      </c>
      <c r="J428" s="66">
        <f t="shared" si="37"/>
        <v>10</v>
      </c>
      <c r="K428" s="66">
        <f t="shared" si="38"/>
        <v>4</v>
      </c>
    </row>
    <row r="429" spans="1:11" x14ac:dyDescent="0.25">
      <c r="A429" s="63" t="s">
        <v>363</v>
      </c>
      <c r="B429" s="64">
        <v>3910</v>
      </c>
      <c r="C429" s="64">
        <v>3910</v>
      </c>
      <c r="D429" s="64">
        <v>3833</v>
      </c>
      <c r="E429" s="64">
        <v>3855</v>
      </c>
      <c r="F429" s="66">
        <f t="shared" si="39"/>
        <v>1.9693094629156009</v>
      </c>
      <c r="G429" s="66">
        <f t="shared" si="40"/>
        <v>-1.4066496163682864</v>
      </c>
      <c r="H429" s="5">
        <f t="shared" si="42"/>
        <v>0.7142857142857143</v>
      </c>
      <c r="I429" s="66">
        <f t="shared" si="41"/>
        <v>3</v>
      </c>
      <c r="J429" s="66">
        <f t="shared" si="37"/>
        <v>8</v>
      </c>
      <c r="K429" s="66">
        <f t="shared" si="38"/>
        <v>3</v>
      </c>
    </row>
    <row r="430" spans="1:11" x14ac:dyDescent="0.25">
      <c r="A430" s="63" t="s">
        <v>362</v>
      </c>
      <c r="B430" s="64">
        <v>3968</v>
      </c>
      <c r="C430" s="64">
        <v>3975</v>
      </c>
      <c r="D430" s="64">
        <v>3915</v>
      </c>
      <c r="E430" s="64">
        <v>3935</v>
      </c>
      <c r="F430" s="66">
        <f t="shared" si="39"/>
        <v>1.5120967741935485</v>
      </c>
      <c r="G430" s="66">
        <f t="shared" si="40"/>
        <v>-0.83165322580645151</v>
      </c>
      <c r="H430" s="5">
        <f t="shared" si="42"/>
        <v>0.54999999999999993</v>
      </c>
      <c r="I430" s="66">
        <f t="shared" si="41"/>
        <v>1</v>
      </c>
      <c r="J430" s="66">
        <f t="shared" si="37"/>
        <v>6</v>
      </c>
      <c r="K430" s="66">
        <f t="shared" si="38"/>
        <v>2</v>
      </c>
    </row>
    <row r="431" spans="1:11" x14ac:dyDescent="0.25">
      <c r="A431" s="63" t="s">
        <v>361</v>
      </c>
      <c r="B431" s="64">
        <v>3998</v>
      </c>
      <c r="C431" s="64">
        <v>4011</v>
      </c>
      <c r="D431" s="64">
        <v>3952</v>
      </c>
      <c r="E431" s="64">
        <v>3993</v>
      </c>
      <c r="F431" s="66">
        <f t="shared" si="39"/>
        <v>1.4757378689344673</v>
      </c>
      <c r="G431" s="66">
        <f t="shared" si="40"/>
        <v>-0.12506253126563283</v>
      </c>
      <c r="H431" s="5">
        <f t="shared" si="42"/>
        <v>8.4745762711864403E-2</v>
      </c>
      <c r="I431" s="66">
        <f t="shared" si="41"/>
        <v>1</v>
      </c>
      <c r="J431" s="66">
        <f t="shared" si="37"/>
        <v>1</v>
      </c>
      <c r="K431" s="66">
        <f t="shared" si="38"/>
        <v>2</v>
      </c>
    </row>
    <row r="432" spans="1:11" x14ac:dyDescent="0.25">
      <c r="A432" s="63" t="s">
        <v>360</v>
      </c>
      <c r="B432" s="64">
        <v>4050</v>
      </c>
      <c r="C432" s="64">
        <v>4072</v>
      </c>
      <c r="D432" s="64">
        <v>3986</v>
      </c>
      <c r="E432" s="64">
        <v>3991</v>
      </c>
      <c r="F432" s="66">
        <f t="shared" si="39"/>
        <v>2.1234567901234569</v>
      </c>
      <c r="G432" s="66">
        <f t="shared" si="40"/>
        <v>-1.4567901234567902</v>
      </c>
      <c r="H432" s="5">
        <f t="shared" si="42"/>
        <v>0.68604651162790697</v>
      </c>
      <c r="I432" s="66">
        <f t="shared" si="41"/>
        <v>4</v>
      </c>
      <c r="J432" s="66">
        <f t="shared" si="37"/>
        <v>7</v>
      </c>
      <c r="K432" s="66">
        <f t="shared" si="38"/>
        <v>3</v>
      </c>
    </row>
    <row r="433" spans="1:11" x14ac:dyDescent="0.25">
      <c r="A433" s="63" t="s">
        <v>359</v>
      </c>
      <c r="B433" s="64">
        <v>4100</v>
      </c>
      <c r="C433" s="64">
        <v>4144</v>
      </c>
      <c r="D433" s="64">
        <v>4041</v>
      </c>
      <c r="E433" s="64">
        <v>4080</v>
      </c>
      <c r="F433" s="66">
        <f t="shared" si="39"/>
        <v>2.5121951219512195</v>
      </c>
      <c r="G433" s="66">
        <f t="shared" si="40"/>
        <v>-0.48780487804878048</v>
      </c>
      <c r="H433" s="5">
        <f t="shared" si="42"/>
        <v>0.1941747572815534</v>
      </c>
      <c r="I433" s="66">
        <f t="shared" si="41"/>
        <v>5</v>
      </c>
      <c r="J433" s="66">
        <f t="shared" si="37"/>
        <v>2</v>
      </c>
      <c r="K433" s="66">
        <f t="shared" si="38"/>
        <v>2</v>
      </c>
    </row>
    <row r="434" spans="1:11" x14ac:dyDescent="0.25">
      <c r="A434" s="63" t="s">
        <v>358</v>
      </c>
      <c r="B434" s="64">
        <v>4074</v>
      </c>
      <c r="C434" s="64">
        <v>4100</v>
      </c>
      <c r="D434" s="64">
        <v>4039</v>
      </c>
      <c r="E434" s="64">
        <v>4071</v>
      </c>
      <c r="F434" s="66">
        <f t="shared" si="39"/>
        <v>1.4972999509081983</v>
      </c>
      <c r="G434" s="66">
        <f t="shared" si="40"/>
        <v>-7.3637702503681887E-2</v>
      </c>
      <c r="H434" s="5">
        <f t="shared" si="42"/>
        <v>4.9180327868852458E-2</v>
      </c>
      <c r="I434" s="66">
        <f t="shared" si="41"/>
        <v>1</v>
      </c>
      <c r="J434" s="66">
        <f t="shared" si="37"/>
        <v>1</v>
      </c>
      <c r="K434" s="66">
        <f t="shared" si="38"/>
        <v>2</v>
      </c>
    </row>
    <row r="435" spans="1:11" x14ac:dyDescent="0.25">
      <c r="A435" s="63" t="s">
        <v>357</v>
      </c>
      <c r="B435" s="64">
        <v>4092</v>
      </c>
      <c r="C435" s="64">
        <v>4115</v>
      </c>
      <c r="D435" s="64">
        <v>4035</v>
      </c>
      <c r="E435" s="64">
        <v>4054</v>
      </c>
      <c r="F435" s="66">
        <f t="shared" si="39"/>
        <v>1.9550342130987293</v>
      </c>
      <c r="G435" s="66">
        <f t="shared" si="40"/>
        <v>-0.92864125122189645</v>
      </c>
      <c r="H435" s="5">
        <f t="shared" si="42"/>
        <v>0.47500000000000003</v>
      </c>
      <c r="I435" s="66">
        <f t="shared" si="41"/>
        <v>3</v>
      </c>
      <c r="J435" s="66">
        <f t="shared" si="37"/>
        <v>5</v>
      </c>
      <c r="K435" s="66">
        <f t="shared" si="38"/>
        <v>2</v>
      </c>
    </row>
    <row r="436" spans="1:11" x14ac:dyDescent="0.25">
      <c r="A436" s="63" t="s">
        <v>356</v>
      </c>
      <c r="B436" s="64">
        <v>4067</v>
      </c>
      <c r="C436" s="64">
        <v>4127</v>
      </c>
      <c r="D436" s="64">
        <v>4041</v>
      </c>
      <c r="E436" s="64">
        <v>4082</v>
      </c>
      <c r="F436" s="66">
        <f t="shared" si="39"/>
        <v>2.1145807720678635</v>
      </c>
      <c r="G436" s="66">
        <f t="shared" si="40"/>
        <v>0.36882222768625522</v>
      </c>
      <c r="H436" s="5">
        <f t="shared" si="42"/>
        <v>0.17441860465116277</v>
      </c>
      <c r="I436" s="66">
        <f t="shared" si="41"/>
        <v>4</v>
      </c>
      <c r="J436" s="66">
        <f t="shared" si="37"/>
        <v>2</v>
      </c>
      <c r="K436" s="66">
        <f t="shared" si="38"/>
        <v>2</v>
      </c>
    </row>
    <row r="437" spans="1:11" x14ac:dyDescent="0.25">
      <c r="A437" s="63" t="s">
        <v>355</v>
      </c>
      <c r="B437" s="64">
        <v>4025</v>
      </c>
      <c r="C437" s="64">
        <v>4124</v>
      </c>
      <c r="D437" s="64">
        <v>3982</v>
      </c>
      <c r="E437" s="64">
        <v>4092</v>
      </c>
      <c r="F437" s="66">
        <f t="shared" si="39"/>
        <v>3.5279503105590062</v>
      </c>
      <c r="G437" s="66">
        <f t="shared" si="40"/>
        <v>1.6645962732919253</v>
      </c>
      <c r="H437" s="5">
        <f t="shared" si="42"/>
        <v>0.47183098591549288</v>
      </c>
      <c r="I437" s="66">
        <f t="shared" si="41"/>
        <v>8</v>
      </c>
      <c r="J437" s="66">
        <f t="shared" si="37"/>
        <v>5</v>
      </c>
      <c r="K437" s="66">
        <f t="shared" si="38"/>
        <v>1</v>
      </c>
    </row>
    <row r="438" spans="1:11" x14ac:dyDescent="0.25">
      <c r="A438" s="63" t="s">
        <v>354</v>
      </c>
      <c r="B438" s="64">
        <v>4199</v>
      </c>
      <c r="C438" s="64">
        <v>4199</v>
      </c>
      <c r="D438" s="64">
        <v>4091</v>
      </c>
      <c r="E438" s="64">
        <v>4093</v>
      </c>
      <c r="F438" s="66">
        <f t="shared" si="39"/>
        <v>2.5720409621338414</v>
      </c>
      <c r="G438" s="66">
        <f t="shared" si="40"/>
        <v>-2.5244105739461777</v>
      </c>
      <c r="H438" s="5">
        <f t="shared" si="42"/>
        <v>0.98148148148148151</v>
      </c>
      <c r="I438" s="66">
        <f t="shared" si="41"/>
        <v>5</v>
      </c>
      <c r="J438" s="66">
        <f t="shared" si="37"/>
        <v>10</v>
      </c>
      <c r="K438" s="66">
        <f t="shared" si="38"/>
        <v>3</v>
      </c>
    </row>
    <row r="439" spans="1:11" x14ac:dyDescent="0.25">
      <c r="A439" s="63" t="s">
        <v>353</v>
      </c>
      <c r="B439" s="64">
        <v>4185</v>
      </c>
      <c r="C439" s="64">
        <v>4201</v>
      </c>
      <c r="D439" s="64">
        <v>4134</v>
      </c>
      <c r="E439" s="64">
        <v>4186</v>
      </c>
      <c r="F439" s="66">
        <f t="shared" si="39"/>
        <v>1.6009557945041817</v>
      </c>
      <c r="G439" s="66">
        <f t="shared" si="40"/>
        <v>2.3894862604540022E-2</v>
      </c>
      <c r="H439" s="5">
        <f t="shared" si="42"/>
        <v>1.4925373134328356E-2</v>
      </c>
      <c r="I439" s="66">
        <f t="shared" si="41"/>
        <v>2</v>
      </c>
      <c r="J439" s="66">
        <f t="shared" si="37"/>
        <v>1</v>
      </c>
      <c r="K439" s="66">
        <f t="shared" si="38"/>
        <v>2</v>
      </c>
    </row>
    <row r="440" spans="1:11" x14ac:dyDescent="0.25">
      <c r="A440" s="63" t="s">
        <v>352</v>
      </c>
      <c r="B440" s="64">
        <v>4287</v>
      </c>
      <c r="C440" s="64">
        <v>4294</v>
      </c>
      <c r="D440" s="64">
        <v>4193</v>
      </c>
      <c r="E440" s="64">
        <v>4203</v>
      </c>
      <c r="F440" s="66">
        <f t="shared" si="39"/>
        <v>2.3559598787030556</v>
      </c>
      <c r="G440" s="66">
        <f t="shared" si="40"/>
        <v>-1.959412176347096</v>
      </c>
      <c r="H440" s="5">
        <f t="shared" si="42"/>
        <v>0.83168316831683176</v>
      </c>
      <c r="I440" s="66">
        <f t="shared" si="41"/>
        <v>5</v>
      </c>
      <c r="J440" s="66">
        <f t="shared" si="37"/>
        <v>9</v>
      </c>
      <c r="K440" s="66">
        <f t="shared" si="38"/>
        <v>3</v>
      </c>
    </row>
    <row r="441" spans="1:11" x14ac:dyDescent="0.25">
      <c r="A441" s="63" t="s">
        <v>351</v>
      </c>
      <c r="B441" s="64">
        <v>4298</v>
      </c>
      <c r="C441" s="64">
        <v>4327</v>
      </c>
      <c r="D441" s="64">
        <v>4250</v>
      </c>
      <c r="E441" s="64">
        <v>4315</v>
      </c>
      <c r="F441" s="66">
        <f t="shared" si="39"/>
        <v>1.7915309446254073</v>
      </c>
      <c r="G441" s="66">
        <f t="shared" si="40"/>
        <v>0.39553280595625878</v>
      </c>
      <c r="H441" s="5">
        <f t="shared" si="42"/>
        <v>0.2207792207792208</v>
      </c>
      <c r="I441" s="66">
        <f t="shared" si="41"/>
        <v>2</v>
      </c>
      <c r="J441" s="66">
        <f t="shared" si="37"/>
        <v>3</v>
      </c>
      <c r="K441" s="66">
        <f t="shared" si="38"/>
        <v>2</v>
      </c>
    </row>
    <row r="442" spans="1:11" x14ac:dyDescent="0.25">
      <c r="A442" s="63" t="s">
        <v>350</v>
      </c>
      <c r="B442" s="64">
        <v>4265</v>
      </c>
      <c r="C442" s="64">
        <v>4284</v>
      </c>
      <c r="D442" s="64">
        <v>4171</v>
      </c>
      <c r="E442" s="64">
        <v>4188</v>
      </c>
      <c r="F442" s="66">
        <f t="shared" si="39"/>
        <v>2.6494724501758502</v>
      </c>
      <c r="G442" s="66">
        <f t="shared" si="40"/>
        <v>-1.8053927315357561</v>
      </c>
      <c r="H442" s="5">
        <f t="shared" si="42"/>
        <v>0.68141592920353977</v>
      </c>
      <c r="I442" s="66">
        <f t="shared" si="41"/>
        <v>5</v>
      </c>
      <c r="J442" s="66">
        <f t="shared" si="37"/>
        <v>7</v>
      </c>
      <c r="K442" s="66">
        <f t="shared" si="38"/>
        <v>3</v>
      </c>
    </row>
    <row r="443" spans="1:11" x14ac:dyDescent="0.25">
      <c r="A443" s="63" t="s">
        <v>349</v>
      </c>
      <c r="B443" s="64">
        <v>4326</v>
      </c>
      <c r="C443" s="64">
        <v>4332</v>
      </c>
      <c r="D443" s="64">
        <v>4198</v>
      </c>
      <c r="E443" s="64">
        <v>4202</v>
      </c>
      <c r="F443" s="66">
        <f t="shared" si="39"/>
        <v>3.0975496994914473</v>
      </c>
      <c r="G443" s="66">
        <f t="shared" si="40"/>
        <v>-2.8663892741562647</v>
      </c>
      <c r="H443" s="5">
        <f t="shared" si="42"/>
        <v>0.92537313432835822</v>
      </c>
      <c r="I443" s="66">
        <f t="shared" si="41"/>
        <v>7</v>
      </c>
      <c r="J443" s="66">
        <f t="shared" si="37"/>
        <v>10</v>
      </c>
      <c r="K443" s="66">
        <f t="shared" si="38"/>
        <v>4</v>
      </c>
    </row>
    <row r="444" spans="1:11" x14ac:dyDescent="0.25">
      <c r="A444" s="63" t="s">
        <v>348</v>
      </c>
      <c r="B444" s="64">
        <v>4180</v>
      </c>
      <c r="C444" s="64">
        <v>4258</v>
      </c>
      <c r="D444" s="64">
        <v>4156</v>
      </c>
      <c r="E444" s="64">
        <v>4225</v>
      </c>
      <c r="F444" s="66">
        <f t="shared" si="39"/>
        <v>2.4401913875598082</v>
      </c>
      <c r="G444" s="66">
        <f t="shared" si="40"/>
        <v>1.0765550239234449</v>
      </c>
      <c r="H444" s="5">
        <f t="shared" si="42"/>
        <v>0.44117647058823534</v>
      </c>
      <c r="I444" s="66">
        <f t="shared" si="41"/>
        <v>5</v>
      </c>
      <c r="J444" s="66">
        <f t="shared" si="37"/>
        <v>5</v>
      </c>
      <c r="K444" s="66">
        <f t="shared" si="38"/>
        <v>2</v>
      </c>
    </row>
    <row r="445" spans="1:11" x14ac:dyDescent="0.25">
      <c r="A445" s="63" t="s">
        <v>347</v>
      </c>
      <c r="B445" s="64">
        <v>4200</v>
      </c>
      <c r="C445" s="64">
        <v>4314</v>
      </c>
      <c r="D445" s="64">
        <v>4122</v>
      </c>
      <c r="E445" s="64">
        <v>4145</v>
      </c>
      <c r="F445" s="66">
        <f t="shared" si="39"/>
        <v>4.5714285714285712</v>
      </c>
      <c r="G445" s="66">
        <f t="shared" si="40"/>
        <v>-1.3095238095238095</v>
      </c>
      <c r="H445" s="5">
        <f t="shared" si="42"/>
        <v>0.28645833333333337</v>
      </c>
      <c r="I445" s="66">
        <f t="shared" si="41"/>
        <v>9</v>
      </c>
      <c r="J445" s="66">
        <f t="shared" si="37"/>
        <v>3</v>
      </c>
      <c r="K445" s="66">
        <f t="shared" si="38"/>
        <v>1</v>
      </c>
    </row>
    <row r="446" spans="1:11" x14ac:dyDescent="0.25">
      <c r="A446" s="63" t="s">
        <v>346</v>
      </c>
      <c r="B446" s="64">
        <v>4096</v>
      </c>
      <c r="C446" s="64">
        <v>4115</v>
      </c>
      <c r="D446" s="64">
        <v>4052</v>
      </c>
      <c r="E446" s="64">
        <v>4059</v>
      </c>
      <c r="F446" s="66">
        <f t="shared" si="39"/>
        <v>1.5380859375</v>
      </c>
      <c r="G446" s="66">
        <f t="shared" si="40"/>
        <v>-0.9033203125</v>
      </c>
      <c r="H446" s="5">
        <f t="shared" si="42"/>
        <v>0.58730158730158732</v>
      </c>
      <c r="I446" s="66">
        <f t="shared" si="41"/>
        <v>1</v>
      </c>
      <c r="J446" s="66">
        <f t="shared" si="37"/>
        <v>6</v>
      </c>
      <c r="K446" s="66">
        <f t="shared" si="38"/>
        <v>2</v>
      </c>
    </row>
    <row r="447" spans="1:11" x14ac:dyDescent="0.25">
      <c r="A447" s="63" t="s">
        <v>345</v>
      </c>
      <c r="B447" s="64">
        <v>4072</v>
      </c>
      <c r="C447" s="64">
        <v>4180</v>
      </c>
      <c r="D447" s="64">
        <v>4046</v>
      </c>
      <c r="E447" s="64">
        <v>4160</v>
      </c>
      <c r="F447" s="66">
        <f t="shared" si="39"/>
        <v>3.2907662082514735</v>
      </c>
      <c r="G447" s="66">
        <f t="shared" si="40"/>
        <v>2.161100196463654</v>
      </c>
      <c r="H447" s="5">
        <f t="shared" si="42"/>
        <v>0.65671641791044766</v>
      </c>
      <c r="I447" s="66">
        <f t="shared" si="41"/>
        <v>7</v>
      </c>
      <c r="J447" s="66">
        <f t="shared" si="37"/>
        <v>7</v>
      </c>
      <c r="K447" s="66">
        <f t="shared" si="38"/>
        <v>4</v>
      </c>
    </row>
    <row r="448" spans="1:11" x14ac:dyDescent="0.25">
      <c r="A448" s="63" t="s">
        <v>344</v>
      </c>
      <c r="B448" s="64">
        <v>3989</v>
      </c>
      <c r="C448" s="64">
        <v>4060</v>
      </c>
      <c r="D448" s="64">
        <v>3960</v>
      </c>
      <c r="E448" s="64">
        <v>4019</v>
      </c>
      <c r="F448" s="66">
        <f t="shared" si="39"/>
        <v>2.5068939583855605</v>
      </c>
      <c r="G448" s="66">
        <f t="shared" si="40"/>
        <v>0.75206818751566806</v>
      </c>
      <c r="H448" s="5">
        <f t="shared" si="42"/>
        <v>0.3</v>
      </c>
      <c r="I448" s="66">
        <f t="shared" si="41"/>
        <v>5</v>
      </c>
      <c r="J448" s="66">
        <f t="shared" si="37"/>
        <v>4</v>
      </c>
      <c r="K448" s="66">
        <f t="shared" si="38"/>
        <v>2</v>
      </c>
    </row>
    <row r="449" spans="1:11" x14ac:dyDescent="0.25">
      <c r="A449" s="63" t="s">
        <v>343</v>
      </c>
      <c r="B449" s="64">
        <v>3969</v>
      </c>
      <c r="C449" s="64">
        <v>4059</v>
      </c>
      <c r="D449" s="64">
        <v>3913</v>
      </c>
      <c r="E449" s="64">
        <v>4002</v>
      </c>
      <c r="F449" s="66">
        <f t="shared" si="39"/>
        <v>3.6785084404132022</v>
      </c>
      <c r="G449" s="66">
        <f t="shared" si="40"/>
        <v>0.83144368858654571</v>
      </c>
      <c r="H449" s="5">
        <f t="shared" si="42"/>
        <v>0.22602739726027396</v>
      </c>
      <c r="I449" s="66">
        <f t="shared" si="41"/>
        <v>8</v>
      </c>
      <c r="J449" s="66">
        <f t="shared" si="37"/>
        <v>3</v>
      </c>
      <c r="K449" s="66">
        <f t="shared" si="38"/>
        <v>1</v>
      </c>
    </row>
    <row r="450" spans="1:11" x14ac:dyDescent="0.25">
      <c r="A450" s="63" t="s">
        <v>342</v>
      </c>
      <c r="B450" s="64">
        <v>3970</v>
      </c>
      <c r="C450" s="64">
        <v>4019</v>
      </c>
      <c r="D450" s="64">
        <v>3915</v>
      </c>
      <c r="E450" s="64">
        <v>3932</v>
      </c>
      <c r="F450" s="66">
        <f t="shared" si="39"/>
        <v>2.6196473551637278</v>
      </c>
      <c r="G450" s="66">
        <f t="shared" si="40"/>
        <v>-0.95717884130982378</v>
      </c>
      <c r="H450" s="5">
        <f t="shared" si="42"/>
        <v>0.36538461538461542</v>
      </c>
      <c r="I450" s="66">
        <f t="shared" si="41"/>
        <v>5</v>
      </c>
      <c r="J450" s="66">
        <f t="shared" si="37"/>
        <v>4</v>
      </c>
      <c r="K450" s="66">
        <f t="shared" si="38"/>
        <v>2</v>
      </c>
    </row>
    <row r="451" spans="1:11" x14ac:dyDescent="0.25">
      <c r="A451" s="63" t="s">
        <v>341</v>
      </c>
      <c r="B451" s="64">
        <v>4110</v>
      </c>
      <c r="C451" s="64">
        <v>4149</v>
      </c>
      <c r="D451" s="64">
        <v>3996</v>
      </c>
      <c r="E451" s="64">
        <v>4000</v>
      </c>
      <c r="F451" s="66">
        <f t="shared" si="39"/>
        <v>3.722627737226277</v>
      </c>
      <c r="G451" s="66">
        <f t="shared" si="40"/>
        <v>-2.6763990267639901</v>
      </c>
      <c r="H451" s="5">
        <f t="shared" si="42"/>
        <v>0.71895424836601307</v>
      </c>
      <c r="I451" s="66">
        <f t="shared" si="41"/>
        <v>8</v>
      </c>
      <c r="J451" s="66">
        <f t="shared" ref="J451:J514" si="43">VLOOKUP(H451,$L$24:$N$33,3,TRUE)</f>
        <v>8</v>
      </c>
      <c r="K451" s="66">
        <f t="shared" ref="K451:K514" si="44">IF(AND(I451&gt;=$N$10,F451&gt;$B$1),IF(J451&gt;=$N$23,4,1),IF(J451&gt;=$N$23,3,2))</f>
        <v>4</v>
      </c>
    </row>
    <row r="452" spans="1:11" x14ac:dyDescent="0.25">
      <c r="A452" s="63" t="s">
        <v>340</v>
      </c>
      <c r="B452" s="64">
        <v>4040</v>
      </c>
      <c r="C452" s="64">
        <v>4201</v>
      </c>
      <c r="D452" s="64">
        <v>4027</v>
      </c>
      <c r="E452" s="64">
        <v>4151</v>
      </c>
      <c r="F452" s="66">
        <f t="shared" ref="F452:F515" si="45">ABS(C452-D452)/B452*100</f>
        <v>4.3069306930693063</v>
      </c>
      <c r="G452" s="66">
        <f t="shared" ref="G452:G515" si="46">(E452-B452)/B452*100</f>
        <v>2.7475247524752477</v>
      </c>
      <c r="H452" s="5">
        <f t="shared" si="42"/>
        <v>0.63793103448275879</v>
      </c>
      <c r="I452" s="66">
        <f t="shared" ref="I452:I515" si="47">VLOOKUP(_xlfn.PERCENTRANK.EXC(F$3:F$1184,F452),$L$11:$N$20,3,TRUE)</f>
        <v>8</v>
      </c>
      <c r="J452" s="66">
        <f t="shared" si="43"/>
        <v>7</v>
      </c>
      <c r="K452" s="66">
        <f t="shared" si="44"/>
        <v>4</v>
      </c>
    </row>
    <row r="453" spans="1:11" x14ac:dyDescent="0.25">
      <c r="A453" s="63" t="s">
        <v>339</v>
      </c>
      <c r="B453" s="64">
        <v>4108</v>
      </c>
      <c r="C453" s="64">
        <v>4189</v>
      </c>
      <c r="D453" s="64">
        <v>4102</v>
      </c>
      <c r="E453" s="64">
        <v>4126</v>
      </c>
      <c r="F453" s="66">
        <f t="shared" si="45"/>
        <v>2.1178188899707888</v>
      </c>
      <c r="G453" s="66">
        <f t="shared" si="46"/>
        <v>0.4381694255111977</v>
      </c>
      <c r="H453" s="5">
        <f t="shared" si="42"/>
        <v>0.20689655172413793</v>
      </c>
      <c r="I453" s="66">
        <f t="shared" si="47"/>
        <v>4</v>
      </c>
      <c r="J453" s="66">
        <f t="shared" si="43"/>
        <v>3</v>
      </c>
      <c r="K453" s="66">
        <f t="shared" si="44"/>
        <v>2</v>
      </c>
    </row>
    <row r="454" spans="1:11" x14ac:dyDescent="0.25">
      <c r="A454" s="63" t="s">
        <v>338</v>
      </c>
      <c r="B454" s="64">
        <v>4181</v>
      </c>
      <c r="C454" s="64">
        <v>4239</v>
      </c>
      <c r="D454" s="64">
        <v>4161</v>
      </c>
      <c r="E454" s="64">
        <v>4176</v>
      </c>
      <c r="F454" s="66">
        <f t="shared" si="45"/>
        <v>1.8655823965558478</v>
      </c>
      <c r="G454" s="66">
        <f t="shared" si="46"/>
        <v>-0.1195886151638364</v>
      </c>
      <c r="H454" s="5">
        <f t="shared" si="42"/>
        <v>6.4102564102564097E-2</v>
      </c>
      <c r="I454" s="66">
        <f t="shared" si="47"/>
        <v>3</v>
      </c>
      <c r="J454" s="66">
        <f t="shared" si="43"/>
        <v>1</v>
      </c>
      <c r="K454" s="66">
        <f t="shared" si="44"/>
        <v>2</v>
      </c>
    </row>
    <row r="455" spans="1:11" x14ac:dyDescent="0.25">
      <c r="A455" s="63" t="s">
        <v>337</v>
      </c>
      <c r="B455" s="64">
        <v>4157</v>
      </c>
      <c r="C455" s="64">
        <v>4235</v>
      </c>
      <c r="D455" s="64">
        <v>4131</v>
      </c>
      <c r="E455" s="64">
        <v>4196</v>
      </c>
      <c r="F455" s="66">
        <f t="shared" si="45"/>
        <v>2.5018041857108493</v>
      </c>
      <c r="G455" s="66">
        <f t="shared" si="46"/>
        <v>0.93817656964156837</v>
      </c>
      <c r="H455" s="5">
        <f t="shared" si="42"/>
        <v>0.37499999999999994</v>
      </c>
      <c r="I455" s="66">
        <f t="shared" si="47"/>
        <v>5</v>
      </c>
      <c r="J455" s="66">
        <f t="shared" si="43"/>
        <v>4</v>
      </c>
      <c r="K455" s="66">
        <f t="shared" si="44"/>
        <v>2</v>
      </c>
    </row>
    <row r="456" spans="1:11" x14ac:dyDescent="0.25">
      <c r="A456" s="63" t="s">
        <v>336</v>
      </c>
      <c r="B456" s="64">
        <v>4394</v>
      </c>
      <c r="C456" s="64">
        <v>4409</v>
      </c>
      <c r="D456" s="64">
        <v>4264</v>
      </c>
      <c r="E456" s="64">
        <v>4272</v>
      </c>
      <c r="F456" s="66">
        <f t="shared" si="45"/>
        <v>3.2999544833864358</v>
      </c>
      <c r="G456" s="66">
        <f t="shared" si="46"/>
        <v>-2.7765134274010013</v>
      </c>
      <c r="H456" s="5">
        <f t="shared" si="42"/>
        <v>0.8413793103448276</v>
      </c>
      <c r="I456" s="66">
        <f t="shared" si="47"/>
        <v>7</v>
      </c>
      <c r="J456" s="66">
        <f t="shared" si="43"/>
        <v>9</v>
      </c>
      <c r="K456" s="66">
        <f t="shared" si="44"/>
        <v>4</v>
      </c>
    </row>
    <row r="457" spans="1:11" x14ac:dyDescent="0.25">
      <c r="A457" s="63" t="s">
        <v>335</v>
      </c>
      <c r="B457" s="64">
        <v>4352</v>
      </c>
      <c r="C457" s="64">
        <v>4406</v>
      </c>
      <c r="D457" s="64">
        <v>4307</v>
      </c>
      <c r="E457" s="64">
        <v>4390</v>
      </c>
      <c r="F457" s="66">
        <f t="shared" si="45"/>
        <v>2.2748161764705883</v>
      </c>
      <c r="G457" s="66">
        <f t="shared" si="46"/>
        <v>0.87316176470588236</v>
      </c>
      <c r="H457" s="5">
        <f t="shared" si="42"/>
        <v>0.38383838383838381</v>
      </c>
      <c r="I457" s="66">
        <f t="shared" si="47"/>
        <v>4</v>
      </c>
      <c r="J457" s="66">
        <f t="shared" si="43"/>
        <v>4</v>
      </c>
      <c r="K457" s="66">
        <f t="shared" si="44"/>
        <v>2</v>
      </c>
    </row>
    <row r="458" spans="1:11" x14ac:dyDescent="0.25">
      <c r="A458" s="63" t="s">
        <v>334</v>
      </c>
      <c r="B458" s="64">
        <v>4341</v>
      </c>
      <c r="C458" s="64">
        <v>4399</v>
      </c>
      <c r="D458" s="64">
        <v>4313</v>
      </c>
      <c r="E458" s="64">
        <v>4386</v>
      </c>
      <c r="F458" s="66">
        <f t="shared" si="45"/>
        <v>1.981110343238885</v>
      </c>
      <c r="G458" s="66">
        <f t="shared" si="46"/>
        <v>1.0366275051831375</v>
      </c>
      <c r="H458" s="5">
        <f t="shared" si="42"/>
        <v>0.52325581395348841</v>
      </c>
      <c r="I458" s="66">
        <f t="shared" si="47"/>
        <v>3</v>
      </c>
      <c r="J458" s="66">
        <f t="shared" si="43"/>
        <v>6</v>
      </c>
      <c r="K458" s="66">
        <f t="shared" si="44"/>
        <v>2</v>
      </c>
    </row>
    <row r="459" spans="1:11" x14ac:dyDescent="0.25">
      <c r="A459" s="63" t="s">
        <v>333</v>
      </c>
      <c r="B459" s="64">
        <v>4442</v>
      </c>
      <c r="C459" s="64">
        <v>4457</v>
      </c>
      <c r="D459" s="64">
        <v>4370</v>
      </c>
      <c r="E459" s="64">
        <v>4375</v>
      </c>
      <c r="F459" s="66">
        <f t="shared" si="45"/>
        <v>1.9585772174696081</v>
      </c>
      <c r="G459" s="66">
        <f t="shared" si="46"/>
        <v>-1.5083295812696982</v>
      </c>
      <c r="H459" s="5">
        <f t="shared" si="42"/>
        <v>0.77011494252873558</v>
      </c>
      <c r="I459" s="66">
        <f t="shared" si="47"/>
        <v>3</v>
      </c>
      <c r="J459" s="66">
        <f t="shared" si="43"/>
        <v>8</v>
      </c>
      <c r="K459" s="66">
        <f t="shared" si="44"/>
        <v>3</v>
      </c>
    </row>
    <row r="460" spans="1:11" x14ac:dyDescent="0.25">
      <c r="A460" s="63" t="s">
        <v>332</v>
      </c>
      <c r="B460" s="64">
        <v>4474</v>
      </c>
      <c r="C460" s="64">
        <v>4523</v>
      </c>
      <c r="D460" s="64">
        <v>4426</v>
      </c>
      <c r="E460" s="64">
        <v>4507</v>
      </c>
      <c r="F460" s="66">
        <f t="shared" si="45"/>
        <v>2.1680822530174342</v>
      </c>
      <c r="G460" s="66">
        <f t="shared" si="46"/>
        <v>0.73759499329459099</v>
      </c>
      <c r="H460" s="5">
        <f t="shared" si="42"/>
        <v>0.34020618556701032</v>
      </c>
      <c r="I460" s="66">
        <f t="shared" si="47"/>
        <v>4</v>
      </c>
      <c r="J460" s="66">
        <f t="shared" si="43"/>
        <v>4</v>
      </c>
      <c r="K460" s="66">
        <f t="shared" si="44"/>
        <v>2</v>
      </c>
    </row>
    <row r="461" spans="1:11" x14ac:dyDescent="0.25">
      <c r="A461" s="63" t="s">
        <v>331</v>
      </c>
      <c r="B461" s="64">
        <v>4548</v>
      </c>
      <c r="C461" s="64">
        <v>4575</v>
      </c>
      <c r="D461" s="64">
        <v>4461</v>
      </c>
      <c r="E461" s="64">
        <v>4503</v>
      </c>
      <c r="F461" s="66">
        <f t="shared" si="45"/>
        <v>2.5065963060686016</v>
      </c>
      <c r="G461" s="66">
        <f t="shared" si="46"/>
        <v>-0.98944591029023754</v>
      </c>
      <c r="H461" s="5">
        <f t="shared" si="42"/>
        <v>0.39473684210526316</v>
      </c>
      <c r="I461" s="66">
        <f t="shared" si="47"/>
        <v>5</v>
      </c>
      <c r="J461" s="66">
        <f t="shared" si="43"/>
        <v>4</v>
      </c>
      <c r="K461" s="66">
        <f t="shared" si="44"/>
        <v>2</v>
      </c>
    </row>
    <row r="462" spans="1:11" x14ac:dyDescent="0.25">
      <c r="A462" s="63" t="s">
        <v>330</v>
      </c>
      <c r="B462" s="64">
        <v>4372</v>
      </c>
      <c r="C462" s="64">
        <v>4476</v>
      </c>
      <c r="D462" s="64">
        <v>4372</v>
      </c>
      <c r="E462" s="64">
        <v>4430</v>
      </c>
      <c r="F462" s="66">
        <f t="shared" si="45"/>
        <v>2.3787740164684354</v>
      </c>
      <c r="G462" s="66">
        <f t="shared" si="46"/>
        <v>1.3266239707227814</v>
      </c>
      <c r="H462" s="5">
        <f t="shared" si="42"/>
        <v>0.55769230769230771</v>
      </c>
      <c r="I462" s="66">
        <f t="shared" si="47"/>
        <v>5</v>
      </c>
      <c r="J462" s="66">
        <f t="shared" si="43"/>
        <v>6</v>
      </c>
      <c r="K462" s="66">
        <f t="shared" si="44"/>
        <v>2</v>
      </c>
    </row>
    <row r="463" spans="1:11" x14ac:dyDescent="0.25">
      <c r="A463" s="63" t="s">
        <v>329</v>
      </c>
      <c r="B463" s="64">
        <v>4505</v>
      </c>
      <c r="C463" s="64">
        <v>4559</v>
      </c>
      <c r="D463" s="64">
        <v>4383</v>
      </c>
      <c r="E463" s="64">
        <v>4394</v>
      </c>
      <c r="F463" s="66">
        <f t="shared" si="45"/>
        <v>3.9067702552719199</v>
      </c>
      <c r="G463" s="66">
        <f t="shared" si="46"/>
        <v>-2.4639289678135405</v>
      </c>
      <c r="H463" s="5">
        <f t="shared" si="42"/>
        <v>0.63068181818181823</v>
      </c>
      <c r="I463" s="66">
        <f t="shared" si="47"/>
        <v>8</v>
      </c>
      <c r="J463" s="66">
        <f t="shared" si="43"/>
        <v>7</v>
      </c>
      <c r="K463" s="66">
        <f t="shared" si="44"/>
        <v>4</v>
      </c>
    </row>
    <row r="464" spans="1:11" x14ac:dyDescent="0.25">
      <c r="A464" s="63" t="s">
        <v>328</v>
      </c>
      <c r="B464" s="64">
        <v>4630</v>
      </c>
      <c r="C464" s="64">
        <v>4690</v>
      </c>
      <c r="D464" s="64">
        <v>4521</v>
      </c>
      <c r="E464" s="64">
        <v>4547</v>
      </c>
      <c r="F464" s="66">
        <f t="shared" si="45"/>
        <v>3.6501079913606911</v>
      </c>
      <c r="G464" s="66">
        <f t="shared" si="46"/>
        <v>-1.7926565874730023</v>
      </c>
      <c r="H464" s="5">
        <f t="shared" si="42"/>
        <v>0.49112426035502965</v>
      </c>
      <c r="I464" s="66">
        <f t="shared" si="47"/>
        <v>8</v>
      </c>
      <c r="J464" s="66">
        <f t="shared" si="43"/>
        <v>5</v>
      </c>
      <c r="K464" s="66">
        <f t="shared" si="44"/>
        <v>1</v>
      </c>
    </row>
    <row r="465" spans="1:11" x14ac:dyDescent="0.25">
      <c r="A465" s="63" t="s">
        <v>327</v>
      </c>
      <c r="B465" s="64">
        <v>4602</v>
      </c>
      <c r="C465" s="64">
        <v>4713</v>
      </c>
      <c r="D465" s="64">
        <v>4553</v>
      </c>
      <c r="E465" s="64">
        <v>4584</v>
      </c>
      <c r="F465" s="66">
        <f t="shared" si="45"/>
        <v>3.4767492394611037</v>
      </c>
      <c r="G465" s="66">
        <f t="shared" si="46"/>
        <v>-0.39113428943937423</v>
      </c>
      <c r="H465" s="5">
        <f t="shared" si="42"/>
        <v>0.11250000000000002</v>
      </c>
      <c r="I465" s="66">
        <f t="shared" si="47"/>
        <v>7</v>
      </c>
      <c r="J465" s="66">
        <f t="shared" si="43"/>
        <v>2</v>
      </c>
      <c r="K465" s="66">
        <f t="shared" si="44"/>
        <v>1</v>
      </c>
    </row>
    <row r="466" spans="1:11" x14ac:dyDescent="0.25">
      <c r="A466" s="63" t="s">
        <v>326</v>
      </c>
      <c r="B466" s="64">
        <v>4280</v>
      </c>
      <c r="C466" s="64">
        <v>4503</v>
      </c>
      <c r="D466" s="64">
        <v>4278</v>
      </c>
      <c r="E466" s="64">
        <v>4480</v>
      </c>
      <c r="F466" s="66">
        <f t="shared" si="45"/>
        <v>5.2570093457943923</v>
      </c>
      <c r="G466" s="66">
        <f t="shared" si="46"/>
        <v>4.6728971962616823</v>
      </c>
      <c r="H466" s="5">
        <f t="shared" si="42"/>
        <v>0.88888888888888895</v>
      </c>
      <c r="I466" s="66">
        <f t="shared" si="47"/>
        <v>10</v>
      </c>
      <c r="J466" s="66">
        <f t="shared" si="43"/>
        <v>9</v>
      </c>
      <c r="K466" s="66">
        <f t="shared" si="44"/>
        <v>4</v>
      </c>
    </row>
    <row r="467" spans="1:11" x14ac:dyDescent="0.25">
      <c r="A467" s="63" t="s">
        <v>325</v>
      </c>
      <c r="B467" s="64">
        <v>4320</v>
      </c>
      <c r="C467" s="64">
        <v>4364</v>
      </c>
      <c r="D467" s="64">
        <v>4290</v>
      </c>
      <c r="E467" s="64">
        <v>4349</v>
      </c>
      <c r="F467" s="66">
        <f t="shared" si="45"/>
        <v>1.712962962962963</v>
      </c>
      <c r="G467" s="66">
        <f t="shared" si="46"/>
        <v>0.67129629629629628</v>
      </c>
      <c r="H467" s="5">
        <f t="shared" si="42"/>
        <v>0.39189189189189189</v>
      </c>
      <c r="I467" s="66">
        <f t="shared" si="47"/>
        <v>2</v>
      </c>
      <c r="J467" s="66">
        <f t="shared" si="43"/>
        <v>4</v>
      </c>
      <c r="K467" s="66">
        <f t="shared" si="44"/>
        <v>2</v>
      </c>
    </row>
    <row r="468" spans="1:11" x14ac:dyDescent="0.25">
      <c r="A468" s="63" t="s">
        <v>324</v>
      </c>
      <c r="B468" s="64">
        <v>4215</v>
      </c>
      <c r="C468" s="64">
        <v>4233</v>
      </c>
      <c r="D468" s="64">
        <v>4183</v>
      </c>
      <c r="E468" s="64">
        <v>4219</v>
      </c>
      <c r="F468" s="66">
        <f t="shared" si="45"/>
        <v>1.1862396204033214</v>
      </c>
      <c r="G468" s="66">
        <f t="shared" si="46"/>
        <v>9.4899169632265717E-2</v>
      </c>
      <c r="H468" s="5">
        <f t="shared" si="42"/>
        <v>0.08</v>
      </c>
      <c r="I468" s="66">
        <f t="shared" si="47"/>
        <v>1</v>
      </c>
      <c r="J468" s="66">
        <f t="shared" si="43"/>
        <v>1</v>
      </c>
      <c r="K468" s="66">
        <f t="shared" si="44"/>
        <v>2</v>
      </c>
    </row>
    <row r="469" spans="1:11" x14ac:dyDescent="0.25">
      <c r="A469" s="63" t="s">
        <v>323</v>
      </c>
      <c r="B469" s="64">
        <v>4195</v>
      </c>
      <c r="C469" s="64">
        <v>4275</v>
      </c>
      <c r="D469" s="64">
        <v>4164</v>
      </c>
      <c r="E469" s="64">
        <v>4263</v>
      </c>
      <c r="F469" s="66">
        <f t="shared" si="45"/>
        <v>2.6460071513706795</v>
      </c>
      <c r="G469" s="66">
        <f t="shared" si="46"/>
        <v>1.6209773539928487</v>
      </c>
      <c r="H469" s="5">
        <f t="shared" si="42"/>
        <v>0.61261261261261257</v>
      </c>
      <c r="I469" s="66">
        <f t="shared" si="47"/>
        <v>5</v>
      </c>
      <c r="J469" s="66">
        <f t="shared" si="43"/>
        <v>7</v>
      </c>
      <c r="K469" s="66">
        <f t="shared" si="44"/>
        <v>3</v>
      </c>
    </row>
    <row r="470" spans="1:11" x14ac:dyDescent="0.25">
      <c r="A470" s="63" t="s">
        <v>322</v>
      </c>
      <c r="B470" s="64">
        <v>4070</v>
      </c>
      <c r="C470" s="64">
        <v>4087</v>
      </c>
      <c r="D470" s="64">
        <v>3987</v>
      </c>
      <c r="E470" s="64">
        <v>4013</v>
      </c>
      <c r="F470" s="66">
        <f t="shared" si="45"/>
        <v>2.4570024570024569</v>
      </c>
      <c r="G470" s="66">
        <f t="shared" si="46"/>
        <v>-1.4004914004914004</v>
      </c>
      <c r="H470" s="5">
        <f t="shared" si="42"/>
        <v>0.56999999999999995</v>
      </c>
      <c r="I470" s="66">
        <f t="shared" si="47"/>
        <v>5</v>
      </c>
      <c r="J470" s="66">
        <f t="shared" si="43"/>
        <v>6</v>
      </c>
      <c r="K470" s="66">
        <f t="shared" si="44"/>
        <v>2</v>
      </c>
    </row>
    <row r="471" spans="1:11" x14ac:dyDescent="0.25">
      <c r="A471" s="63" t="s">
        <v>321</v>
      </c>
      <c r="B471" s="64">
        <v>4069</v>
      </c>
      <c r="C471" s="64">
        <v>4141</v>
      </c>
      <c r="D471" s="64">
        <v>4046</v>
      </c>
      <c r="E471" s="64">
        <v>4096</v>
      </c>
      <c r="F471" s="66">
        <f t="shared" si="45"/>
        <v>2.3347259768985009</v>
      </c>
      <c r="G471" s="66">
        <f t="shared" si="46"/>
        <v>0.66355369869746872</v>
      </c>
      <c r="H471" s="5">
        <f t="shared" si="42"/>
        <v>0.28421052631578947</v>
      </c>
      <c r="I471" s="66">
        <f t="shared" si="47"/>
        <v>5</v>
      </c>
      <c r="J471" s="66">
        <f t="shared" si="43"/>
        <v>3</v>
      </c>
      <c r="K471" s="66">
        <f t="shared" si="44"/>
        <v>2</v>
      </c>
    </row>
    <row r="472" spans="1:11" x14ac:dyDescent="0.25">
      <c r="A472" s="63" t="s">
        <v>320</v>
      </c>
      <c r="B472" s="64">
        <v>4112</v>
      </c>
      <c r="C472" s="64">
        <v>4177</v>
      </c>
      <c r="D472" s="64">
        <v>4050</v>
      </c>
      <c r="E472" s="64">
        <v>4064</v>
      </c>
      <c r="F472" s="66">
        <f t="shared" si="45"/>
        <v>3.0885214007782102</v>
      </c>
      <c r="G472" s="66">
        <f t="shared" si="46"/>
        <v>-1.1673151750972763</v>
      </c>
      <c r="H472" s="5">
        <f t="shared" si="42"/>
        <v>0.37795275590551181</v>
      </c>
      <c r="I472" s="66">
        <f t="shared" si="47"/>
        <v>7</v>
      </c>
      <c r="J472" s="66">
        <f t="shared" si="43"/>
        <v>4</v>
      </c>
      <c r="K472" s="66">
        <f t="shared" si="44"/>
        <v>1</v>
      </c>
    </row>
    <row r="473" spans="1:11" x14ac:dyDescent="0.25">
      <c r="A473" s="63" t="s">
        <v>319</v>
      </c>
      <c r="B473" s="64">
        <v>4066</v>
      </c>
      <c r="C473" s="64">
        <v>4129</v>
      </c>
      <c r="D473" s="64">
        <v>4021</v>
      </c>
      <c r="E473" s="64">
        <v>4099</v>
      </c>
      <c r="F473" s="66">
        <f t="shared" si="45"/>
        <v>2.6561731431382194</v>
      </c>
      <c r="G473" s="66">
        <f t="shared" si="46"/>
        <v>0.81160846040334478</v>
      </c>
      <c r="H473" s="5">
        <f t="shared" si="42"/>
        <v>0.30555555555555552</v>
      </c>
      <c r="I473" s="66">
        <f t="shared" si="47"/>
        <v>5</v>
      </c>
      <c r="J473" s="66">
        <f t="shared" si="43"/>
        <v>4</v>
      </c>
      <c r="K473" s="66">
        <f t="shared" si="44"/>
        <v>2</v>
      </c>
    </row>
    <row r="474" spans="1:11" x14ac:dyDescent="0.25">
      <c r="A474" s="63" t="s">
        <v>318</v>
      </c>
      <c r="B474" s="64">
        <v>4175</v>
      </c>
      <c r="C474" s="64">
        <v>4204</v>
      </c>
      <c r="D474" s="64">
        <v>4117</v>
      </c>
      <c r="E474" s="64">
        <v>4121</v>
      </c>
      <c r="F474" s="66">
        <f t="shared" si="45"/>
        <v>2.0838323353293413</v>
      </c>
      <c r="G474" s="66">
        <f t="shared" si="46"/>
        <v>-1.2934131736526946</v>
      </c>
      <c r="H474" s="5">
        <f t="shared" si="42"/>
        <v>0.62068965517241381</v>
      </c>
      <c r="I474" s="66">
        <f t="shared" si="47"/>
        <v>3</v>
      </c>
      <c r="J474" s="66">
        <f t="shared" si="43"/>
        <v>7</v>
      </c>
      <c r="K474" s="66">
        <f t="shared" si="44"/>
        <v>3</v>
      </c>
    </row>
    <row r="475" spans="1:11" x14ac:dyDescent="0.25">
      <c r="A475" s="63" t="s">
        <v>317</v>
      </c>
      <c r="B475" s="64">
        <v>4281</v>
      </c>
      <c r="C475" s="64">
        <v>4286</v>
      </c>
      <c r="D475" s="64">
        <v>4201</v>
      </c>
      <c r="E475" s="64">
        <v>4230</v>
      </c>
      <c r="F475" s="66">
        <f t="shared" si="45"/>
        <v>1.9855174024760569</v>
      </c>
      <c r="G475" s="66">
        <f t="shared" si="46"/>
        <v>-1.1913104414856344</v>
      </c>
      <c r="H475" s="5">
        <f t="shared" si="42"/>
        <v>0.60000000000000009</v>
      </c>
      <c r="I475" s="66">
        <f t="shared" si="47"/>
        <v>3</v>
      </c>
      <c r="J475" s="66">
        <f t="shared" si="43"/>
        <v>7</v>
      </c>
      <c r="K475" s="66">
        <f t="shared" si="44"/>
        <v>3</v>
      </c>
    </row>
    <row r="476" spans="1:11" x14ac:dyDescent="0.25">
      <c r="A476" s="63" t="s">
        <v>316</v>
      </c>
      <c r="B476" s="64">
        <v>4190</v>
      </c>
      <c r="C476" s="64">
        <v>4250</v>
      </c>
      <c r="D476" s="64">
        <v>4170</v>
      </c>
      <c r="E476" s="64">
        <v>4243</v>
      </c>
      <c r="F476" s="66">
        <f t="shared" si="45"/>
        <v>1.9093078758949882</v>
      </c>
      <c r="G476" s="66">
        <f t="shared" si="46"/>
        <v>1.2649164677804297</v>
      </c>
      <c r="H476" s="5">
        <f t="shared" si="42"/>
        <v>0.66249999999999998</v>
      </c>
      <c r="I476" s="66">
        <f t="shared" si="47"/>
        <v>3</v>
      </c>
      <c r="J476" s="66">
        <f t="shared" si="43"/>
        <v>7</v>
      </c>
      <c r="K476" s="66">
        <f t="shared" si="44"/>
        <v>3</v>
      </c>
    </row>
    <row r="477" spans="1:11" x14ac:dyDescent="0.25">
      <c r="A477" s="63" t="s">
        <v>315</v>
      </c>
      <c r="B477" s="64">
        <v>4041</v>
      </c>
      <c r="C477" s="64">
        <v>4116</v>
      </c>
      <c r="D477" s="64">
        <v>4035</v>
      </c>
      <c r="E477" s="64">
        <v>4082</v>
      </c>
      <c r="F477" s="66">
        <f t="shared" si="45"/>
        <v>2.0044543429844097</v>
      </c>
      <c r="G477" s="66">
        <f t="shared" si="46"/>
        <v>1.0146003464488988</v>
      </c>
      <c r="H477" s="5">
        <f t="shared" si="42"/>
        <v>0.50617283950617287</v>
      </c>
      <c r="I477" s="66">
        <f t="shared" si="47"/>
        <v>3</v>
      </c>
      <c r="J477" s="66">
        <f t="shared" si="43"/>
        <v>6</v>
      </c>
      <c r="K477" s="66">
        <f t="shared" si="44"/>
        <v>2</v>
      </c>
    </row>
    <row r="478" spans="1:11" x14ac:dyDescent="0.25">
      <c r="A478" s="63" t="s">
        <v>314</v>
      </c>
      <c r="B478" s="64">
        <v>4008</v>
      </c>
      <c r="C478" s="64">
        <v>4051</v>
      </c>
      <c r="D478" s="64">
        <v>3977</v>
      </c>
      <c r="E478" s="64">
        <v>4004</v>
      </c>
      <c r="F478" s="66">
        <f t="shared" si="45"/>
        <v>1.8463073852295409</v>
      </c>
      <c r="G478" s="66">
        <f t="shared" si="46"/>
        <v>-9.9800399201596793E-2</v>
      </c>
      <c r="H478" s="5">
        <f t="shared" si="42"/>
        <v>5.405405405405405E-2</v>
      </c>
      <c r="I478" s="66">
        <f t="shared" si="47"/>
        <v>2</v>
      </c>
      <c r="J478" s="66">
        <f t="shared" si="43"/>
        <v>1</v>
      </c>
      <c r="K478" s="66">
        <f t="shared" si="44"/>
        <v>2</v>
      </c>
    </row>
    <row r="479" spans="1:11" x14ac:dyDescent="0.25">
      <c r="A479" s="63" t="s">
        <v>313</v>
      </c>
      <c r="B479" s="64">
        <v>4010</v>
      </c>
      <c r="C479" s="64">
        <v>4030</v>
      </c>
      <c r="D479" s="64">
        <v>3923</v>
      </c>
      <c r="E479" s="64">
        <v>3955</v>
      </c>
      <c r="F479" s="66">
        <f t="shared" si="45"/>
        <v>2.6683291770573563</v>
      </c>
      <c r="G479" s="66">
        <f t="shared" si="46"/>
        <v>-1.3715710723192018</v>
      </c>
      <c r="H479" s="5">
        <f t="shared" si="42"/>
        <v>0.5140186915887851</v>
      </c>
      <c r="I479" s="66">
        <f t="shared" si="47"/>
        <v>5</v>
      </c>
      <c r="J479" s="66">
        <f t="shared" si="43"/>
        <v>6</v>
      </c>
      <c r="K479" s="66">
        <f t="shared" si="44"/>
        <v>2</v>
      </c>
    </row>
    <row r="480" spans="1:11" x14ac:dyDescent="0.25">
      <c r="A480" s="63" t="s">
        <v>312</v>
      </c>
      <c r="B480" s="64">
        <v>3915</v>
      </c>
      <c r="C480" s="64">
        <v>3954</v>
      </c>
      <c r="D480" s="64">
        <v>3854</v>
      </c>
      <c r="E480" s="64">
        <v>3894</v>
      </c>
      <c r="F480" s="66">
        <f t="shared" si="45"/>
        <v>2.554278416347382</v>
      </c>
      <c r="G480" s="66">
        <f t="shared" si="46"/>
        <v>-0.53639846743295017</v>
      </c>
      <c r="H480" s="5">
        <f t="shared" si="42"/>
        <v>0.21</v>
      </c>
      <c r="I480" s="66">
        <f t="shared" si="47"/>
        <v>5</v>
      </c>
      <c r="J480" s="66">
        <f t="shared" si="43"/>
        <v>3</v>
      </c>
      <c r="K480" s="66">
        <f t="shared" si="44"/>
        <v>2</v>
      </c>
    </row>
    <row r="481" spans="1:11" x14ac:dyDescent="0.25">
      <c r="A481" s="63" t="s">
        <v>311</v>
      </c>
      <c r="B481" s="64">
        <v>3991</v>
      </c>
      <c r="C481" s="64">
        <v>4055</v>
      </c>
      <c r="D481" s="64">
        <v>3909</v>
      </c>
      <c r="E481" s="64">
        <v>3949</v>
      </c>
      <c r="F481" s="66">
        <f t="shared" si="45"/>
        <v>3.6582310197945374</v>
      </c>
      <c r="G481" s="66">
        <f t="shared" si="46"/>
        <v>-1.0523678276121273</v>
      </c>
      <c r="H481" s="5">
        <f t="shared" ref="H481:H544" si="48">ABS(G481/F481)</f>
        <v>0.28767123287671237</v>
      </c>
      <c r="I481" s="66">
        <f t="shared" si="47"/>
        <v>8</v>
      </c>
      <c r="J481" s="66">
        <f t="shared" si="43"/>
        <v>3</v>
      </c>
      <c r="K481" s="66">
        <f t="shared" si="44"/>
        <v>1</v>
      </c>
    </row>
    <row r="482" spans="1:11" x14ac:dyDescent="0.25">
      <c r="A482" s="63" t="s">
        <v>310</v>
      </c>
      <c r="B482" s="64">
        <v>4060</v>
      </c>
      <c r="C482" s="64">
        <v>4095</v>
      </c>
      <c r="D482" s="64">
        <v>4002</v>
      </c>
      <c r="E482" s="64">
        <v>4015</v>
      </c>
      <c r="F482" s="66">
        <f t="shared" si="45"/>
        <v>2.2906403940886699</v>
      </c>
      <c r="G482" s="66">
        <f t="shared" si="46"/>
        <v>-1.1083743842364533</v>
      </c>
      <c r="H482" s="5">
        <f t="shared" si="48"/>
        <v>0.48387096774193555</v>
      </c>
      <c r="I482" s="66">
        <f t="shared" si="47"/>
        <v>4</v>
      </c>
      <c r="J482" s="66">
        <f t="shared" si="43"/>
        <v>5</v>
      </c>
      <c r="K482" s="66">
        <f t="shared" si="44"/>
        <v>2</v>
      </c>
    </row>
    <row r="483" spans="1:11" x14ac:dyDescent="0.25">
      <c r="A483" s="63" t="s">
        <v>309</v>
      </c>
      <c r="B483" s="64">
        <v>4031</v>
      </c>
      <c r="C483" s="64">
        <v>4106</v>
      </c>
      <c r="D483" s="64">
        <v>4021</v>
      </c>
      <c r="E483" s="64">
        <v>4088</v>
      </c>
      <c r="F483" s="66">
        <f t="shared" si="45"/>
        <v>2.1086579012651945</v>
      </c>
      <c r="G483" s="66">
        <f t="shared" si="46"/>
        <v>1.4140411808484248</v>
      </c>
      <c r="H483" s="5">
        <f t="shared" si="48"/>
        <v>0.67058823529411782</v>
      </c>
      <c r="I483" s="66">
        <f t="shared" si="47"/>
        <v>4</v>
      </c>
      <c r="J483" s="66">
        <f t="shared" si="43"/>
        <v>7</v>
      </c>
      <c r="K483" s="66">
        <f t="shared" si="44"/>
        <v>3</v>
      </c>
    </row>
    <row r="484" spans="1:11" x14ac:dyDescent="0.25">
      <c r="A484" s="63" t="s">
        <v>308</v>
      </c>
      <c r="B484" s="64">
        <v>3943</v>
      </c>
      <c r="C484" s="64">
        <v>4082</v>
      </c>
      <c r="D484" s="64">
        <v>3939</v>
      </c>
      <c r="E484" s="64">
        <v>4062</v>
      </c>
      <c r="F484" s="66">
        <f t="shared" si="45"/>
        <v>3.6266801927466394</v>
      </c>
      <c r="G484" s="66">
        <f t="shared" si="46"/>
        <v>3.0180065939639866</v>
      </c>
      <c r="H484" s="5">
        <f t="shared" si="48"/>
        <v>0.83216783216783219</v>
      </c>
      <c r="I484" s="66">
        <f t="shared" si="47"/>
        <v>8</v>
      </c>
      <c r="J484" s="66">
        <f t="shared" si="43"/>
        <v>9</v>
      </c>
      <c r="K484" s="66">
        <f t="shared" si="44"/>
        <v>4</v>
      </c>
    </row>
    <row r="485" spans="1:11" x14ac:dyDescent="0.25">
      <c r="A485" s="63" t="s">
        <v>307</v>
      </c>
      <c r="B485" s="64">
        <v>3911</v>
      </c>
      <c r="C485" s="64">
        <v>3955</v>
      </c>
      <c r="D485" s="64">
        <v>3889</v>
      </c>
      <c r="E485" s="64">
        <v>3905</v>
      </c>
      <c r="F485" s="66">
        <f t="shared" si="45"/>
        <v>1.6875479417028894</v>
      </c>
      <c r="G485" s="66">
        <f t="shared" si="46"/>
        <v>-0.1534134492457172</v>
      </c>
      <c r="H485" s="5">
        <f t="shared" si="48"/>
        <v>9.0909090909090898E-2</v>
      </c>
      <c r="I485" s="66">
        <f t="shared" si="47"/>
        <v>2</v>
      </c>
      <c r="J485" s="66">
        <f t="shared" si="43"/>
        <v>1</v>
      </c>
      <c r="K485" s="66">
        <f t="shared" si="44"/>
        <v>2</v>
      </c>
    </row>
    <row r="486" spans="1:11" x14ac:dyDescent="0.25">
      <c r="A486" s="63" t="s">
        <v>306</v>
      </c>
      <c r="B486" s="64">
        <v>3990</v>
      </c>
      <c r="C486" s="64">
        <v>4009</v>
      </c>
      <c r="D486" s="64">
        <v>3908</v>
      </c>
      <c r="E486" s="64">
        <v>3934</v>
      </c>
      <c r="F486" s="66">
        <f t="shared" si="45"/>
        <v>2.5313283208020052</v>
      </c>
      <c r="G486" s="66">
        <f t="shared" si="46"/>
        <v>-1.4035087719298245</v>
      </c>
      <c r="H486" s="5">
        <f t="shared" si="48"/>
        <v>0.55445544554455439</v>
      </c>
      <c r="I486" s="66">
        <f t="shared" si="47"/>
        <v>5</v>
      </c>
      <c r="J486" s="66">
        <f t="shared" si="43"/>
        <v>6</v>
      </c>
      <c r="K486" s="66">
        <f t="shared" si="44"/>
        <v>2</v>
      </c>
    </row>
    <row r="487" spans="1:11" x14ac:dyDescent="0.25">
      <c r="A487" s="63" t="s">
        <v>305</v>
      </c>
      <c r="B487" s="64">
        <v>3980</v>
      </c>
      <c r="C487" s="64">
        <v>4014</v>
      </c>
      <c r="D487" s="64">
        <v>3917</v>
      </c>
      <c r="E487" s="64">
        <v>3987</v>
      </c>
      <c r="F487" s="66">
        <f t="shared" si="45"/>
        <v>2.437185929648241</v>
      </c>
      <c r="G487" s="66">
        <f t="shared" si="46"/>
        <v>0.17587939698492464</v>
      </c>
      <c r="H487" s="5">
        <f t="shared" si="48"/>
        <v>7.2164948453608255E-2</v>
      </c>
      <c r="I487" s="66">
        <f t="shared" si="47"/>
        <v>5</v>
      </c>
      <c r="J487" s="66">
        <f t="shared" si="43"/>
        <v>1</v>
      </c>
      <c r="K487" s="66">
        <f t="shared" si="44"/>
        <v>2</v>
      </c>
    </row>
    <row r="488" spans="1:11" x14ac:dyDescent="0.25">
      <c r="A488" s="63" t="s">
        <v>304</v>
      </c>
      <c r="B488" s="64">
        <v>3886</v>
      </c>
      <c r="C488" s="64">
        <v>3996</v>
      </c>
      <c r="D488" s="64">
        <v>3878</v>
      </c>
      <c r="E488" s="64">
        <v>3967</v>
      </c>
      <c r="F488" s="66">
        <f t="shared" si="45"/>
        <v>3.0365414307771488</v>
      </c>
      <c r="G488" s="66">
        <f t="shared" si="46"/>
        <v>2.0844055584148222</v>
      </c>
      <c r="H488" s="5">
        <f t="shared" si="48"/>
        <v>0.68644067796610164</v>
      </c>
      <c r="I488" s="66">
        <f t="shared" si="47"/>
        <v>7</v>
      </c>
      <c r="J488" s="66">
        <f t="shared" si="43"/>
        <v>7</v>
      </c>
      <c r="K488" s="66">
        <f t="shared" si="44"/>
        <v>4</v>
      </c>
    </row>
    <row r="489" spans="1:11" x14ac:dyDescent="0.25">
      <c r="A489" s="63" t="s">
        <v>303</v>
      </c>
      <c r="B489" s="64">
        <v>3826</v>
      </c>
      <c r="C489" s="64">
        <v>3925</v>
      </c>
      <c r="D489" s="64">
        <v>3826</v>
      </c>
      <c r="E489" s="64">
        <v>3878</v>
      </c>
      <c r="F489" s="66">
        <f t="shared" si="45"/>
        <v>2.5875588081547307</v>
      </c>
      <c r="G489" s="66">
        <f t="shared" si="46"/>
        <v>1.3591217982226869</v>
      </c>
      <c r="H489" s="5">
        <f t="shared" si="48"/>
        <v>0.5252525252525253</v>
      </c>
      <c r="I489" s="66">
        <f t="shared" si="47"/>
        <v>5</v>
      </c>
      <c r="J489" s="66">
        <f t="shared" si="43"/>
        <v>6</v>
      </c>
      <c r="K489" s="66">
        <f t="shared" si="44"/>
        <v>2</v>
      </c>
    </row>
    <row r="490" spans="1:11" x14ac:dyDescent="0.25">
      <c r="A490" s="63" t="s">
        <v>302</v>
      </c>
      <c r="B490" s="64">
        <v>3960</v>
      </c>
      <c r="C490" s="64">
        <v>3960</v>
      </c>
      <c r="D490" s="64">
        <v>3847</v>
      </c>
      <c r="E490" s="64">
        <v>3882</v>
      </c>
      <c r="F490" s="66">
        <f t="shared" si="45"/>
        <v>2.8535353535353534</v>
      </c>
      <c r="G490" s="66">
        <f t="shared" si="46"/>
        <v>-1.9696969696969695</v>
      </c>
      <c r="H490" s="5">
        <f t="shared" si="48"/>
        <v>0.69026548672566368</v>
      </c>
      <c r="I490" s="66">
        <f t="shared" si="47"/>
        <v>6</v>
      </c>
      <c r="J490" s="66">
        <f t="shared" si="43"/>
        <v>7</v>
      </c>
      <c r="K490" s="66">
        <f t="shared" si="44"/>
        <v>4</v>
      </c>
    </row>
    <row r="491" spans="1:11" x14ac:dyDescent="0.25">
      <c r="A491" s="63" t="s">
        <v>301</v>
      </c>
      <c r="B491" s="64">
        <v>4005</v>
      </c>
      <c r="C491" s="64">
        <v>4021</v>
      </c>
      <c r="D491" s="64">
        <v>3952</v>
      </c>
      <c r="E491" s="64">
        <v>3970</v>
      </c>
      <c r="F491" s="66">
        <f t="shared" si="45"/>
        <v>1.7228464419475655</v>
      </c>
      <c r="G491" s="66">
        <f t="shared" si="46"/>
        <v>-0.87390761548064921</v>
      </c>
      <c r="H491" s="5">
        <f t="shared" si="48"/>
        <v>0.50724637681159424</v>
      </c>
      <c r="I491" s="66">
        <f t="shared" si="47"/>
        <v>2</v>
      </c>
      <c r="J491" s="66">
        <f t="shared" si="43"/>
        <v>6</v>
      </c>
      <c r="K491" s="66">
        <f t="shared" si="44"/>
        <v>2</v>
      </c>
    </row>
    <row r="492" spans="1:11" x14ac:dyDescent="0.25">
      <c r="A492" s="63" t="s">
        <v>300</v>
      </c>
      <c r="B492" s="64">
        <v>4180</v>
      </c>
      <c r="C492" s="64">
        <v>4187</v>
      </c>
      <c r="D492" s="64">
        <v>4056</v>
      </c>
      <c r="E492" s="64">
        <v>4069</v>
      </c>
      <c r="F492" s="66">
        <f t="shared" si="45"/>
        <v>3.1339712918660285</v>
      </c>
      <c r="G492" s="66">
        <f t="shared" si="46"/>
        <v>-2.6555023923444976</v>
      </c>
      <c r="H492" s="5">
        <f t="shared" si="48"/>
        <v>0.84732824427480924</v>
      </c>
      <c r="I492" s="66">
        <f t="shared" si="47"/>
        <v>7</v>
      </c>
      <c r="J492" s="66">
        <f t="shared" si="43"/>
        <v>9</v>
      </c>
      <c r="K492" s="66">
        <f t="shared" si="44"/>
        <v>4</v>
      </c>
    </row>
    <row r="493" spans="1:11" x14ac:dyDescent="0.25">
      <c r="A493" s="63" t="s">
        <v>299</v>
      </c>
      <c r="B493" s="64">
        <v>4205</v>
      </c>
      <c r="C493" s="64">
        <v>4230</v>
      </c>
      <c r="D493" s="64">
        <v>4117</v>
      </c>
      <c r="E493" s="64">
        <v>4179</v>
      </c>
      <c r="F493" s="66">
        <f t="shared" si="45"/>
        <v>2.6872770511296076</v>
      </c>
      <c r="G493" s="66">
        <f t="shared" si="46"/>
        <v>-0.61831153388822824</v>
      </c>
      <c r="H493" s="5">
        <f t="shared" si="48"/>
        <v>0.23008849557522121</v>
      </c>
      <c r="I493" s="66">
        <f t="shared" si="47"/>
        <v>5</v>
      </c>
      <c r="J493" s="66">
        <f t="shared" si="43"/>
        <v>3</v>
      </c>
      <c r="K493" s="66">
        <f t="shared" si="44"/>
        <v>2</v>
      </c>
    </row>
    <row r="494" spans="1:11" x14ac:dyDescent="0.25">
      <c r="A494" s="63" t="s">
        <v>298</v>
      </c>
      <c r="B494" s="64">
        <v>4228</v>
      </c>
      <c r="C494" s="64">
        <v>4282</v>
      </c>
      <c r="D494" s="64">
        <v>4192</v>
      </c>
      <c r="E494" s="64">
        <v>4259</v>
      </c>
      <c r="F494" s="66">
        <f t="shared" si="45"/>
        <v>2.1286660359508041</v>
      </c>
      <c r="G494" s="66">
        <f t="shared" si="46"/>
        <v>0.73320719016083258</v>
      </c>
      <c r="H494" s="5">
        <f t="shared" si="48"/>
        <v>0.3444444444444445</v>
      </c>
      <c r="I494" s="66">
        <f t="shared" si="47"/>
        <v>4</v>
      </c>
      <c r="J494" s="66">
        <f t="shared" si="43"/>
        <v>4</v>
      </c>
      <c r="K494" s="66">
        <f t="shared" si="44"/>
        <v>2</v>
      </c>
    </row>
    <row r="495" spans="1:11" x14ac:dyDescent="0.25">
      <c r="A495" s="63" t="s">
        <v>297</v>
      </c>
      <c r="B495" s="64">
        <v>4158</v>
      </c>
      <c r="C495" s="64">
        <v>4210</v>
      </c>
      <c r="D495" s="64">
        <v>4111</v>
      </c>
      <c r="E495" s="64">
        <v>4196</v>
      </c>
      <c r="F495" s="66">
        <f t="shared" si="45"/>
        <v>2.3809523809523809</v>
      </c>
      <c r="G495" s="66">
        <f t="shared" si="46"/>
        <v>0.91390091390091388</v>
      </c>
      <c r="H495" s="5">
        <f t="shared" si="48"/>
        <v>0.38383838383838381</v>
      </c>
      <c r="I495" s="66">
        <f t="shared" si="47"/>
        <v>5</v>
      </c>
      <c r="J495" s="66">
        <f t="shared" si="43"/>
        <v>4</v>
      </c>
      <c r="K495" s="66">
        <f t="shared" si="44"/>
        <v>2</v>
      </c>
    </row>
    <row r="496" spans="1:11" x14ac:dyDescent="0.25">
      <c r="A496" s="63" t="s">
        <v>296</v>
      </c>
      <c r="B496" s="64">
        <v>4061</v>
      </c>
      <c r="C496" s="64">
        <v>4127</v>
      </c>
      <c r="D496" s="64">
        <v>4039</v>
      </c>
      <c r="E496" s="64">
        <v>4060</v>
      </c>
      <c r="F496" s="66">
        <f t="shared" si="45"/>
        <v>2.1669539522285151</v>
      </c>
      <c r="G496" s="66">
        <f t="shared" si="46"/>
        <v>-2.4624476729869491E-2</v>
      </c>
      <c r="H496" s="5">
        <f t="shared" si="48"/>
        <v>1.1363636363636364E-2</v>
      </c>
      <c r="I496" s="66">
        <f t="shared" si="47"/>
        <v>4</v>
      </c>
      <c r="J496" s="66">
        <f t="shared" si="43"/>
        <v>1</v>
      </c>
      <c r="K496" s="66">
        <f t="shared" si="44"/>
        <v>2</v>
      </c>
    </row>
    <row r="497" spans="1:11" x14ac:dyDescent="0.25">
      <c r="A497" s="63" t="s">
        <v>295</v>
      </c>
      <c r="B497" s="64">
        <v>3951</v>
      </c>
      <c r="C497" s="64">
        <v>4072</v>
      </c>
      <c r="D497" s="64">
        <v>3937</v>
      </c>
      <c r="E497" s="64">
        <v>4052</v>
      </c>
      <c r="F497" s="66">
        <f t="shared" si="45"/>
        <v>3.416856492027335</v>
      </c>
      <c r="G497" s="66">
        <f t="shared" si="46"/>
        <v>2.5563148569982284</v>
      </c>
      <c r="H497" s="5">
        <f t="shared" si="48"/>
        <v>0.74814814814814812</v>
      </c>
      <c r="I497" s="66">
        <f t="shared" si="47"/>
        <v>7</v>
      </c>
      <c r="J497" s="66">
        <f t="shared" si="43"/>
        <v>8</v>
      </c>
      <c r="K497" s="66">
        <f t="shared" si="44"/>
        <v>4</v>
      </c>
    </row>
    <row r="498" spans="1:11" x14ac:dyDescent="0.25">
      <c r="A498" s="63" t="s">
        <v>294</v>
      </c>
      <c r="B498" s="64">
        <v>3935</v>
      </c>
      <c r="C498" s="64">
        <v>3966</v>
      </c>
      <c r="D498" s="64">
        <v>3903</v>
      </c>
      <c r="E498" s="64">
        <v>3960</v>
      </c>
      <c r="F498" s="66">
        <f t="shared" si="45"/>
        <v>1.6010165184243963</v>
      </c>
      <c r="G498" s="66">
        <f t="shared" si="46"/>
        <v>0.63532401524777637</v>
      </c>
      <c r="H498" s="5">
        <f t="shared" si="48"/>
        <v>0.39682539682539686</v>
      </c>
      <c r="I498" s="66">
        <f t="shared" si="47"/>
        <v>2</v>
      </c>
      <c r="J498" s="66">
        <f t="shared" si="43"/>
        <v>4</v>
      </c>
      <c r="K498" s="66">
        <f t="shared" si="44"/>
        <v>2</v>
      </c>
    </row>
    <row r="499" spans="1:11" x14ac:dyDescent="0.25">
      <c r="A499" s="63" t="s">
        <v>293</v>
      </c>
      <c r="B499" s="64">
        <v>3936</v>
      </c>
      <c r="C499" s="64">
        <v>3957</v>
      </c>
      <c r="D499" s="64">
        <v>3869</v>
      </c>
      <c r="E499" s="64">
        <v>3941</v>
      </c>
      <c r="F499" s="66">
        <f t="shared" si="45"/>
        <v>2.2357723577235773</v>
      </c>
      <c r="G499" s="66">
        <f t="shared" si="46"/>
        <v>0.12703252032520324</v>
      </c>
      <c r="H499" s="5">
        <f t="shared" si="48"/>
        <v>5.6818181818181809E-2</v>
      </c>
      <c r="I499" s="66">
        <f t="shared" si="47"/>
        <v>4</v>
      </c>
      <c r="J499" s="66">
        <f t="shared" si="43"/>
        <v>1</v>
      </c>
      <c r="K499" s="66">
        <f t="shared" si="44"/>
        <v>2</v>
      </c>
    </row>
    <row r="500" spans="1:11" x14ac:dyDescent="0.25">
      <c r="A500" s="63" t="s">
        <v>292</v>
      </c>
      <c r="B500" s="64">
        <v>3912</v>
      </c>
      <c r="C500" s="64">
        <v>3924</v>
      </c>
      <c r="D500" s="64">
        <v>3855</v>
      </c>
      <c r="E500" s="64">
        <v>3904</v>
      </c>
      <c r="F500" s="66">
        <f t="shared" si="45"/>
        <v>1.7638036809815949</v>
      </c>
      <c r="G500" s="66">
        <f t="shared" si="46"/>
        <v>-0.20449897750511251</v>
      </c>
      <c r="H500" s="5">
        <f t="shared" si="48"/>
        <v>0.11594202898550728</v>
      </c>
      <c r="I500" s="66">
        <f t="shared" si="47"/>
        <v>2</v>
      </c>
      <c r="J500" s="66">
        <f t="shared" si="43"/>
        <v>2</v>
      </c>
      <c r="K500" s="66">
        <f t="shared" si="44"/>
        <v>2</v>
      </c>
    </row>
    <row r="501" spans="1:11" x14ac:dyDescent="0.25">
      <c r="A501" s="63" t="s">
        <v>291</v>
      </c>
      <c r="B501" s="64">
        <v>3936</v>
      </c>
      <c r="C501" s="64">
        <v>3953</v>
      </c>
      <c r="D501" s="64">
        <v>3896</v>
      </c>
      <c r="E501" s="64">
        <v>3936</v>
      </c>
      <c r="F501" s="66">
        <f t="shared" si="45"/>
        <v>1.4481707317073171</v>
      </c>
      <c r="G501" s="66">
        <f t="shared" si="46"/>
        <v>0</v>
      </c>
      <c r="H501" s="5">
        <f t="shared" si="48"/>
        <v>0</v>
      </c>
      <c r="I501" s="66">
        <f t="shared" si="47"/>
        <v>1</v>
      </c>
      <c r="J501" s="66">
        <f t="shared" si="43"/>
        <v>1</v>
      </c>
      <c r="K501" s="66">
        <f t="shared" si="44"/>
        <v>2</v>
      </c>
    </row>
    <row r="502" spans="1:11" x14ac:dyDescent="0.25">
      <c r="A502" s="63" t="s">
        <v>290</v>
      </c>
      <c r="B502" s="64">
        <v>3853</v>
      </c>
      <c r="C502" s="64">
        <v>3920</v>
      </c>
      <c r="D502" s="64">
        <v>3818</v>
      </c>
      <c r="E502" s="64">
        <v>3836</v>
      </c>
      <c r="F502" s="66">
        <f t="shared" si="45"/>
        <v>2.6472878276667533</v>
      </c>
      <c r="G502" s="66">
        <f t="shared" si="46"/>
        <v>-0.44121463794445881</v>
      </c>
      <c r="H502" s="5">
        <f t="shared" si="48"/>
        <v>0.16666666666666663</v>
      </c>
      <c r="I502" s="66">
        <f t="shared" si="47"/>
        <v>5</v>
      </c>
      <c r="J502" s="66">
        <f t="shared" si="43"/>
        <v>2</v>
      </c>
      <c r="K502" s="66">
        <f t="shared" si="44"/>
        <v>2</v>
      </c>
    </row>
    <row r="503" spans="1:11" x14ac:dyDescent="0.25">
      <c r="A503" s="63" t="s">
        <v>289</v>
      </c>
      <c r="B503" s="64">
        <v>3858</v>
      </c>
      <c r="C503" s="64">
        <v>3862</v>
      </c>
      <c r="D503" s="64">
        <v>3794</v>
      </c>
      <c r="E503" s="64">
        <v>3847</v>
      </c>
      <c r="F503" s="66">
        <f t="shared" si="45"/>
        <v>1.762571280456195</v>
      </c>
      <c r="G503" s="66">
        <f t="shared" si="46"/>
        <v>-0.28512182477967862</v>
      </c>
      <c r="H503" s="5">
        <f t="shared" si="48"/>
        <v>0.16176470588235295</v>
      </c>
      <c r="I503" s="66">
        <f t="shared" si="47"/>
        <v>2</v>
      </c>
      <c r="J503" s="66">
        <f t="shared" si="43"/>
        <v>2</v>
      </c>
      <c r="K503" s="66">
        <f t="shared" si="44"/>
        <v>2</v>
      </c>
    </row>
    <row r="504" spans="1:11" x14ac:dyDescent="0.25">
      <c r="A504" s="63" t="s">
        <v>288</v>
      </c>
      <c r="B504" s="64">
        <v>3752</v>
      </c>
      <c r="C504" s="64">
        <v>3856</v>
      </c>
      <c r="D504" s="64">
        <v>3724</v>
      </c>
      <c r="E504" s="64">
        <v>3830</v>
      </c>
      <c r="F504" s="66">
        <f t="shared" si="45"/>
        <v>3.5181236673773988</v>
      </c>
      <c r="G504" s="66">
        <f t="shared" si="46"/>
        <v>2.0788912579957355</v>
      </c>
      <c r="H504" s="5">
        <f t="shared" si="48"/>
        <v>0.59090909090909083</v>
      </c>
      <c r="I504" s="66">
        <f t="shared" si="47"/>
        <v>8</v>
      </c>
      <c r="J504" s="66">
        <f t="shared" si="43"/>
        <v>6</v>
      </c>
      <c r="K504" s="66">
        <f t="shared" si="44"/>
        <v>1</v>
      </c>
    </row>
    <row r="505" spans="1:11" x14ac:dyDescent="0.25">
      <c r="A505" s="63" t="s">
        <v>287</v>
      </c>
      <c r="B505" s="64">
        <v>3645</v>
      </c>
      <c r="C505" s="64">
        <v>3731</v>
      </c>
      <c r="D505" s="64">
        <v>3615</v>
      </c>
      <c r="E505" s="64">
        <v>3636</v>
      </c>
      <c r="F505" s="66">
        <f t="shared" si="45"/>
        <v>3.1824417009602195</v>
      </c>
      <c r="G505" s="66">
        <f t="shared" si="46"/>
        <v>-0.24691358024691357</v>
      </c>
      <c r="H505" s="5">
        <f t="shared" si="48"/>
        <v>7.7586206896551713E-2</v>
      </c>
      <c r="I505" s="66">
        <f t="shared" si="47"/>
        <v>7</v>
      </c>
      <c r="J505" s="66">
        <f t="shared" si="43"/>
        <v>1</v>
      </c>
      <c r="K505" s="66">
        <f t="shared" si="44"/>
        <v>1</v>
      </c>
    </row>
    <row r="506" spans="1:11" x14ac:dyDescent="0.25">
      <c r="A506" s="63" t="s">
        <v>286</v>
      </c>
      <c r="B506" s="64">
        <v>3645</v>
      </c>
      <c r="C506" s="64">
        <v>3675</v>
      </c>
      <c r="D506" s="64">
        <v>3576</v>
      </c>
      <c r="E506" s="64">
        <v>3650</v>
      </c>
      <c r="F506" s="66">
        <f t="shared" si="45"/>
        <v>2.7160493827160495</v>
      </c>
      <c r="G506" s="66">
        <f t="shared" si="46"/>
        <v>0.1371742112482853</v>
      </c>
      <c r="H506" s="5">
        <f t="shared" si="48"/>
        <v>5.0505050505050497E-2</v>
      </c>
      <c r="I506" s="66">
        <f t="shared" si="47"/>
        <v>5</v>
      </c>
      <c r="J506" s="66">
        <f t="shared" si="43"/>
        <v>1</v>
      </c>
      <c r="K506" s="66">
        <f t="shared" si="44"/>
        <v>2</v>
      </c>
    </row>
    <row r="507" spans="1:11" x14ac:dyDescent="0.25">
      <c r="A507" s="63" t="s">
        <v>285</v>
      </c>
      <c r="B507" s="64">
        <v>3667</v>
      </c>
      <c r="C507" s="64">
        <v>3723</v>
      </c>
      <c r="D507" s="64">
        <v>3638</v>
      </c>
      <c r="E507" s="64">
        <v>3709</v>
      </c>
      <c r="F507" s="66">
        <f t="shared" si="45"/>
        <v>2.3179710935369511</v>
      </c>
      <c r="G507" s="66">
        <f t="shared" si="46"/>
        <v>1.1453504226888465</v>
      </c>
      <c r="H507" s="5">
        <f t="shared" si="48"/>
        <v>0.49411764705882355</v>
      </c>
      <c r="I507" s="66">
        <f t="shared" si="47"/>
        <v>4</v>
      </c>
      <c r="J507" s="66">
        <f t="shared" si="43"/>
        <v>5</v>
      </c>
      <c r="K507" s="66">
        <f t="shared" si="44"/>
        <v>2</v>
      </c>
    </row>
    <row r="508" spans="1:11" x14ac:dyDescent="0.25">
      <c r="A508" s="63" t="s">
        <v>284</v>
      </c>
      <c r="B508" s="64">
        <v>3722</v>
      </c>
      <c r="C508" s="64">
        <v>3749</v>
      </c>
      <c r="D508" s="64">
        <v>3634</v>
      </c>
      <c r="E508" s="64">
        <v>3636</v>
      </c>
      <c r="F508" s="66">
        <f t="shared" si="45"/>
        <v>3.0897367006985492</v>
      </c>
      <c r="G508" s="66">
        <f t="shared" si="46"/>
        <v>-2.3105857066093498</v>
      </c>
      <c r="H508" s="5">
        <f t="shared" si="48"/>
        <v>0.74782608695652175</v>
      </c>
      <c r="I508" s="66">
        <f t="shared" si="47"/>
        <v>7</v>
      </c>
      <c r="J508" s="66">
        <f t="shared" si="43"/>
        <v>8</v>
      </c>
      <c r="K508" s="66">
        <f t="shared" si="44"/>
        <v>4</v>
      </c>
    </row>
    <row r="509" spans="1:11" x14ac:dyDescent="0.25">
      <c r="A509" s="63" t="s">
        <v>283</v>
      </c>
      <c r="B509" s="64">
        <v>3740</v>
      </c>
      <c r="C509" s="64">
        <v>3764</v>
      </c>
      <c r="D509" s="64">
        <v>3649</v>
      </c>
      <c r="E509" s="64">
        <v>3682</v>
      </c>
      <c r="F509" s="66">
        <f t="shared" si="45"/>
        <v>3.0748663101604281</v>
      </c>
      <c r="G509" s="66">
        <f t="shared" si="46"/>
        <v>-1.5508021390374331</v>
      </c>
      <c r="H509" s="5">
        <f t="shared" si="48"/>
        <v>0.5043478260869565</v>
      </c>
      <c r="I509" s="66">
        <f t="shared" si="47"/>
        <v>7</v>
      </c>
      <c r="J509" s="66">
        <f t="shared" si="43"/>
        <v>6</v>
      </c>
      <c r="K509" s="66">
        <f t="shared" si="44"/>
        <v>1</v>
      </c>
    </row>
    <row r="510" spans="1:11" x14ac:dyDescent="0.25">
      <c r="A510" s="63" t="s">
        <v>282</v>
      </c>
      <c r="B510" s="64">
        <v>3810</v>
      </c>
      <c r="C510" s="64">
        <v>3827</v>
      </c>
      <c r="D510" s="64">
        <v>3759</v>
      </c>
      <c r="E510" s="64">
        <v>3768</v>
      </c>
      <c r="F510" s="66">
        <f t="shared" si="45"/>
        <v>1.7847769028871392</v>
      </c>
      <c r="G510" s="66">
        <f t="shared" si="46"/>
        <v>-1.1023622047244095</v>
      </c>
      <c r="H510" s="5">
        <f t="shared" si="48"/>
        <v>0.61764705882352944</v>
      </c>
      <c r="I510" s="66">
        <f t="shared" si="47"/>
        <v>2</v>
      </c>
      <c r="J510" s="66">
        <f t="shared" si="43"/>
        <v>7</v>
      </c>
      <c r="K510" s="66">
        <f t="shared" si="44"/>
        <v>3</v>
      </c>
    </row>
    <row r="511" spans="1:11" x14ac:dyDescent="0.25">
      <c r="A511" s="63" t="s">
        <v>281</v>
      </c>
      <c r="B511" s="64">
        <v>3929</v>
      </c>
      <c r="C511" s="64">
        <v>3949</v>
      </c>
      <c r="D511" s="64">
        <v>3839</v>
      </c>
      <c r="E511" s="64">
        <v>3853</v>
      </c>
      <c r="F511" s="66">
        <f t="shared" si="45"/>
        <v>2.7996945787732246</v>
      </c>
      <c r="G511" s="66">
        <f t="shared" si="46"/>
        <v>-1.934334436243319</v>
      </c>
      <c r="H511" s="5">
        <f t="shared" si="48"/>
        <v>0.69090909090909103</v>
      </c>
      <c r="I511" s="66">
        <f t="shared" si="47"/>
        <v>6</v>
      </c>
      <c r="J511" s="66">
        <f t="shared" si="43"/>
        <v>7</v>
      </c>
      <c r="K511" s="66">
        <f t="shared" si="44"/>
        <v>4</v>
      </c>
    </row>
    <row r="512" spans="1:11" x14ac:dyDescent="0.25">
      <c r="A512" s="63" t="s">
        <v>280</v>
      </c>
      <c r="B512" s="64">
        <v>3831</v>
      </c>
      <c r="C512" s="64">
        <v>3944</v>
      </c>
      <c r="D512" s="64">
        <v>3827</v>
      </c>
      <c r="E512" s="64">
        <v>3909</v>
      </c>
      <c r="F512" s="66">
        <f t="shared" si="45"/>
        <v>3.0540328895849647</v>
      </c>
      <c r="G512" s="66">
        <f t="shared" si="46"/>
        <v>2.0360219263899766</v>
      </c>
      <c r="H512" s="5">
        <f t="shared" si="48"/>
        <v>0.66666666666666674</v>
      </c>
      <c r="I512" s="66">
        <f t="shared" si="47"/>
        <v>7</v>
      </c>
      <c r="J512" s="66">
        <f t="shared" si="43"/>
        <v>7</v>
      </c>
      <c r="K512" s="66">
        <f t="shared" si="44"/>
        <v>4</v>
      </c>
    </row>
    <row r="513" spans="1:11" x14ac:dyDescent="0.25">
      <c r="A513" s="63" t="s">
        <v>279</v>
      </c>
      <c r="B513" s="64">
        <v>3860</v>
      </c>
      <c r="C513" s="64">
        <v>3875</v>
      </c>
      <c r="D513" s="64">
        <v>3810</v>
      </c>
      <c r="E513" s="64">
        <v>3834</v>
      </c>
      <c r="F513" s="66">
        <f t="shared" si="45"/>
        <v>1.6839378238341969</v>
      </c>
      <c r="G513" s="66">
        <f t="shared" si="46"/>
        <v>-0.67357512953367882</v>
      </c>
      <c r="H513" s="5">
        <f t="shared" si="48"/>
        <v>0.4</v>
      </c>
      <c r="I513" s="66">
        <f t="shared" si="47"/>
        <v>2</v>
      </c>
      <c r="J513" s="66">
        <f t="shared" si="43"/>
        <v>5</v>
      </c>
      <c r="K513" s="66">
        <f t="shared" si="44"/>
        <v>2</v>
      </c>
    </row>
    <row r="514" spans="1:11" x14ac:dyDescent="0.25">
      <c r="A514" s="63" t="s">
        <v>278</v>
      </c>
      <c r="B514" s="64">
        <v>3922</v>
      </c>
      <c r="C514" s="64">
        <v>3960</v>
      </c>
      <c r="D514" s="64">
        <v>3898</v>
      </c>
      <c r="E514" s="64">
        <v>3916</v>
      </c>
      <c r="F514" s="66">
        <f t="shared" si="45"/>
        <v>1.580826109127996</v>
      </c>
      <c r="G514" s="66">
        <f t="shared" si="46"/>
        <v>-0.15298317185109639</v>
      </c>
      <c r="H514" s="5">
        <f t="shared" si="48"/>
        <v>9.6774193548387094E-2</v>
      </c>
      <c r="I514" s="66">
        <f t="shared" si="47"/>
        <v>1</v>
      </c>
      <c r="J514" s="66">
        <f t="shared" si="43"/>
        <v>1</v>
      </c>
      <c r="K514" s="66">
        <f t="shared" si="44"/>
        <v>2</v>
      </c>
    </row>
    <row r="515" spans="1:11" x14ac:dyDescent="0.25">
      <c r="A515" s="63" t="s">
        <v>277</v>
      </c>
      <c r="B515" s="64">
        <v>3978</v>
      </c>
      <c r="C515" s="64">
        <v>3990</v>
      </c>
      <c r="D515" s="64">
        <v>3856</v>
      </c>
      <c r="E515" s="64">
        <v>3879</v>
      </c>
      <c r="F515" s="66">
        <f t="shared" si="45"/>
        <v>3.3685268979386627</v>
      </c>
      <c r="G515" s="66">
        <f t="shared" si="46"/>
        <v>-2.4886877828054299</v>
      </c>
      <c r="H515" s="5">
        <f t="shared" si="48"/>
        <v>0.73880597014925375</v>
      </c>
      <c r="I515" s="66">
        <f t="shared" si="47"/>
        <v>7</v>
      </c>
      <c r="J515" s="66">
        <f t="shared" ref="J515:J578" si="49">VLOOKUP(H515,$L$24:$N$33,3,TRUE)</f>
        <v>8</v>
      </c>
      <c r="K515" s="66">
        <f t="shared" ref="K515:K578" si="50">IF(AND(I515&gt;=$N$10,F515&gt;$B$1),IF(J515&gt;=$N$23,4,1),IF(J515&gt;=$N$23,3,2))</f>
        <v>4</v>
      </c>
    </row>
    <row r="516" spans="1:11" x14ac:dyDescent="0.25">
      <c r="A516" s="63" t="s">
        <v>276</v>
      </c>
      <c r="B516" s="64">
        <v>3999</v>
      </c>
      <c r="C516" s="64">
        <v>4009</v>
      </c>
      <c r="D516" s="64">
        <v>3938</v>
      </c>
      <c r="E516" s="64">
        <v>3956</v>
      </c>
      <c r="F516" s="66">
        <f t="shared" ref="F516:F579" si="51">ABS(C516-D516)/B516*100</f>
        <v>1.7754438609652412</v>
      </c>
      <c r="G516" s="66">
        <f t="shared" ref="G516:G579" si="52">(E516-B516)/B516*100</f>
        <v>-1.0752688172043012</v>
      </c>
      <c r="H516" s="5">
        <f t="shared" si="48"/>
        <v>0.60563380281690149</v>
      </c>
      <c r="I516" s="66">
        <f t="shared" ref="I516:I579" si="53">VLOOKUP(_xlfn.PERCENTRANK.EXC(F$3:F$1184,F516),$L$11:$N$20,3,TRUE)</f>
        <v>2</v>
      </c>
      <c r="J516" s="66">
        <f t="shared" si="49"/>
        <v>7</v>
      </c>
      <c r="K516" s="66">
        <f t="shared" si="50"/>
        <v>3</v>
      </c>
    </row>
    <row r="517" spans="1:11" x14ac:dyDescent="0.25">
      <c r="A517" s="63" t="s">
        <v>275</v>
      </c>
      <c r="B517" s="64">
        <v>3828</v>
      </c>
      <c r="C517" s="64">
        <v>3959</v>
      </c>
      <c r="D517" s="64">
        <v>3825</v>
      </c>
      <c r="E517" s="64">
        <v>3936</v>
      </c>
      <c r="F517" s="66">
        <f t="shared" si="51"/>
        <v>3.5005224660397074</v>
      </c>
      <c r="G517" s="66">
        <f t="shared" si="52"/>
        <v>2.8213166144200628</v>
      </c>
      <c r="H517" s="5">
        <f t="shared" si="48"/>
        <v>0.80597014925373134</v>
      </c>
      <c r="I517" s="66">
        <f t="shared" si="53"/>
        <v>7</v>
      </c>
      <c r="J517" s="66">
        <f t="shared" si="49"/>
        <v>9</v>
      </c>
      <c r="K517" s="66">
        <f t="shared" si="50"/>
        <v>4</v>
      </c>
    </row>
    <row r="518" spans="1:11" x14ac:dyDescent="0.25">
      <c r="A518" s="63" t="s">
        <v>274</v>
      </c>
      <c r="B518" s="64">
        <v>3955</v>
      </c>
      <c r="C518" s="64">
        <v>3958</v>
      </c>
      <c r="D518" s="64">
        <v>3864</v>
      </c>
      <c r="E518" s="64">
        <v>3886</v>
      </c>
      <c r="F518" s="66">
        <f t="shared" si="51"/>
        <v>2.3767383059418461</v>
      </c>
      <c r="G518" s="66">
        <f t="shared" si="52"/>
        <v>-1.7446270543615676</v>
      </c>
      <c r="H518" s="5">
        <f t="shared" si="48"/>
        <v>0.73404255319148926</v>
      </c>
      <c r="I518" s="66">
        <f t="shared" si="53"/>
        <v>5</v>
      </c>
      <c r="J518" s="66">
        <f t="shared" si="49"/>
        <v>8</v>
      </c>
      <c r="K518" s="66">
        <f t="shared" si="50"/>
        <v>3</v>
      </c>
    </row>
    <row r="519" spans="1:11" x14ac:dyDescent="0.25">
      <c r="A519" s="63" t="s">
        <v>273</v>
      </c>
      <c r="B519" s="64">
        <v>3860</v>
      </c>
      <c r="C519" s="64">
        <v>3893</v>
      </c>
      <c r="D519" s="64">
        <v>3807</v>
      </c>
      <c r="E519" s="64">
        <v>3875</v>
      </c>
      <c r="F519" s="66">
        <f t="shared" si="51"/>
        <v>2.2279792746113989</v>
      </c>
      <c r="G519" s="66">
        <f t="shared" si="52"/>
        <v>0.38860103626943004</v>
      </c>
      <c r="H519" s="5">
        <f t="shared" si="48"/>
        <v>0.1744186046511628</v>
      </c>
      <c r="I519" s="66">
        <f t="shared" si="53"/>
        <v>4</v>
      </c>
      <c r="J519" s="66">
        <f t="shared" si="49"/>
        <v>2</v>
      </c>
      <c r="K519" s="66">
        <f t="shared" si="50"/>
        <v>2</v>
      </c>
    </row>
    <row r="520" spans="1:11" x14ac:dyDescent="0.25">
      <c r="A520" s="63" t="s">
        <v>272</v>
      </c>
      <c r="B520" s="64">
        <v>3839</v>
      </c>
      <c r="C520" s="64">
        <v>3839</v>
      </c>
      <c r="D520" s="64">
        <v>3767</v>
      </c>
      <c r="E520" s="64">
        <v>3818</v>
      </c>
      <c r="F520" s="66">
        <f t="shared" si="51"/>
        <v>1.8754884084396979</v>
      </c>
      <c r="G520" s="66">
        <f t="shared" si="52"/>
        <v>-0.54701745246157851</v>
      </c>
      <c r="H520" s="5">
        <f t="shared" si="48"/>
        <v>0.29166666666666663</v>
      </c>
      <c r="I520" s="66">
        <f t="shared" si="53"/>
        <v>3</v>
      </c>
      <c r="J520" s="66">
        <f t="shared" si="49"/>
        <v>3</v>
      </c>
      <c r="K520" s="66">
        <f t="shared" si="50"/>
        <v>2</v>
      </c>
    </row>
    <row r="521" spans="1:11" x14ac:dyDescent="0.25">
      <c r="A521" s="63" t="s">
        <v>271</v>
      </c>
      <c r="B521" s="64">
        <v>3913</v>
      </c>
      <c r="C521" s="64">
        <v>3931</v>
      </c>
      <c r="D521" s="64">
        <v>3796</v>
      </c>
      <c r="E521" s="64">
        <v>3807</v>
      </c>
      <c r="F521" s="66">
        <f t="shared" si="51"/>
        <v>3.4500383337592635</v>
      </c>
      <c r="G521" s="66">
        <f t="shared" si="52"/>
        <v>-2.7089189879887554</v>
      </c>
      <c r="H521" s="5">
        <f t="shared" si="48"/>
        <v>0.78518518518518532</v>
      </c>
      <c r="I521" s="66">
        <f t="shared" si="53"/>
        <v>7</v>
      </c>
      <c r="J521" s="66">
        <f t="shared" si="49"/>
        <v>8</v>
      </c>
      <c r="K521" s="66">
        <f t="shared" si="50"/>
        <v>4</v>
      </c>
    </row>
    <row r="522" spans="1:11" x14ac:dyDescent="0.25">
      <c r="A522" s="63" t="s">
        <v>270</v>
      </c>
      <c r="B522" s="64">
        <v>3923</v>
      </c>
      <c r="C522" s="64">
        <v>3952</v>
      </c>
      <c r="D522" s="64">
        <v>3894</v>
      </c>
      <c r="E522" s="64">
        <v>3923</v>
      </c>
      <c r="F522" s="66">
        <f t="shared" si="51"/>
        <v>1.4784603619678818</v>
      </c>
      <c r="G522" s="66">
        <f t="shared" si="52"/>
        <v>0</v>
      </c>
      <c r="H522" s="5">
        <f t="shared" si="48"/>
        <v>0</v>
      </c>
      <c r="I522" s="66">
        <f t="shared" si="53"/>
        <v>1</v>
      </c>
      <c r="J522" s="66">
        <f t="shared" si="49"/>
        <v>1</v>
      </c>
      <c r="K522" s="66">
        <f t="shared" si="50"/>
        <v>2</v>
      </c>
    </row>
    <row r="523" spans="1:11" x14ac:dyDescent="0.25">
      <c r="A523" s="63" t="s">
        <v>269</v>
      </c>
      <c r="B523" s="64">
        <v>3920</v>
      </c>
      <c r="C523" s="64">
        <v>3953</v>
      </c>
      <c r="D523" s="64">
        <v>3889</v>
      </c>
      <c r="E523" s="64">
        <v>3902</v>
      </c>
      <c r="F523" s="66">
        <f t="shared" si="51"/>
        <v>1.6326530612244898</v>
      </c>
      <c r="G523" s="66">
        <f t="shared" si="52"/>
        <v>-0.45918367346938782</v>
      </c>
      <c r="H523" s="5">
        <f t="shared" si="48"/>
        <v>0.28125000000000006</v>
      </c>
      <c r="I523" s="66">
        <f t="shared" si="53"/>
        <v>2</v>
      </c>
      <c r="J523" s="66">
        <f t="shared" si="49"/>
        <v>3</v>
      </c>
      <c r="K523" s="66">
        <f t="shared" si="50"/>
        <v>2</v>
      </c>
    </row>
    <row r="524" spans="1:11" x14ac:dyDescent="0.25">
      <c r="A524" s="63" t="s">
        <v>268</v>
      </c>
      <c r="B524" s="64">
        <v>3833</v>
      </c>
      <c r="C524" s="64">
        <v>3906</v>
      </c>
      <c r="D524" s="64">
        <v>3833</v>
      </c>
      <c r="E524" s="64">
        <v>3864</v>
      </c>
      <c r="F524" s="66">
        <f t="shared" si="51"/>
        <v>1.9045134359509521</v>
      </c>
      <c r="G524" s="66">
        <f t="shared" si="52"/>
        <v>0.80876597965040442</v>
      </c>
      <c r="H524" s="5">
        <f t="shared" si="48"/>
        <v>0.42465753424657537</v>
      </c>
      <c r="I524" s="66">
        <f t="shared" si="53"/>
        <v>3</v>
      </c>
      <c r="J524" s="66">
        <f t="shared" si="49"/>
        <v>5</v>
      </c>
      <c r="K524" s="66">
        <f t="shared" si="50"/>
        <v>2</v>
      </c>
    </row>
    <row r="525" spans="1:11" x14ac:dyDescent="0.25">
      <c r="A525" s="63" t="s">
        <v>267</v>
      </c>
      <c r="B525" s="64">
        <v>3837</v>
      </c>
      <c r="C525" s="64">
        <v>3859</v>
      </c>
      <c r="D525" s="64">
        <v>3794</v>
      </c>
      <c r="E525" s="64">
        <v>3832</v>
      </c>
      <c r="F525" s="66">
        <f t="shared" si="51"/>
        <v>1.6940317956737032</v>
      </c>
      <c r="G525" s="66">
        <f t="shared" si="52"/>
        <v>-0.13031013812874642</v>
      </c>
      <c r="H525" s="5">
        <f t="shared" si="48"/>
        <v>7.6923076923076941E-2</v>
      </c>
      <c r="I525" s="66">
        <f t="shared" si="53"/>
        <v>2</v>
      </c>
      <c r="J525" s="66">
        <f t="shared" si="49"/>
        <v>1</v>
      </c>
      <c r="K525" s="66">
        <f t="shared" si="50"/>
        <v>2</v>
      </c>
    </row>
    <row r="526" spans="1:11" x14ac:dyDescent="0.25">
      <c r="A526" s="63" t="s">
        <v>266</v>
      </c>
      <c r="B526" s="64">
        <v>3940</v>
      </c>
      <c r="C526" s="64">
        <v>4024</v>
      </c>
      <c r="D526" s="64">
        <v>3870</v>
      </c>
      <c r="E526" s="64">
        <v>3903</v>
      </c>
      <c r="F526" s="66">
        <f t="shared" si="51"/>
        <v>3.9086294416243659</v>
      </c>
      <c r="G526" s="66">
        <f t="shared" si="52"/>
        <v>-0.93908629441624369</v>
      </c>
      <c r="H526" s="5">
        <f t="shared" si="48"/>
        <v>0.24025974025974026</v>
      </c>
      <c r="I526" s="66">
        <f t="shared" si="53"/>
        <v>8</v>
      </c>
      <c r="J526" s="66">
        <f t="shared" si="49"/>
        <v>3</v>
      </c>
      <c r="K526" s="66">
        <f t="shared" si="50"/>
        <v>1</v>
      </c>
    </row>
    <row r="527" spans="1:11" x14ac:dyDescent="0.25">
      <c r="A527" s="63" t="s">
        <v>265</v>
      </c>
      <c r="B527" s="64">
        <v>3901</v>
      </c>
      <c r="C527" s="64">
        <v>3965</v>
      </c>
      <c r="D527" s="64">
        <v>3885</v>
      </c>
      <c r="E527" s="64">
        <v>3905</v>
      </c>
      <c r="F527" s="66">
        <f t="shared" si="51"/>
        <v>2.0507562163547806</v>
      </c>
      <c r="G527" s="66">
        <f t="shared" si="52"/>
        <v>0.10253781081773904</v>
      </c>
      <c r="H527" s="5">
        <f t="shared" si="48"/>
        <v>0.05</v>
      </c>
      <c r="I527" s="66">
        <f t="shared" si="53"/>
        <v>3</v>
      </c>
      <c r="J527" s="66">
        <f t="shared" si="49"/>
        <v>1</v>
      </c>
      <c r="K527" s="66">
        <f t="shared" si="50"/>
        <v>2</v>
      </c>
    </row>
    <row r="528" spans="1:11" x14ac:dyDescent="0.25">
      <c r="A528" s="63" t="s">
        <v>264</v>
      </c>
      <c r="B528" s="64">
        <v>3865</v>
      </c>
      <c r="C528" s="64">
        <v>3879</v>
      </c>
      <c r="D528" s="64">
        <v>3824</v>
      </c>
      <c r="E528" s="64">
        <v>3861</v>
      </c>
      <c r="F528" s="66">
        <f t="shared" si="51"/>
        <v>1.4230271668822769</v>
      </c>
      <c r="G528" s="66">
        <f t="shared" si="52"/>
        <v>-0.10349288486416559</v>
      </c>
      <c r="H528" s="5">
        <f t="shared" si="48"/>
        <v>7.2727272727272724E-2</v>
      </c>
      <c r="I528" s="66">
        <f t="shared" si="53"/>
        <v>1</v>
      </c>
      <c r="J528" s="66">
        <f t="shared" si="49"/>
        <v>1</v>
      </c>
      <c r="K528" s="66">
        <f t="shared" si="50"/>
        <v>2</v>
      </c>
    </row>
    <row r="529" spans="1:11" x14ac:dyDescent="0.25">
      <c r="A529" s="63" t="s">
        <v>263</v>
      </c>
      <c r="B529" s="64">
        <v>3771</v>
      </c>
      <c r="C529" s="64">
        <v>3926</v>
      </c>
      <c r="D529" s="64">
        <v>3771</v>
      </c>
      <c r="E529" s="64">
        <v>3882</v>
      </c>
      <c r="F529" s="66">
        <f t="shared" si="51"/>
        <v>4.1103155661628215</v>
      </c>
      <c r="G529" s="66">
        <f t="shared" si="52"/>
        <v>2.9435163086714402</v>
      </c>
      <c r="H529" s="5">
        <f t="shared" si="48"/>
        <v>0.71612903225806457</v>
      </c>
      <c r="I529" s="66">
        <f t="shared" si="53"/>
        <v>8</v>
      </c>
      <c r="J529" s="66">
        <f t="shared" si="49"/>
        <v>8</v>
      </c>
      <c r="K529" s="66">
        <f t="shared" si="50"/>
        <v>4</v>
      </c>
    </row>
    <row r="530" spans="1:11" x14ac:dyDescent="0.25">
      <c r="A530" s="63" t="s">
        <v>262</v>
      </c>
      <c r="B530" s="64">
        <v>3913</v>
      </c>
      <c r="C530" s="64">
        <v>3937</v>
      </c>
      <c r="D530" s="64">
        <v>3786</v>
      </c>
      <c r="E530" s="64">
        <v>3817</v>
      </c>
      <c r="F530" s="66">
        <f t="shared" si="51"/>
        <v>3.8589317659085105</v>
      </c>
      <c r="G530" s="66">
        <f t="shared" si="52"/>
        <v>-2.4533605928954767</v>
      </c>
      <c r="H530" s="5">
        <f t="shared" si="48"/>
        <v>0.63576158940397343</v>
      </c>
      <c r="I530" s="66">
        <f t="shared" si="53"/>
        <v>8</v>
      </c>
      <c r="J530" s="66">
        <f t="shared" si="49"/>
        <v>7</v>
      </c>
      <c r="K530" s="66">
        <f t="shared" si="50"/>
        <v>4</v>
      </c>
    </row>
    <row r="531" spans="1:11" x14ac:dyDescent="0.25">
      <c r="A531" s="63" t="s">
        <v>261</v>
      </c>
      <c r="B531" s="64">
        <v>3978</v>
      </c>
      <c r="C531" s="64">
        <v>4008</v>
      </c>
      <c r="D531" s="64">
        <v>3900</v>
      </c>
      <c r="E531" s="64">
        <v>3945</v>
      </c>
      <c r="F531" s="66">
        <f t="shared" si="51"/>
        <v>2.7149321266968327</v>
      </c>
      <c r="G531" s="66">
        <f t="shared" si="52"/>
        <v>-0.82956259426847667</v>
      </c>
      <c r="H531" s="5">
        <f t="shared" si="48"/>
        <v>0.30555555555555558</v>
      </c>
      <c r="I531" s="66">
        <f t="shared" si="53"/>
        <v>5</v>
      </c>
      <c r="J531" s="66">
        <f t="shared" si="49"/>
        <v>4</v>
      </c>
      <c r="K531" s="66">
        <f t="shared" si="50"/>
        <v>2</v>
      </c>
    </row>
    <row r="532" spans="1:11" x14ac:dyDescent="0.25">
      <c r="A532" s="63" t="s">
        <v>260</v>
      </c>
      <c r="B532" s="64">
        <v>4067</v>
      </c>
      <c r="C532" s="64">
        <v>4087</v>
      </c>
      <c r="D532" s="64">
        <v>3944</v>
      </c>
      <c r="E532" s="64">
        <v>3973</v>
      </c>
      <c r="F532" s="66">
        <f t="shared" si="51"/>
        <v>3.516105237275633</v>
      </c>
      <c r="G532" s="66">
        <f t="shared" si="52"/>
        <v>-2.3112859601671993</v>
      </c>
      <c r="H532" s="5">
        <f t="shared" si="48"/>
        <v>0.6573426573426574</v>
      </c>
      <c r="I532" s="66">
        <f t="shared" si="53"/>
        <v>8</v>
      </c>
      <c r="J532" s="66">
        <f t="shared" si="49"/>
        <v>7</v>
      </c>
      <c r="K532" s="66">
        <f t="shared" si="50"/>
        <v>4</v>
      </c>
    </row>
    <row r="533" spans="1:11" x14ac:dyDescent="0.25">
      <c r="A533" s="63" t="s">
        <v>259</v>
      </c>
      <c r="B533" s="64">
        <v>4100</v>
      </c>
      <c r="C533" s="64">
        <v>4125</v>
      </c>
      <c r="D533" s="64">
        <v>4084</v>
      </c>
      <c r="E533" s="64">
        <v>4102</v>
      </c>
      <c r="F533" s="66">
        <f t="shared" si="51"/>
        <v>1</v>
      </c>
      <c r="G533" s="66">
        <f t="shared" si="52"/>
        <v>4.878048780487805E-2</v>
      </c>
      <c r="H533" s="5">
        <f t="shared" si="48"/>
        <v>4.878048780487805E-2</v>
      </c>
      <c r="I533" s="66">
        <f t="shared" si="53"/>
        <v>1</v>
      </c>
      <c r="J533" s="66">
        <f t="shared" si="49"/>
        <v>1</v>
      </c>
      <c r="K533" s="66">
        <f t="shared" si="50"/>
        <v>2</v>
      </c>
    </row>
    <row r="534" spans="1:11" x14ac:dyDescent="0.25">
      <c r="A534" s="63" t="s">
        <v>258</v>
      </c>
      <c r="B534" s="64">
        <v>4196</v>
      </c>
      <c r="C534" s="64">
        <v>4207</v>
      </c>
      <c r="D534" s="64">
        <v>4085</v>
      </c>
      <c r="E534" s="64">
        <v>4097</v>
      </c>
      <c r="F534" s="66">
        <f t="shared" si="51"/>
        <v>2.9075309818875117</v>
      </c>
      <c r="G534" s="66">
        <f t="shared" si="52"/>
        <v>-2.3593898951382268</v>
      </c>
      <c r="H534" s="5">
        <f t="shared" si="48"/>
        <v>0.81147540983606559</v>
      </c>
      <c r="I534" s="66">
        <f t="shared" si="53"/>
        <v>6</v>
      </c>
      <c r="J534" s="66">
        <f t="shared" si="49"/>
        <v>9</v>
      </c>
      <c r="K534" s="66">
        <f t="shared" si="50"/>
        <v>4</v>
      </c>
    </row>
    <row r="535" spans="1:11" x14ac:dyDescent="0.25">
      <c r="A535" s="63" t="s">
        <v>257</v>
      </c>
      <c r="B535" s="64">
        <v>4232</v>
      </c>
      <c r="C535" s="64">
        <v>4249</v>
      </c>
      <c r="D535" s="64">
        <v>4185</v>
      </c>
      <c r="E535" s="64">
        <v>4209</v>
      </c>
      <c r="F535" s="66">
        <f t="shared" si="51"/>
        <v>1.5122873345935728</v>
      </c>
      <c r="G535" s="66">
        <f t="shared" si="52"/>
        <v>-0.54347826086956519</v>
      </c>
      <c r="H535" s="5">
        <f t="shared" si="48"/>
        <v>0.359375</v>
      </c>
      <c r="I535" s="66">
        <f t="shared" si="53"/>
        <v>1</v>
      </c>
      <c r="J535" s="66">
        <f t="shared" si="49"/>
        <v>4</v>
      </c>
      <c r="K535" s="66">
        <f t="shared" si="50"/>
        <v>2</v>
      </c>
    </row>
    <row r="536" spans="1:11" x14ac:dyDescent="0.25">
      <c r="A536" s="63" t="s">
        <v>256</v>
      </c>
      <c r="B536" s="64">
        <v>4112</v>
      </c>
      <c r="C536" s="64">
        <v>4287</v>
      </c>
      <c r="D536" s="64">
        <v>4107</v>
      </c>
      <c r="E536" s="64">
        <v>4244</v>
      </c>
      <c r="F536" s="66">
        <f t="shared" si="51"/>
        <v>4.3774319066147855</v>
      </c>
      <c r="G536" s="66">
        <f t="shared" si="52"/>
        <v>3.2101167315175094</v>
      </c>
      <c r="H536" s="5">
        <f t="shared" si="48"/>
        <v>0.73333333333333339</v>
      </c>
      <c r="I536" s="66">
        <f t="shared" si="53"/>
        <v>9</v>
      </c>
      <c r="J536" s="66">
        <f t="shared" si="49"/>
        <v>8</v>
      </c>
      <c r="K536" s="66">
        <f t="shared" si="50"/>
        <v>4</v>
      </c>
    </row>
    <row r="537" spans="1:11" x14ac:dyDescent="0.25">
      <c r="A537" s="63" t="s">
        <v>255</v>
      </c>
      <c r="B537" s="64">
        <v>4187</v>
      </c>
      <c r="C537" s="64">
        <v>4203</v>
      </c>
      <c r="D537" s="64">
        <v>4115</v>
      </c>
      <c r="E537" s="64">
        <v>4163</v>
      </c>
      <c r="F537" s="66">
        <f t="shared" si="51"/>
        <v>2.1017434917602102</v>
      </c>
      <c r="G537" s="66">
        <f t="shared" si="52"/>
        <v>-0.57320277048005741</v>
      </c>
      <c r="H537" s="5">
        <f t="shared" si="48"/>
        <v>0.27272727272727276</v>
      </c>
      <c r="I537" s="66">
        <f t="shared" si="53"/>
        <v>4</v>
      </c>
      <c r="J537" s="66">
        <f t="shared" si="49"/>
        <v>3</v>
      </c>
      <c r="K537" s="66">
        <f t="shared" si="50"/>
        <v>2</v>
      </c>
    </row>
    <row r="538" spans="1:11" x14ac:dyDescent="0.25">
      <c r="A538" s="63" t="s">
        <v>254</v>
      </c>
      <c r="B538" s="64">
        <v>4080</v>
      </c>
      <c r="C538" s="64">
        <v>4174</v>
      </c>
      <c r="D538" s="64">
        <v>4059</v>
      </c>
      <c r="E538" s="64">
        <v>4158</v>
      </c>
      <c r="F538" s="66">
        <f t="shared" si="51"/>
        <v>2.8186274509803924</v>
      </c>
      <c r="G538" s="66">
        <f t="shared" si="52"/>
        <v>1.911764705882353</v>
      </c>
      <c r="H538" s="5">
        <f t="shared" si="48"/>
        <v>0.67826086956521736</v>
      </c>
      <c r="I538" s="66">
        <f t="shared" si="53"/>
        <v>6</v>
      </c>
      <c r="J538" s="66">
        <f t="shared" si="49"/>
        <v>7</v>
      </c>
      <c r="K538" s="66">
        <f t="shared" si="50"/>
        <v>4</v>
      </c>
    </row>
    <row r="539" spans="1:11" x14ac:dyDescent="0.25">
      <c r="A539" s="63" t="s">
        <v>253</v>
      </c>
      <c r="B539" s="64">
        <v>4246</v>
      </c>
      <c r="C539" s="64">
        <v>4260</v>
      </c>
      <c r="D539" s="64">
        <v>4152</v>
      </c>
      <c r="E539" s="64">
        <v>4185</v>
      </c>
      <c r="F539" s="66">
        <f t="shared" si="51"/>
        <v>2.5435704192180877</v>
      </c>
      <c r="G539" s="66">
        <f t="shared" si="52"/>
        <v>-1.4366462552991051</v>
      </c>
      <c r="H539" s="5">
        <f t="shared" si="48"/>
        <v>0.56481481481481477</v>
      </c>
      <c r="I539" s="66">
        <f t="shared" si="53"/>
        <v>5</v>
      </c>
      <c r="J539" s="66">
        <f t="shared" si="49"/>
        <v>6</v>
      </c>
      <c r="K539" s="66">
        <f t="shared" si="50"/>
        <v>2</v>
      </c>
    </row>
    <row r="540" spans="1:11" x14ac:dyDescent="0.25">
      <c r="A540" s="63" t="s">
        <v>252</v>
      </c>
      <c r="B540" s="64">
        <v>4281</v>
      </c>
      <c r="C540" s="64">
        <v>4322</v>
      </c>
      <c r="D540" s="64">
        <v>4189</v>
      </c>
      <c r="E540" s="64">
        <v>4263</v>
      </c>
      <c r="F540" s="66">
        <f t="shared" si="51"/>
        <v>3.1067507591684187</v>
      </c>
      <c r="G540" s="66">
        <f t="shared" si="52"/>
        <v>-0.42046250875963564</v>
      </c>
      <c r="H540" s="5">
        <f t="shared" si="48"/>
        <v>0.13533834586466167</v>
      </c>
      <c r="I540" s="66">
        <f t="shared" si="53"/>
        <v>7</v>
      </c>
      <c r="J540" s="66">
        <f t="shared" si="49"/>
        <v>2</v>
      </c>
      <c r="K540" s="66">
        <f t="shared" si="50"/>
        <v>1</v>
      </c>
    </row>
    <row r="541" spans="1:11" x14ac:dyDescent="0.25">
      <c r="A541" s="63" t="s">
        <v>251</v>
      </c>
      <c r="B541" s="64">
        <v>4210</v>
      </c>
      <c r="C541" s="64">
        <v>4256</v>
      </c>
      <c r="D541" s="64">
        <v>4151</v>
      </c>
      <c r="E541" s="64">
        <v>4235</v>
      </c>
      <c r="F541" s="66">
        <f t="shared" si="51"/>
        <v>2.4940617577197148</v>
      </c>
      <c r="G541" s="66">
        <f t="shared" si="52"/>
        <v>0.59382422802850354</v>
      </c>
      <c r="H541" s="5">
        <f t="shared" si="48"/>
        <v>0.23809523809523811</v>
      </c>
      <c r="I541" s="66">
        <f t="shared" si="53"/>
        <v>5</v>
      </c>
      <c r="J541" s="66">
        <f t="shared" si="49"/>
        <v>3</v>
      </c>
      <c r="K541" s="66">
        <f t="shared" si="50"/>
        <v>2</v>
      </c>
    </row>
    <row r="542" spans="1:11" x14ac:dyDescent="0.25">
      <c r="A542" s="63" t="s">
        <v>250</v>
      </c>
      <c r="B542" s="64">
        <v>4290</v>
      </c>
      <c r="C542" s="64">
        <v>4305</v>
      </c>
      <c r="D542" s="64">
        <v>4199</v>
      </c>
      <c r="E542" s="64">
        <v>4242</v>
      </c>
      <c r="F542" s="66">
        <f t="shared" si="51"/>
        <v>2.4708624708624711</v>
      </c>
      <c r="G542" s="66">
        <f t="shared" si="52"/>
        <v>-1.118881118881119</v>
      </c>
      <c r="H542" s="5">
        <f t="shared" si="48"/>
        <v>0.45283018867924529</v>
      </c>
      <c r="I542" s="66">
        <f t="shared" si="53"/>
        <v>5</v>
      </c>
      <c r="J542" s="66">
        <f t="shared" si="49"/>
        <v>5</v>
      </c>
      <c r="K542" s="66">
        <f t="shared" si="50"/>
        <v>2</v>
      </c>
    </row>
    <row r="543" spans="1:11" x14ac:dyDescent="0.25">
      <c r="A543" s="63" t="s">
        <v>249</v>
      </c>
      <c r="B543" s="64">
        <v>4295</v>
      </c>
      <c r="C543" s="64">
        <v>4321</v>
      </c>
      <c r="D543" s="64">
        <v>4244</v>
      </c>
      <c r="E543" s="64">
        <v>4315</v>
      </c>
      <c r="F543" s="66">
        <f t="shared" si="51"/>
        <v>1.7927823050058207</v>
      </c>
      <c r="G543" s="66">
        <f t="shared" si="52"/>
        <v>0.46565774155995343</v>
      </c>
      <c r="H543" s="5">
        <f t="shared" si="48"/>
        <v>0.25974025974025972</v>
      </c>
      <c r="I543" s="66">
        <f t="shared" si="53"/>
        <v>2</v>
      </c>
      <c r="J543" s="66">
        <f t="shared" si="49"/>
        <v>3</v>
      </c>
      <c r="K543" s="66">
        <f t="shared" si="50"/>
        <v>2</v>
      </c>
    </row>
    <row r="544" spans="1:11" x14ac:dyDescent="0.25">
      <c r="A544" s="63" t="s">
        <v>248</v>
      </c>
      <c r="B544" s="64">
        <v>4380</v>
      </c>
      <c r="C544" s="64">
        <v>4395</v>
      </c>
      <c r="D544" s="64">
        <v>4284</v>
      </c>
      <c r="E544" s="64">
        <v>4320</v>
      </c>
      <c r="F544" s="66">
        <f t="shared" si="51"/>
        <v>2.5342465753424657</v>
      </c>
      <c r="G544" s="66">
        <f t="shared" si="52"/>
        <v>-1.3698630136986301</v>
      </c>
      <c r="H544" s="5">
        <f t="shared" si="48"/>
        <v>0.54054054054054057</v>
      </c>
      <c r="I544" s="66">
        <f t="shared" si="53"/>
        <v>5</v>
      </c>
      <c r="J544" s="66">
        <f t="shared" si="49"/>
        <v>6</v>
      </c>
      <c r="K544" s="66">
        <f t="shared" si="50"/>
        <v>2</v>
      </c>
    </row>
    <row r="545" spans="1:11" x14ac:dyDescent="0.25">
      <c r="A545" s="63" t="s">
        <v>247</v>
      </c>
      <c r="B545" s="64">
        <v>4303</v>
      </c>
      <c r="C545" s="64">
        <v>4318</v>
      </c>
      <c r="D545" s="64">
        <v>4214</v>
      </c>
      <c r="E545" s="64">
        <v>4288</v>
      </c>
      <c r="F545" s="66">
        <f t="shared" si="51"/>
        <v>2.416918429003021</v>
      </c>
      <c r="G545" s="66">
        <f t="shared" si="52"/>
        <v>-0.34859400418312803</v>
      </c>
      <c r="H545" s="5">
        <f t="shared" ref="H545:H608" si="54">ABS(G545/F545)</f>
        <v>0.14423076923076922</v>
      </c>
      <c r="I545" s="66">
        <f t="shared" si="53"/>
        <v>5</v>
      </c>
      <c r="J545" s="66">
        <f t="shared" si="49"/>
        <v>2</v>
      </c>
      <c r="K545" s="66">
        <f t="shared" si="50"/>
        <v>2</v>
      </c>
    </row>
    <row r="546" spans="1:11" x14ac:dyDescent="0.25">
      <c r="A546" s="63" t="s">
        <v>246</v>
      </c>
      <c r="B546" s="64">
        <v>4288</v>
      </c>
      <c r="C546" s="64">
        <v>4370</v>
      </c>
      <c r="D546" s="64">
        <v>4231</v>
      </c>
      <c r="E546" s="64">
        <v>4250</v>
      </c>
      <c r="F546" s="66">
        <f t="shared" si="51"/>
        <v>3.2416044776119404</v>
      </c>
      <c r="G546" s="66">
        <f t="shared" si="52"/>
        <v>-0.88619402985074625</v>
      </c>
      <c r="H546" s="66">
        <f t="shared" si="54"/>
        <v>0.27338129496402874</v>
      </c>
      <c r="I546" s="66">
        <f t="shared" si="53"/>
        <v>7</v>
      </c>
      <c r="J546" s="66">
        <f t="shared" si="49"/>
        <v>3</v>
      </c>
      <c r="K546" s="66">
        <f t="shared" si="50"/>
        <v>1</v>
      </c>
    </row>
    <row r="547" spans="1:11" x14ac:dyDescent="0.25">
      <c r="A547" s="63" t="s">
        <v>245</v>
      </c>
      <c r="B547" s="64">
        <v>4126</v>
      </c>
      <c r="C547" s="64">
        <v>4178</v>
      </c>
      <c r="D547" s="64">
        <v>4094</v>
      </c>
      <c r="E547" s="64">
        <v>4148</v>
      </c>
      <c r="F547" s="66">
        <f t="shared" si="51"/>
        <v>2.035870092098885</v>
      </c>
      <c r="G547" s="66">
        <f t="shared" si="52"/>
        <v>0.53320407174018414</v>
      </c>
      <c r="H547" s="66">
        <f t="shared" si="54"/>
        <v>0.26190476190476186</v>
      </c>
      <c r="I547" s="66">
        <f t="shared" si="53"/>
        <v>3</v>
      </c>
      <c r="J547" s="66">
        <f t="shared" si="49"/>
        <v>3</v>
      </c>
      <c r="K547" s="66">
        <f t="shared" si="50"/>
        <v>2</v>
      </c>
    </row>
    <row r="548" spans="1:11" x14ac:dyDescent="0.25">
      <c r="A548" s="63" t="s">
        <v>244</v>
      </c>
      <c r="B548" s="64">
        <v>4227</v>
      </c>
      <c r="C548" s="64">
        <v>4230</v>
      </c>
      <c r="D548" s="64">
        <v>4081</v>
      </c>
      <c r="E548" s="64">
        <v>4114</v>
      </c>
      <c r="F548" s="66">
        <f t="shared" si="51"/>
        <v>3.5249585994795365</v>
      </c>
      <c r="G548" s="66">
        <f t="shared" si="52"/>
        <v>-2.6732907499408562</v>
      </c>
      <c r="H548" s="66">
        <f t="shared" si="54"/>
        <v>0.75838926174496635</v>
      </c>
      <c r="I548" s="66">
        <f t="shared" si="53"/>
        <v>8</v>
      </c>
      <c r="J548" s="66">
        <f t="shared" si="49"/>
        <v>8</v>
      </c>
      <c r="K548" s="66">
        <f t="shared" si="50"/>
        <v>4</v>
      </c>
    </row>
    <row r="549" spans="1:11" x14ac:dyDescent="0.25">
      <c r="A549" s="63" t="s">
        <v>243</v>
      </c>
      <c r="B549" s="64">
        <v>4171</v>
      </c>
      <c r="C549" s="64">
        <v>4297</v>
      </c>
      <c r="D549" s="64">
        <v>4151</v>
      </c>
      <c r="E549" s="64">
        <v>4226</v>
      </c>
      <c r="F549" s="66">
        <f t="shared" si="51"/>
        <v>3.5003596259889713</v>
      </c>
      <c r="G549" s="66">
        <f t="shared" si="52"/>
        <v>1.3186286262287221</v>
      </c>
      <c r="H549" s="66">
        <f t="shared" si="54"/>
        <v>0.37671232876712329</v>
      </c>
      <c r="I549" s="66">
        <f t="shared" si="53"/>
        <v>7</v>
      </c>
      <c r="J549" s="66">
        <f t="shared" si="49"/>
        <v>4</v>
      </c>
      <c r="K549" s="66">
        <f t="shared" si="50"/>
        <v>1</v>
      </c>
    </row>
    <row r="550" spans="1:11" x14ac:dyDescent="0.25">
      <c r="A550" s="63" t="s">
        <v>242</v>
      </c>
      <c r="B550" s="64">
        <v>4003</v>
      </c>
      <c r="C550" s="64">
        <v>4211</v>
      </c>
      <c r="D550" s="64">
        <v>3995</v>
      </c>
      <c r="E550" s="64">
        <v>4189</v>
      </c>
      <c r="F550" s="66">
        <f t="shared" si="51"/>
        <v>5.3959530352235818</v>
      </c>
      <c r="G550" s="66">
        <f t="shared" si="52"/>
        <v>4.6465151136647513</v>
      </c>
      <c r="H550" s="66">
        <f t="shared" si="54"/>
        <v>0.86111111111111116</v>
      </c>
      <c r="I550" s="66">
        <f t="shared" si="53"/>
        <v>10</v>
      </c>
      <c r="J550" s="66">
        <f t="shared" si="49"/>
        <v>9</v>
      </c>
      <c r="K550" s="66">
        <f t="shared" si="50"/>
        <v>4</v>
      </c>
    </row>
    <row r="551" spans="1:11" x14ac:dyDescent="0.25">
      <c r="A551" s="63" t="s">
        <v>241</v>
      </c>
      <c r="B551" s="64">
        <v>4025</v>
      </c>
      <c r="C551" s="64">
        <v>4080</v>
      </c>
      <c r="D551" s="64">
        <v>4000</v>
      </c>
      <c r="E551" s="64">
        <v>4018</v>
      </c>
      <c r="F551" s="66">
        <f t="shared" si="51"/>
        <v>1.9875776397515528</v>
      </c>
      <c r="G551" s="66">
        <f t="shared" si="52"/>
        <v>-0.17391304347826086</v>
      </c>
      <c r="H551" s="66">
        <f t="shared" si="54"/>
        <v>8.7499999999999994E-2</v>
      </c>
      <c r="I551" s="66">
        <f t="shared" si="53"/>
        <v>3</v>
      </c>
      <c r="J551" s="66">
        <f t="shared" si="49"/>
        <v>1</v>
      </c>
      <c r="K551" s="66">
        <f t="shared" si="50"/>
        <v>2</v>
      </c>
    </row>
    <row r="552" spans="1:11" x14ac:dyDescent="0.25">
      <c r="A552" s="63" t="s">
        <v>240</v>
      </c>
      <c r="B552" s="64">
        <v>3937</v>
      </c>
      <c r="C552" s="64">
        <v>3989</v>
      </c>
      <c r="D552" s="64">
        <v>3875</v>
      </c>
      <c r="E552" s="64">
        <v>3965</v>
      </c>
      <c r="F552" s="66">
        <f t="shared" si="51"/>
        <v>2.8956057912115822</v>
      </c>
      <c r="G552" s="66">
        <f t="shared" si="52"/>
        <v>0.7112014224028449</v>
      </c>
      <c r="H552" s="66">
        <f t="shared" si="54"/>
        <v>0.24561403508771934</v>
      </c>
      <c r="I552" s="66">
        <f t="shared" si="53"/>
        <v>6</v>
      </c>
      <c r="J552" s="66">
        <f t="shared" si="49"/>
        <v>3</v>
      </c>
      <c r="K552" s="66">
        <f t="shared" si="50"/>
        <v>1</v>
      </c>
    </row>
    <row r="553" spans="1:11" x14ac:dyDescent="0.25">
      <c r="A553" s="63" t="s">
        <v>239</v>
      </c>
      <c r="B553" s="64">
        <v>3975</v>
      </c>
      <c r="C553" s="64">
        <v>3988</v>
      </c>
      <c r="D553" s="64">
        <v>3823</v>
      </c>
      <c r="E553" s="64">
        <v>3863</v>
      </c>
      <c r="F553" s="66">
        <f t="shared" si="51"/>
        <v>4.1509433962264151</v>
      </c>
      <c r="G553" s="66">
        <f t="shared" si="52"/>
        <v>-2.8176100628930816</v>
      </c>
      <c r="H553" s="66">
        <f t="shared" si="54"/>
        <v>0.67878787878787872</v>
      </c>
      <c r="I553" s="66">
        <f t="shared" si="53"/>
        <v>8</v>
      </c>
      <c r="J553" s="66">
        <f t="shared" si="49"/>
        <v>7</v>
      </c>
      <c r="K553" s="66">
        <f t="shared" si="50"/>
        <v>4</v>
      </c>
    </row>
    <row r="554" spans="1:11" x14ac:dyDescent="0.25">
      <c r="A554" s="63" t="s">
        <v>238</v>
      </c>
      <c r="B554" s="64">
        <v>3905</v>
      </c>
      <c r="C554" s="64">
        <v>3999</v>
      </c>
      <c r="D554" s="64">
        <v>3884</v>
      </c>
      <c r="E554" s="64">
        <v>3988</v>
      </c>
      <c r="F554" s="66">
        <f t="shared" si="51"/>
        <v>2.9449423815620999</v>
      </c>
      <c r="G554" s="66">
        <f t="shared" si="52"/>
        <v>2.1254801536491676</v>
      </c>
      <c r="H554" s="66">
        <f t="shared" si="54"/>
        <v>0.72173913043478255</v>
      </c>
      <c r="I554" s="66">
        <f t="shared" si="53"/>
        <v>6</v>
      </c>
      <c r="J554" s="66">
        <f t="shared" si="49"/>
        <v>8</v>
      </c>
      <c r="K554" s="66">
        <f t="shared" si="50"/>
        <v>4</v>
      </c>
    </row>
    <row r="555" spans="1:11" x14ac:dyDescent="0.25">
      <c r="A555" s="63" t="s">
        <v>237</v>
      </c>
      <c r="B555" s="64">
        <v>3835</v>
      </c>
      <c r="C555" s="64">
        <v>3904</v>
      </c>
      <c r="D555" s="64">
        <v>3793</v>
      </c>
      <c r="E555" s="64">
        <v>3817</v>
      </c>
      <c r="F555" s="66">
        <f t="shared" si="51"/>
        <v>2.8943937418513688</v>
      </c>
      <c r="G555" s="66">
        <f t="shared" si="52"/>
        <v>-0.46936114732724898</v>
      </c>
      <c r="H555" s="66">
        <f t="shared" si="54"/>
        <v>0.16216216216216217</v>
      </c>
      <c r="I555" s="66">
        <f t="shared" si="53"/>
        <v>6</v>
      </c>
      <c r="J555" s="66">
        <f t="shared" si="49"/>
        <v>2</v>
      </c>
      <c r="K555" s="66">
        <f t="shared" si="50"/>
        <v>1</v>
      </c>
    </row>
    <row r="556" spans="1:11" x14ac:dyDescent="0.25">
      <c r="A556" s="63" t="s">
        <v>236</v>
      </c>
      <c r="B556" s="64">
        <v>3892</v>
      </c>
      <c r="C556" s="64">
        <v>3946</v>
      </c>
      <c r="D556" s="64">
        <v>3848</v>
      </c>
      <c r="E556" s="64">
        <v>3879</v>
      </c>
      <c r="F556" s="66">
        <f t="shared" si="51"/>
        <v>2.5179856115107913</v>
      </c>
      <c r="G556" s="66">
        <f t="shared" si="52"/>
        <v>-0.33401849948612539</v>
      </c>
      <c r="H556" s="66">
        <f t="shared" si="54"/>
        <v>0.1326530612244898</v>
      </c>
      <c r="I556" s="66">
        <f t="shared" si="53"/>
        <v>5</v>
      </c>
      <c r="J556" s="66">
        <f t="shared" si="49"/>
        <v>2</v>
      </c>
      <c r="K556" s="66">
        <f t="shared" si="50"/>
        <v>2</v>
      </c>
    </row>
    <row r="557" spans="1:11" x14ac:dyDescent="0.25">
      <c r="A557" s="63" t="s">
        <v>235</v>
      </c>
      <c r="B557" s="64">
        <v>3875</v>
      </c>
      <c r="C557" s="64">
        <v>3928</v>
      </c>
      <c r="D557" s="64">
        <v>3772</v>
      </c>
      <c r="E557" s="64">
        <v>3806</v>
      </c>
      <c r="F557" s="66">
        <f t="shared" si="51"/>
        <v>4.0258064516129028</v>
      </c>
      <c r="G557" s="66">
        <f t="shared" si="52"/>
        <v>-1.7806451612903225</v>
      </c>
      <c r="H557" s="66">
        <f t="shared" si="54"/>
        <v>0.44230769230769235</v>
      </c>
      <c r="I557" s="66">
        <f t="shared" si="53"/>
        <v>8</v>
      </c>
      <c r="J557" s="66">
        <f t="shared" si="49"/>
        <v>5</v>
      </c>
      <c r="K557" s="66">
        <f t="shared" si="50"/>
        <v>1</v>
      </c>
    </row>
    <row r="558" spans="1:11" x14ac:dyDescent="0.25">
      <c r="A558" s="63" t="s">
        <v>234</v>
      </c>
      <c r="B558" s="64">
        <v>3850</v>
      </c>
      <c r="C558" s="64">
        <v>3971</v>
      </c>
      <c r="D558" s="64">
        <v>3831</v>
      </c>
      <c r="E558" s="64">
        <v>3885</v>
      </c>
      <c r="F558" s="66">
        <f t="shared" si="51"/>
        <v>3.6363636363636362</v>
      </c>
      <c r="G558" s="66">
        <f t="shared" si="52"/>
        <v>0.90909090909090906</v>
      </c>
      <c r="H558" s="66">
        <f t="shared" si="54"/>
        <v>0.25</v>
      </c>
      <c r="I558" s="66">
        <f t="shared" si="53"/>
        <v>8</v>
      </c>
      <c r="J558" s="66">
        <f t="shared" si="49"/>
        <v>3</v>
      </c>
      <c r="K558" s="66">
        <f t="shared" si="50"/>
        <v>1</v>
      </c>
    </row>
    <row r="559" spans="1:11" x14ac:dyDescent="0.25">
      <c r="A559" s="63" t="s">
        <v>233</v>
      </c>
      <c r="B559" s="64">
        <v>3812</v>
      </c>
      <c r="C559" s="64">
        <v>3855</v>
      </c>
      <c r="D559" s="64">
        <v>3760</v>
      </c>
      <c r="E559" s="64">
        <v>3787</v>
      </c>
      <c r="F559" s="66">
        <f t="shared" si="51"/>
        <v>2.492130115424974</v>
      </c>
      <c r="G559" s="66">
        <f t="shared" si="52"/>
        <v>-0.65582371458551936</v>
      </c>
      <c r="H559" s="66">
        <f t="shared" si="54"/>
        <v>0.26315789473684204</v>
      </c>
      <c r="I559" s="66">
        <f t="shared" si="53"/>
        <v>5</v>
      </c>
      <c r="J559" s="66">
        <f t="shared" si="49"/>
        <v>3</v>
      </c>
      <c r="K559" s="66">
        <f t="shared" si="50"/>
        <v>2</v>
      </c>
    </row>
    <row r="560" spans="1:11" x14ac:dyDescent="0.25">
      <c r="A560" s="63" t="s">
        <v>232</v>
      </c>
      <c r="B560" s="64">
        <v>4000</v>
      </c>
      <c r="C560" s="64">
        <v>4018</v>
      </c>
      <c r="D560" s="64">
        <v>3925</v>
      </c>
      <c r="E560" s="64">
        <v>3936</v>
      </c>
      <c r="F560" s="66">
        <f t="shared" si="51"/>
        <v>2.3250000000000002</v>
      </c>
      <c r="G560" s="66">
        <f t="shared" si="52"/>
        <v>-1.6</v>
      </c>
      <c r="H560" s="66">
        <f t="shared" si="54"/>
        <v>0.68817204301075263</v>
      </c>
      <c r="I560" s="66">
        <f t="shared" si="53"/>
        <v>5</v>
      </c>
      <c r="J560" s="66">
        <f t="shared" si="49"/>
        <v>7</v>
      </c>
      <c r="K560" s="66">
        <f t="shared" si="50"/>
        <v>3</v>
      </c>
    </row>
    <row r="561" spans="1:11" x14ac:dyDescent="0.25">
      <c r="A561" s="63" t="s">
        <v>231</v>
      </c>
      <c r="B561" s="64">
        <v>4043</v>
      </c>
      <c r="C561" s="64">
        <v>4056</v>
      </c>
      <c r="D561" s="64">
        <v>3965</v>
      </c>
      <c r="E561" s="64">
        <v>3998</v>
      </c>
      <c r="F561" s="66">
        <f t="shared" si="51"/>
        <v>2.2508038585209005</v>
      </c>
      <c r="G561" s="66">
        <f t="shared" si="52"/>
        <v>-1.1130348750927528</v>
      </c>
      <c r="H561" s="66">
        <f t="shared" si="54"/>
        <v>0.49450549450549441</v>
      </c>
      <c r="I561" s="66">
        <f t="shared" si="53"/>
        <v>4</v>
      </c>
      <c r="J561" s="66">
        <f t="shared" si="49"/>
        <v>5</v>
      </c>
      <c r="K561" s="66">
        <f t="shared" si="50"/>
        <v>2</v>
      </c>
    </row>
    <row r="562" spans="1:11" x14ac:dyDescent="0.25">
      <c r="A562" s="63" t="s">
        <v>230</v>
      </c>
      <c r="B562" s="64">
        <v>4187</v>
      </c>
      <c r="C562" s="64">
        <v>4269</v>
      </c>
      <c r="D562" s="64">
        <v>4089</v>
      </c>
      <c r="E562" s="64">
        <v>4146</v>
      </c>
      <c r="F562" s="66">
        <f t="shared" si="51"/>
        <v>4.29902077860043</v>
      </c>
      <c r="G562" s="66">
        <f t="shared" si="52"/>
        <v>-0.97922139957009791</v>
      </c>
      <c r="H562" s="66">
        <f t="shared" si="54"/>
        <v>0.22777777777777777</v>
      </c>
      <c r="I562" s="66">
        <f t="shared" si="53"/>
        <v>8</v>
      </c>
      <c r="J562" s="66">
        <f t="shared" si="49"/>
        <v>3</v>
      </c>
      <c r="K562" s="66">
        <f t="shared" si="50"/>
        <v>1</v>
      </c>
    </row>
    <row r="563" spans="1:11" x14ac:dyDescent="0.25">
      <c r="A563" s="63" t="s">
        <v>229</v>
      </c>
      <c r="B563" s="64">
        <v>4240</v>
      </c>
      <c r="C563" s="64">
        <v>4250</v>
      </c>
      <c r="D563" s="64">
        <v>4156</v>
      </c>
      <c r="E563" s="64">
        <v>4187</v>
      </c>
      <c r="F563" s="66">
        <f t="shared" si="51"/>
        <v>2.2169811320754715</v>
      </c>
      <c r="G563" s="66">
        <f t="shared" si="52"/>
        <v>-1.25</v>
      </c>
      <c r="H563" s="66">
        <f t="shared" si="54"/>
        <v>0.56382978723404265</v>
      </c>
      <c r="I563" s="66">
        <f t="shared" si="53"/>
        <v>4</v>
      </c>
      <c r="J563" s="66">
        <f t="shared" si="49"/>
        <v>6</v>
      </c>
      <c r="K563" s="66">
        <f t="shared" si="50"/>
        <v>2</v>
      </c>
    </row>
    <row r="564" spans="1:11" x14ac:dyDescent="0.25">
      <c r="A564" s="63" t="s">
        <v>228</v>
      </c>
      <c r="B564" s="64">
        <v>4246</v>
      </c>
      <c r="C564" s="64">
        <v>4271</v>
      </c>
      <c r="D564" s="64">
        <v>4169</v>
      </c>
      <c r="E564" s="64">
        <v>4221</v>
      </c>
      <c r="F564" s="66">
        <f t="shared" si="51"/>
        <v>2.4022609514837492</v>
      </c>
      <c r="G564" s="66">
        <f t="shared" si="52"/>
        <v>-0.58878944889307583</v>
      </c>
      <c r="H564" s="66">
        <f t="shared" si="54"/>
        <v>0.24509803921568629</v>
      </c>
      <c r="I564" s="66">
        <f t="shared" si="53"/>
        <v>5</v>
      </c>
      <c r="J564" s="66">
        <f t="shared" si="49"/>
        <v>3</v>
      </c>
      <c r="K564" s="66">
        <f t="shared" si="50"/>
        <v>2</v>
      </c>
    </row>
    <row r="565" spans="1:11" x14ac:dyDescent="0.25">
      <c r="A565" s="63" t="s">
        <v>227</v>
      </c>
      <c r="B565" s="64">
        <v>4124</v>
      </c>
      <c r="C565" s="64">
        <v>4169</v>
      </c>
      <c r="D565" s="64">
        <v>4091</v>
      </c>
      <c r="E565" s="64">
        <v>4136</v>
      </c>
      <c r="F565" s="66">
        <f t="shared" si="51"/>
        <v>1.8913676042677012</v>
      </c>
      <c r="G565" s="66">
        <f t="shared" si="52"/>
        <v>0.29097963142580019</v>
      </c>
      <c r="H565" s="66">
        <f t="shared" si="54"/>
        <v>0.15384615384615385</v>
      </c>
      <c r="I565" s="66">
        <f t="shared" si="53"/>
        <v>3</v>
      </c>
      <c r="J565" s="66">
        <f t="shared" si="49"/>
        <v>2</v>
      </c>
      <c r="K565" s="66">
        <f t="shared" si="50"/>
        <v>2</v>
      </c>
    </row>
    <row r="566" spans="1:11" x14ac:dyDescent="0.25">
      <c r="A566" s="63" t="s">
        <v>226</v>
      </c>
      <c r="B566" s="64">
        <v>3960</v>
      </c>
      <c r="C566" s="64">
        <v>4226</v>
      </c>
      <c r="D566" s="64">
        <v>3949</v>
      </c>
      <c r="E566" s="64">
        <v>4200</v>
      </c>
      <c r="F566" s="66">
        <f t="shared" si="51"/>
        <v>6.9949494949494957</v>
      </c>
      <c r="G566" s="66">
        <f t="shared" si="52"/>
        <v>6.0606060606060606</v>
      </c>
      <c r="H566" s="66">
        <f t="shared" si="54"/>
        <v>0.86642599277978327</v>
      </c>
      <c r="I566" s="66">
        <f t="shared" si="53"/>
        <v>10</v>
      </c>
      <c r="J566" s="66">
        <f t="shared" si="49"/>
        <v>9</v>
      </c>
      <c r="K566" s="66">
        <f t="shared" si="50"/>
        <v>4</v>
      </c>
    </row>
    <row r="567" spans="1:11" x14ac:dyDescent="0.25">
      <c r="A567" s="63" t="s">
        <v>225</v>
      </c>
      <c r="B567" s="64">
        <v>4004</v>
      </c>
      <c r="C567" s="64">
        <v>4051</v>
      </c>
      <c r="D567" s="64">
        <v>3923</v>
      </c>
      <c r="E567" s="64">
        <v>3930</v>
      </c>
      <c r="F567" s="66">
        <f t="shared" si="51"/>
        <v>3.1968031968031969</v>
      </c>
      <c r="G567" s="66">
        <f t="shared" si="52"/>
        <v>-1.848151848151848</v>
      </c>
      <c r="H567" s="66">
        <f t="shared" si="54"/>
        <v>0.57812499999999989</v>
      </c>
      <c r="I567" s="66">
        <f t="shared" si="53"/>
        <v>7</v>
      </c>
      <c r="J567" s="66">
        <f t="shared" si="49"/>
        <v>6</v>
      </c>
      <c r="K567" s="66">
        <f t="shared" si="50"/>
        <v>1</v>
      </c>
    </row>
    <row r="568" spans="1:11" x14ac:dyDescent="0.25">
      <c r="A568" s="63" t="s">
        <v>224</v>
      </c>
      <c r="B568" s="64">
        <v>3968</v>
      </c>
      <c r="C568" s="64">
        <v>4059</v>
      </c>
      <c r="D568" s="64">
        <v>3960</v>
      </c>
      <c r="E568" s="64">
        <v>3999</v>
      </c>
      <c r="F568" s="66">
        <f t="shared" si="51"/>
        <v>2.4949596774193545</v>
      </c>
      <c r="G568" s="66">
        <f t="shared" si="52"/>
        <v>0.78125</v>
      </c>
      <c r="H568" s="66">
        <f t="shared" si="54"/>
        <v>0.31313131313131315</v>
      </c>
      <c r="I568" s="66">
        <f t="shared" si="53"/>
        <v>5</v>
      </c>
      <c r="J568" s="66">
        <f t="shared" si="49"/>
        <v>4</v>
      </c>
      <c r="K568" s="66">
        <f t="shared" si="50"/>
        <v>2</v>
      </c>
    </row>
    <row r="569" spans="1:11" x14ac:dyDescent="0.25">
      <c r="A569" s="63" t="s">
        <v>223</v>
      </c>
      <c r="B569" s="64">
        <v>4080</v>
      </c>
      <c r="C569" s="64">
        <v>4115</v>
      </c>
      <c r="D569" s="64">
        <v>3992</v>
      </c>
      <c r="E569" s="64">
        <v>4006</v>
      </c>
      <c r="F569" s="66">
        <f t="shared" si="51"/>
        <v>3.0147058823529411</v>
      </c>
      <c r="G569" s="66">
        <f t="shared" si="52"/>
        <v>-1.8137254901960786</v>
      </c>
      <c r="H569" s="66">
        <f t="shared" si="54"/>
        <v>0.60162601626016265</v>
      </c>
      <c r="I569" s="66">
        <f t="shared" si="53"/>
        <v>6</v>
      </c>
      <c r="J569" s="66">
        <f t="shared" si="49"/>
        <v>7</v>
      </c>
      <c r="K569" s="66">
        <f t="shared" si="50"/>
        <v>4</v>
      </c>
    </row>
    <row r="570" spans="1:11" x14ac:dyDescent="0.25">
      <c r="A570" s="63" t="s">
        <v>222</v>
      </c>
      <c r="B570" s="64">
        <v>4090</v>
      </c>
      <c r="C570" s="64">
        <v>4201</v>
      </c>
      <c r="D570" s="64">
        <v>4086</v>
      </c>
      <c r="E570" s="64">
        <v>4156</v>
      </c>
      <c r="F570" s="66">
        <f t="shared" si="51"/>
        <v>2.8117359413202934</v>
      </c>
      <c r="G570" s="66">
        <f t="shared" si="52"/>
        <v>1.6136919315403422</v>
      </c>
      <c r="H570" s="66">
        <f t="shared" si="54"/>
        <v>0.57391304347826089</v>
      </c>
      <c r="I570" s="66">
        <f t="shared" si="53"/>
        <v>6</v>
      </c>
      <c r="J570" s="66">
        <f t="shared" si="49"/>
        <v>6</v>
      </c>
      <c r="K570" s="66">
        <f t="shared" si="50"/>
        <v>1</v>
      </c>
    </row>
    <row r="571" spans="1:11" x14ac:dyDescent="0.25">
      <c r="A571" s="63" t="s">
        <v>221</v>
      </c>
      <c r="B571" s="64">
        <v>4109</v>
      </c>
      <c r="C571" s="64">
        <v>4164</v>
      </c>
      <c r="D571" s="64">
        <v>4076</v>
      </c>
      <c r="E571" s="64">
        <v>4080</v>
      </c>
      <c r="F571" s="66">
        <f t="shared" si="51"/>
        <v>2.1416403017765879</v>
      </c>
      <c r="G571" s="66">
        <f t="shared" si="52"/>
        <v>-0.70576782672183014</v>
      </c>
      <c r="H571" s="66">
        <f t="shared" si="54"/>
        <v>0.32954545454545453</v>
      </c>
      <c r="I571" s="66">
        <f t="shared" si="53"/>
        <v>4</v>
      </c>
      <c r="J571" s="66">
        <f t="shared" si="49"/>
        <v>4</v>
      </c>
      <c r="K571" s="66">
        <f t="shared" si="50"/>
        <v>2</v>
      </c>
    </row>
    <row r="572" spans="1:11" x14ac:dyDescent="0.25">
      <c r="A572" s="63" t="s">
        <v>220</v>
      </c>
      <c r="B572" s="64">
        <v>4300</v>
      </c>
      <c r="C572" s="64">
        <v>4316</v>
      </c>
      <c r="D572" s="64">
        <v>4153</v>
      </c>
      <c r="E572" s="64">
        <v>4163</v>
      </c>
      <c r="F572" s="66">
        <f t="shared" si="51"/>
        <v>3.7906976744186047</v>
      </c>
      <c r="G572" s="66">
        <f t="shared" si="52"/>
        <v>-3.1860465116279069</v>
      </c>
      <c r="H572" s="66">
        <f t="shared" si="54"/>
        <v>0.84049079754601219</v>
      </c>
      <c r="I572" s="66">
        <f t="shared" si="53"/>
        <v>8</v>
      </c>
      <c r="J572" s="66">
        <f t="shared" si="49"/>
        <v>9</v>
      </c>
      <c r="K572" s="66">
        <f t="shared" si="50"/>
        <v>4</v>
      </c>
    </row>
    <row r="573" spans="1:11" x14ac:dyDescent="0.25">
      <c r="A573" s="63" t="s">
        <v>219</v>
      </c>
      <c r="B573" s="64">
        <v>4230</v>
      </c>
      <c r="C573" s="64">
        <v>4347</v>
      </c>
      <c r="D573" s="64">
        <v>4224</v>
      </c>
      <c r="E573" s="64">
        <v>4306</v>
      </c>
      <c r="F573" s="66">
        <f t="shared" si="51"/>
        <v>2.9078014184397163</v>
      </c>
      <c r="G573" s="66">
        <f t="shared" si="52"/>
        <v>1.7966903073286054</v>
      </c>
      <c r="H573" s="66">
        <f t="shared" si="54"/>
        <v>0.61788617886178865</v>
      </c>
      <c r="I573" s="66">
        <f t="shared" si="53"/>
        <v>6</v>
      </c>
      <c r="J573" s="66">
        <f t="shared" si="49"/>
        <v>7</v>
      </c>
      <c r="K573" s="66">
        <f t="shared" si="50"/>
        <v>4</v>
      </c>
    </row>
    <row r="574" spans="1:11" x14ac:dyDescent="0.25">
      <c r="A574" s="63" t="s">
        <v>218</v>
      </c>
      <c r="B574" s="64">
        <v>4339</v>
      </c>
      <c r="C574" s="64">
        <v>4411</v>
      </c>
      <c r="D574" s="64">
        <v>4244</v>
      </c>
      <c r="E574" s="64">
        <v>4248</v>
      </c>
      <c r="F574" s="66">
        <f t="shared" si="51"/>
        <v>3.8488130905738647</v>
      </c>
      <c r="G574" s="66">
        <f t="shared" si="52"/>
        <v>-2.0972574325881537</v>
      </c>
      <c r="H574" s="66">
        <f t="shared" si="54"/>
        <v>0.54491017964071853</v>
      </c>
      <c r="I574" s="66">
        <f t="shared" si="53"/>
        <v>8</v>
      </c>
      <c r="J574" s="66">
        <f t="shared" si="49"/>
        <v>6</v>
      </c>
      <c r="K574" s="66">
        <f t="shared" si="50"/>
        <v>1</v>
      </c>
    </row>
    <row r="575" spans="1:11" x14ac:dyDescent="0.25">
      <c r="A575" s="63" t="s">
        <v>217</v>
      </c>
      <c r="B575" s="64">
        <v>4328</v>
      </c>
      <c r="C575" s="64">
        <v>4476</v>
      </c>
      <c r="D575" s="64">
        <v>4323</v>
      </c>
      <c r="E575" s="64">
        <v>4382</v>
      </c>
      <c r="F575" s="66">
        <f t="shared" si="51"/>
        <v>3.5351201478743071</v>
      </c>
      <c r="G575" s="66">
        <f t="shared" si="52"/>
        <v>1.2476894639556377</v>
      </c>
      <c r="H575" s="66">
        <f t="shared" si="54"/>
        <v>0.3529411764705882</v>
      </c>
      <c r="I575" s="66">
        <f t="shared" si="53"/>
        <v>8</v>
      </c>
      <c r="J575" s="66">
        <f t="shared" si="49"/>
        <v>4</v>
      </c>
      <c r="K575" s="66">
        <f t="shared" si="50"/>
        <v>1</v>
      </c>
    </row>
    <row r="576" spans="1:11" x14ac:dyDescent="0.25">
      <c r="A576" s="63" t="s">
        <v>216</v>
      </c>
      <c r="B576" s="64">
        <v>4333</v>
      </c>
      <c r="C576" s="64">
        <v>4363</v>
      </c>
      <c r="D576" s="64">
        <v>4251</v>
      </c>
      <c r="E576" s="64">
        <v>4292</v>
      </c>
      <c r="F576" s="66">
        <f t="shared" si="51"/>
        <v>2.5848142164781907</v>
      </c>
      <c r="G576" s="66">
        <f t="shared" si="52"/>
        <v>-0.94622663281790897</v>
      </c>
      <c r="H576" s="66">
        <f t="shared" si="54"/>
        <v>0.36607142857142855</v>
      </c>
      <c r="I576" s="66">
        <f t="shared" si="53"/>
        <v>5</v>
      </c>
      <c r="J576" s="66">
        <f t="shared" si="49"/>
        <v>4</v>
      </c>
      <c r="K576" s="66">
        <f t="shared" si="50"/>
        <v>2</v>
      </c>
    </row>
    <row r="577" spans="1:11" x14ac:dyDescent="0.25">
      <c r="A577" s="63" t="s">
        <v>215</v>
      </c>
      <c r="B577" s="64">
        <v>4420</v>
      </c>
      <c r="C577" s="64">
        <v>4422</v>
      </c>
      <c r="D577" s="64">
        <v>4322</v>
      </c>
      <c r="E577" s="64">
        <v>4327</v>
      </c>
      <c r="F577" s="66">
        <f t="shared" si="51"/>
        <v>2.2624434389140271</v>
      </c>
      <c r="G577" s="66">
        <f t="shared" si="52"/>
        <v>-2.1040723981900453</v>
      </c>
      <c r="H577" s="66">
        <f t="shared" si="54"/>
        <v>0.93</v>
      </c>
      <c r="I577" s="66">
        <f t="shared" si="53"/>
        <v>4</v>
      </c>
      <c r="J577" s="66">
        <f t="shared" si="49"/>
        <v>10</v>
      </c>
      <c r="K577" s="66">
        <f t="shared" si="50"/>
        <v>3</v>
      </c>
    </row>
    <row r="578" spans="1:11" x14ac:dyDescent="0.25">
      <c r="A578" s="63" t="s">
        <v>214</v>
      </c>
      <c r="B578" s="64">
        <v>4304</v>
      </c>
      <c r="C578" s="64">
        <v>4404</v>
      </c>
      <c r="D578" s="64">
        <v>4267</v>
      </c>
      <c r="E578" s="64">
        <v>4377</v>
      </c>
      <c r="F578" s="66">
        <f t="shared" si="51"/>
        <v>3.1830855018587361</v>
      </c>
      <c r="G578" s="66">
        <f t="shared" si="52"/>
        <v>1.6960966542750928</v>
      </c>
      <c r="H578" s="66">
        <f t="shared" si="54"/>
        <v>0.53284671532846717</v>
      </c>
      <c r="I578" s="66">
        <f t="shared" si="53"/>
        <v>7</v>
      </c>
      <c r="J578" s="66">
        <f t="shared" si="49"/>
        <v>6</v>
      </c>
      <c r="K578" s="66">
        <f t="shared" si="50"/>
        <v>1</v>
      </c>
    </row>
    <row r="579" spans="1:11" x14ac:dyDescent="0.25">
      <c r="A579" s="63" t="s">
        <v>213</v>
      </c>
      <c r="B579" s="64">
        <v>4516</v>
      </c>
      <c r="C579" s="64">
        <v>4541</v>
      </c>
      <c r="D579" s="64">
        <v>4359</v>
      </c>
      <c r="E579" s="64">
        <v>4384</v>
      </c>
      <c r="F579" s="66">
        <f t="shared" si="51"/>
        <v>4.0301151461470326</v>
      </c>
      <c r="G579" s="66">
        <f t="shared" si="52"/>
        <v>-2.9229406554472983</v>
      </c>
      <c r="H579" s="66">
        <f t="shared" si="54"/>
        <v>0.72527472527472525</v>
      </c>
      <c r="I579" s="66">
        <f t="shared" si="53"/>
        <v>8</v>
      </c>
      <c r="J579" s="66">
        <f t="shared" ref="J579:J642" si="55">VLOOKUP(H579,$L$24:$N$33,3,TRUE)</f>
        <v>8</v>
      </c>
      <c r="K579" s="66">
        <f t="shared" ref="K579:K642" si="56">IF(AND(I579&gt;=$N$10,F579&gt;$B$1),IF(J579&gt;=$N$23,4,1),IF(J579&gt;=$N$23,3,2))</f>
        <v>4</v>
      </c>
    </row>
    <row r="580" spans="1:11" x14ac:dyDescent="0.25">
      <c r="A580" s="63" t="s">
        <v>212</v>
      </c>
      <c r="B580" s="64">
        <v>4378</v>
      </c>
      <c r="C580" s="64">
        <v>4585</v>
      </c>
      <c r="D580" s="64">
        <v>4377</v>
      </c>
      <c r="E580" s="64">
        <v>4579</v>
      </c>
      <c r="F580" s="66">
        <f t="shared" ref="F580:F643" si="57">ABS(C580-D580)/B580*100</f>
        <v>4.7510278666057557</v>
      </c>
      <c r="G580" s="66">
        <f t="shared" ref="G580:G643" si="58">(E580-B580)/B580*100</f>
        <v>4.5911375057103703</v>
      </c>
      <c r="H580" s="66">
        <f t="shared" si="54"/>
        <v>0.96634615384615397</v>
      </c>
      <c r="I580" s="66">
        <f t="shared" ref="I580:I643" si="59">VLOOKUP(_xlfn.PERCENTRANK.EXC(F$3:F$1184,F580),$L$11:$N$20,3,TRUE)</f>
        <v>9</v>
      </c>
      <c r="J580" s="66">
        <f t="shared" si="55"/>
        <v>10</v>
      </c>
      <c r="K580" s="66">
        <f t="shared" si="56"/>
        <v>4</v>
      </c>
    </row>
    <row r="581" spans="1:11" x14ac:dyDescent="0.25">
      <c r="A581" s="63" t="s">
        <v>211</v>
      </c>
      <c r="B581" s="64">
        <v>4490</v>
      </c>
      <c r="C581" s="64">
        <v>4539</v>
      </c>
      <c r="D581" s="64">
        <v>4415</v>
      </c>
      <c r="E581" s="64">
        <v>4427</v>
      </c>
      <c r="F581" s="66">
        <f t="shared" si="57"/>
        <v>2.761692650334076</v>
      </c>
      <c r="G581" s="66">
        <f t="shared" si="58"/>
        <v>-1.4031180400890868</v>
      </c>
      <c r="H581" s="66">
        <f t="shared" si="54"/>
        <v>0.50806451612903214</v>
      </c>
      <c r="I581" s="66">
        <f t="shared" si="59"/>
        <v>5</v>
      </c>
      <c r="J581" s="66">
        <f t="shared" si="55"/>
        <v>6</v>
      </c>
      <c r="K581" s="66">
        <f t="shared" si="56"/>
        <v>2</v>
      </c>
    </row>
    <row r="582" spans="1:11" x14ac:dyDescent="0.25">
      <c r="A582" s="63" t="s">
        <v>210</v>
      </c>
      <c r="B582" s="64">
        <v>4489</v>
      </c>
      <c r="C582" s="64">
        <v>4587</v>
      </c>
      <c r="D582" s="64">
        <v>4482</v>
      </c>
      <c r="E582" s="64">
        <v>4531</v>
      </c>
      <c r="F582" s="66">
        <f t="shared" si="57"/>
        <v>2.3390510135887723</v>
      </c>
      <c r="G582" s="66">
        <f t="shared" si="58"/>
        <v>0.93562040543550895</v>
      </c>
      <c r="H582" s="66">
        <f t="shared" si="54"/>
        <v>0.4</v>
      </c>
      <c r="I582" s="66">
        <f t="shared" si="59"/>
        <v>5</v>
      </c>
      <c r="J582" s="66">
        <f t="shared" si="55"/>
        <v>5</v>
      </c>
      <c r="K582" s="66">
        <f t="shared" si="56"/>
        <v>2</v>
      </c>
    </row>
    <row r="583" spans="1:11" x14ac:dyDescent="0.25">
      <c r="A583" s="63" t="s">
        <v>209</v>
      </c>
      <c r="B583" s="64">
        <v>4517</v>
      </c>
      <c r="C583" s="64">
        <v>4542</v>
      </c>
      <c r="D583" s="64">
        <v>4444</v>
      </c>
      <c r="E583" s="64">
        <v>4473</v>
      </c>
      <c r="F583" s="66">
        <f t="shared" si="57"/>
        <v>2.1695815806951515</v>
      </c>
      <c r="G583" s="66">
        <f t="shared" si="58"/>
        <v>-0.97409785255700687</v>
      </c>
      <c r="H583" s="66">
        <f t="shared" si="54"/>
        <v>0.44897959183673475</v>
      </c>
      <c r="I583" s="66">
        <f t="shared" si="59"/>
        <v>4</v>
      </c>
      <c r="J583" s="66">
        <f t="shared" si="55"/>
        <v>5</v>
      </c>
      <c r="K583" s="66">
        <f t="shared" si="56"/>
        <v>2</v>
      </c>
    </row>
    <row r="584" spans="1:11" x14ac:dyDescent="0.25">
      <c r="A584" s="63" t="s">
        <v>208</v>
      </c>
      <c r="B584" s="64">
        <v>4651</v>
      </c>
      <c r="C584" s="64">
        <v>4699</v>
      </c>
      <c r="D584" s="64">
        <v>4589</v>
      </c>
      <c r="E584" s="64">
        <v>4622</v>
      </c>
      <c r="F584" s="66">
        <f t="shared" si="57"/>
        <v>2.3650827778972263</v>
      </c>
      <c r="G584" s="66">
        <f t="shared" si="58"/>
        <v>-0.62352182326381422</v>
      </c>
      <c r="H584" s="66">
        <f t="shared" si="54"/>
        <v>0.26363636363636367</v>
      </c>
      <c r="I584" s="66">
        <f t="shared" si="59"/>
        <v>5</v>
      </c>
      <c r="J584" s="66">
        <f t="shared" si="55"/>
        <v>3</v>
      </c>
      <c r="K584" s="66">
        <f t="shared" si="56"/>
        <v>2</v>
      </c>
    </row>
    <row r="585" spans="1:11" x14ac:dyDescent="0.25">
      <c r="A585" s="63" t="s">
        <v>207</v>
      </c>
      <c r="B585" s="64">
        <v>4737</v>
      </c>
      <c r="C585" s="64">
        <v>4817</v>
      </c>
      <c r="D585" s="64">
        <v>4697</v>
      </c>
      <c r="E585" s="64">
        <v>4729</v>
      </c>
      <c r="F585" s="66">
        <f t="shared" si="57"/>
        <v>2.53324889170361</v>
      </c>
      <c r="G585" s="66">
        <f t="shared" si="58"/>
        <v>-0.16888325944690732</v>
      </c>
      <c r="H585" s="66">
        <f t="shared" si="54"/>
        <v>6.6666666666666666E-2</v>
      </c>
      <c r="I585" s="66">
        <f t="shared" si="59"/>
        <v>5</v>
      </c>
      <c r="J585" s="66">
        <f t="shared" si="55"/>
        <v>1</v>
      </c>
      <c r="K585" s="66">
        <f t="shared" si="56"/>
        <v>2</v>
      </c>
    </row>
    <row r="586" spans="1:11" x14ac:dyDescent="0.25">
      <c r="A586" s="63" t="s">
        <v>206</v>
      </c>
      <c r="B586" s="64">
        <v>4590</v>
      </c>
      <c r="C586" s="64">
        <v>4713</v>
      </c>
      <c r="D586" s="64">
        <v>4539</v>
      </c>
      <c r="E586" s="64">
        <v>4691</v>
      </c>
      <c r="F586" s="66">
        <f t="shared" si="57"/>
        <v>3.7908496732026142</v>
      </c>
      <c r="G586" s="66">
        <f t="shared" si="58"/>
        <v>2.2004357298474946</v>
      </c>
      <c r="H586" s="66">
        <f t="shared" si="54"/>
        <v>0.58045977011494254</v>
      </c>
      <c r="I586" s="66">
        <f t="shared" si="59"/>
        <v>8</v>
      </c>
      <c r="J586" s="66">
        <f t="shared" si="55"/>
        <v>6</v>
      </c>
      <c r="K586" s="66">
        <f t="shared" si="56"/>
        <v>1</v>
      </c>
    </row>
    <row r="587" spans="1:11" x14ac:dyDescent="0.25">
      <c r="A587" s="63" t="s">
        <v>205</v>
      </c>
      <c r="B587" s="64">
        <v>4580</v>
      </c>
      <c r="C587" s="64">
        <v>4600</v>
      </c>
      <c r="D587" s="64">
        <v>4459</v>
      </c>
      <c r="E587" s="64">
        <v>4492</v>
      </c>
      <c r="F587" s="66">
        <f t="shared" si="57"/>
        <v>3.0786026200873362</v>
      </c>
      <c r="G587" s="66">
        <f t="shared" si="58"/>
        <v>-1.9213973799126638</v>
      </c>
      <c r="H587" s="66">
        <f t="shared" si="54"/>
        <v>0.62411347517730498</v>
      </c>
      <c r="I587" s="66">
        <f t="shared" si="59"/>
        <v>7</v>
      </c>
      <c r="J587" s="66">
        <f t="shared" si="55"/>
        <v>7</v>
      </c>
      <c r="K587" s="66">
        <f t="shared" si="56"/>
        <v>4</v>
      </c>
    </row>
    <row r="588" spans="1:11" x14ac:dyDescent="0.25">
      <c r="A588" s="63" t="s">
        <v>204</v>
      </c>
      <c r="B588" s="64">
        <v>4261</v>
      </c>
      <c r="C588" s="64">
        <v>4580</v>
      </c>
      <c r="D588" s="64">
        <v>3990</v>
      </c>
      <c r="E588" s="64">
        <v>4573</v>
      </c>
      <c r="F588" s="66">
        <f t="shared" si="57"/>
        <v>13.846514902605023</v>
      </c>
      <c r="G588" s="66">
        <f t="shared" si="58"/>
        <v>7.3222248298521473</v>
      </c>
      <c r="H588" s="66">
        <f t="shared" si="54"/>
        <v>0.52881355932203389</v>
      </c>
      <c r="I588" s="66">
        <f t="shared" si="59"/>
        <v>10</v>
      </c>
      <c r="J588" s="66">
        <f t="shared" si="55"/>
        <v>6</v>
      </c>
      <c r="K588" s="66">
        <f t="shared" si="56"/>
        <v>1</v>
      </c>
    </row>
    <row r="589" spans="1:11" x14ac:dyDescent="0.25">
      <c r="A589" s="63" t="s">
        <v>203</v>
      </c>
      <c r="B589" s="64">
        <v>4255</v>
      </c>
      <c r="C589" s="64">
        <v>4306</v>
      </c>
      <c r="D589" s="64">
        <v>4171</v>
      </c>
      <c r="E589" s="64">
        <v>4254</v>
      </c>
      <c r="F589" s="66">
        <f t="shared" si="57"/>
        <v>3.1727379553466508</v>
      </c>
      <c r="G589" s="66">
        <f t="shared" si="58"/>
        <v>-2.3501762632197415E-2</v>
      </c>
      <c r="H589" s="66">
        <f t="shared" si="54"/>
        <v>7.4074074074074077E-3</v>
      </c>
      <c r="I589" s="66">
        <f t="shared" si="59"/>
        <v>7</v>
      </c>
      <c r="J589" s="66">
        <f t="shared" si="55"/>
        <v>1</v>
      </c>
      <c r="K589" s="66">
        <f t="shared" si="56"/>
        <v>1</v>
      </c>
    </row>
    <row r="590" spans="1:11" x14ac:dyDescent="0.25">
      <c r="A590" s="63" t="s">
        <v>202</v>
      </c>
      <c r="B590" s="64">
        <v>3565</v>
      </c>
      <c r="C590" s="64">
        <v>4382</v>
      </c>
      <c r="D590" s="64">
        <v>3414</v>
      </c>
      <c r="E590" s="64">
        <v>4246</v>
      </c>
      <c r="F590" s="66">
        <f t="shared" si="57"/>
        <v>27.152875175315565</v>
      </c>
      <c r="G590" s="66">
        <f t="shared" si="58"/>
        <v>19.102384291725105</v>
      </c>
      <c r="H590" s="66">
        <f t="shared" si="54"/>
        <v>0.70351239669421495</v>
      </c>
      <c r="I590" s="66">
        <f t="shared" si="59"/>
        <v>10</v>
      </c>
      <c r="J590" s="66">
        <f t="shared" si="55"/>
        <v>8</v>
      </c>
      <c r="K590" s="66">
        <f t="shared" si="56"/>
        <v>4</v>
      </c>
    </row>
    <row r="591" spans="1:11" x14ac:dyDescent="0.25">
      <c r="A591" s="63" t="s">
        <v>201</v>
      </c>
      <c r="B591" s="64">
        <v>3297</v>
      </c>
      <c r="C591" s="64">
        <v>3578</v>
      </c>
      <c r="D591" s="64">
        <v>2790</v>
      </c>
      <c r="E591" s="64">
        <v>3572</v>
      </c>
      <c r="F591" s="66">
        <f t="shared" si="57"/>
        <v>23.900515620260844</v>
      </c>
      <c r="G591" s="66">
        <f t="shared" si="58"/>
        <v>8.3409159842280864</v>
      </c>
      <c r="H591" s="66">
        <f t="shared" si="54"/>
        <v>0.34898477157360408</v>
      </c>
      <c r="I591" s="66">
        <f t="shared" si="59"/>
        <v>10</v>
      </c>
      <c r="J591" s="66">
        <f t="shared" si="55"/>
        <v>4</v>
      </c>
      <c r="K591" s="66">
        <f t="shared" si="56"/>
        <v>1</v>
      </c>
    </row>
    <row r="592" spans="1:11" x14ac:dyDescent="0.25">
      <c r="A592" s="63" t="s">
        <v>200</v>
      </c>
      <c r="B592" s="64">
        <v>3118</v>
      </c>
      <c r="C592" s="64">
        <v>3249</v>
      </c>
      <c r="D592" s="64">
        <v>3092</v>
      </c>
      <c r="E592" s="64">
        <v>3191</v>
      </c>
      <c r="F592" s="66">
        <f t="shared" si="57"/>
        <v>5.0352790250160355</v>
      </c>
      <c r="G592" s="66">
        <f t="shared" si="58"/>
        <v>2.3412443874278384</v>
      </c>
      <c r="H592" s="66">
        <f t="shared" si="54"/>
        <v>0.4649681528662421</v>
      </c>
      <c r="I592" s="66">
        <f t="shared" si="59"/>
        <v>9</v>
      </c>
      <c r="J592" s="66">
        <f t="shared" si="55"/>
        <v>5</v>
      </c>
      <c r="K592" s="66">
        <f t="shared" si="56"/>
        <v>1</v>
      </c>
    </row>
    <row r="593" spans="1:11" x14ac:dyDescent="0.25">
      <c r="A593" s="63" t="s">
        <v>199</v>
      </c>
      <c r="B593" s="64">
        <v>3918</v>
      </c>
      <c r="C593" s="64">
        <v>3944</v>
      </c>
      <c r="D593" s="64">
        <v>3140</v>
      </c>
      <c r="E593" s="64">
        <v>3202</v>
      </c>
      <c r="F593" s="66">
        <f t="shared" si="57"/>
        <v>20.520673813169985</v>
      </c>
      <c r="G593" s="66">
        <f t="shared" si="58"/>
        <v>-18.27462991322103</v>
      </c>
      <c r="H593" s="66">
        <f t="shared" si="54"/>
        <v>0.89054726368159198</v>
      </c>
      <c r="I593" s="66">
        <f t="shared" si="59"/>
        <v>10</v>
      </c>
      <c r="J593" s="66">
        <f t="shared" si="55"/>
        <v>9</v>
      </c>
      <c r="K593" s="66">
        <f t="shared" si="56"/>
        <v>4</v>
      </c>
    </row>
    <row r="594" spans="1:11" x14ac:dyDescent="0.25">
      <c r="A594" s="63" t="s">
        <v>198</v>
      </c>
      <c r="B594" s="64">
        <v>4268</v>
      </c>
      <c r="C594" s="64">
        <v>4359</v>
      </c>
      <c r="D594" s="64">
        <v>3950</v>
      </c>
      <c r="E594" s="64">
        <v>3951</v>
      </c>
      <c r="F594" s="66">
        <f t="shared" si="57"/>
        <v>9.5829428303655106</v>
      </c>
      <c r="G594" s="66">
        <f t="shared" si="58"/>
        <v>-7.4273664479850048</v>
      </c>
      <c r="H594" s="66">
        <f t="shared" si="54"/>
        <v>0.7750611246943766</v>
      </c>
      <c r="I594" s="66">
        <f t="shared" si="59"/>
        <v>10</v>
      </c>
      <c r="J594" s="66">
        <f t="shared" si="55"/>
        <v>8</v>
      </c>
      <c r="K594" s="66">
        <f t="shared" si="56"/>
        <v>4</v>
      </c>
    </row>
    <row r="595" spans="1:11" x14ac:dyDescent="0.25">
      <c r="A595" s="63" t="s">
        <v>197</v>
      </c>
      <c r="B595" s="64">
        <v>4445</v>
      </c>
      <c r="C595" s="64">
        <v>4640</v>
      </c>
      <c r="D595" s="64">
        <v>4166</v>
      </c>
      <c r="E595" s="64">
        <v>4226</v>
      </c>
      <c r="F595" s="66">
        <f t="shared" si="57"/>
        <v>10.663667041619798</v>
      </c>
      <c r="G595" s="66">
        <f t="shared" si="58"/>
        <v>-4.9268841394825644</v>
      </c>
      <c r="H595" s="66">
        <f t="shared" si="54"/>
        <v>0.46202531645569617</v>
      </c>
      <c r="I595" s="66">
        <f t="shared" si="59"/>
        <v>10</v>
      </c>
      <c r="J595" s="66">
        <f t="shared" si="55"/>
        <v>5</v>
      </c>
      <c r="K595" s="66">
        <f t="shared" si="56"/>
        <v>1</v>
      </c>
    </row>
    <row r="596" spans="1:11" x14ac:dyDescent="0.25">
      <c r="A596" s="63" t="s">
        <v>196</v>
      </c>
      <c r="B596" s="64">
        <v>4655</v>
      </c>
      <c r="C596" s="64">
        <v>5120</v>
      </c>
      <c r="D596" s="64">
        <v>4418</v>
      </c>
      <c r="E596" s="64">
        <v>4443</v>
      </c>
      <c r="F596" s="66">
        <f t="shared" si="57"/>
        <v>15.080558539205155</v>
      </c>
      <c r="G596" s="66">
        <f t="shared" si="58"/>
        <v>-4.554242749731471</v>
      </c>
      <c r="H596" s="66">
        <f t="shared" si="54"/>
        <v>0.30199430199430199</v>
      </c>
      <c r="I596" s="66">
        <f t="shared" si="59"/>
        <v>10</v>
      </c>
      <c r="J596" s="66">
        <f t="shared" si="55"/>
        <v>4</v>
      </c>
      <c r="K596" s="66">
        <f t="shared" si="56"/>
        <v>1</v>
      </c>
    </row>
    <row r="597" spans="1:11" x14ac:dyDescent="0.25">
      <c r="A597" s="63" t="s">
        <v>195</v>
      </c>
      <c r="B597" s="64">
        <v>4227</v>
      </c>
      <c r="C597" s="64">
        <v>4822</v>
      </c>
      <c r="D597" s="64">
        <v>3990</v>
      </c>
      <c r="E597" s="64">
        <v>4659</v>
      </c>
      <c r="F597" s="66">
        <f t="shared" si="57"/>
        <v>19.682990300449489</v>
      </c>
      <c r="G597" s="66">
        <f t="shared" si="58"/>
        <v>10.220014194464159</v>
      </c>
      <c r="H597" s="66">
        <f t="shared" si="54"/>
        <v>0.51923076923076927</v>
      </c>
      <c r="I597" s="66">
        <f t="shared" si="59"/>
        <v>10</v>
      </c>
      <c r="J597" s="66">
        <f t="shared" si="55"/>
        <v>6</v>
      </c>
      <c r="K597" s="66">
        <f t="shared" si="56"/>
        <v>1</v>
      </c>
    </row>
    <row r="598" spans="1:11" x14ac:dyDescent="0.25">
      <c r="A598" s="63" t="s">
        <v>193</v>
      </c>
      <c r="B598" s="64">
        <v>4051</v>
      </c>
      <c r="C598" s="64">
        <v>4144</v>
      </c>
      <c r="D598" s="64">
        <v>4040</v>
      </c>
      <c r="E598" s="64">
        <v>4079</v>
      </c>
      <c r="F598" s="66">
        <f t="shared" si="57"/>
        <v>2.5672673413971858</v>
      </c>
      <c r="G598" s="66">
        <f t="shared" si="58"/>
        <v>0.69118736114539614</v>
      </c>
      <c r="H598" s="66">
        <f t="shared" si="54"/>
        <v>0.26923076923076922</v>
      </c>
      <c r="I598" s="66">
        <f t="shared" si="59"/>
        <v>5</v>
      </c>
      <c r="J598" s="66">
        <f t="shared" si="55"/>
        <v>3</v>
      </c>
      <c r="K598" s="66">
        <f t="shared" si="56"/>
        <v>2</v>
      </c>
    </row>
    <row r="599" spans="1:11" x14ac:dyDescent="0.25">
      <c r="A599" s="63" t="s">
        <v>192</v>
      </c>
      <c r="B599" s="64">
        <v>4198</v>
      </c>
      <c r="C599" s="64">
        <v>4465</v>
      </c>
      <c r="D599" s="64">
        <v>3855</v>
      </c>
      <c r="E599" s="64">
        <v>4234</v>
      </c>
      <c r="F599" s="66">
        <f t="shared" si="57"/>
        <v>14.530728918532635</v>
      </c>
      <c r="G599" s="66">
        <f t="shared" si="58"/>
        <v>0.85755121486422103</v>
      </c>
      <c r="H599" s="66">
        <f t="shared" si="54"/>
        <v>5.9016393442622946E-2</v>
      </c>
      <c r="I599" s="66">
        <f t="shared" si="59"/>
        <v>10</v>
      </c>
      <c r="J599" s="66">
        <f t="shared" si="55"/>
        <v>1</v>
      </c>
      <c r="K599" s="66">
        <f t="shared" si="56"/>
        <v>1</v>
      </c>
    </row>
    <row r="600" spans="1:11" x14ac:dyDescent="0.25">
      <c r="A600" s="63" t="s">
        <v>191</v>
      </c>
      <c r="B600" s="64">
        <v>4323</v>
      </c>
      <c r="C600" s="64">
        <v>4345</v>
      </c>
      <c r="D600" s="64">
        <v>4277</v>
      </c>
      <c r="E600" s="64">
        <v>4331</v>
      </c>
      <c r="F600" s="66">
        <f t="shared" si="57"/>
        <v>1.5729817256534815</v>
      </c>
      <c r="G600" s="66">
        <f t="shared" si="58"/>
        <v>0.18505667360629194</v>
      </c>
      <c r="H600" s="66">
        <f t="shared" si="54"/>
        <v>0.11764705882352941</v>
      </c>
      <c r="I600" s="66">
        <f t="shared" si="59"/>
        <v>1</v>
      </c>
      <c r="J600" s="66">
        <f t="shared" si="55"/>
        <v>2</v>
      </c>
      <c r="K600" s="66">
        <f t="shared" si="56"/>
        <v>2</v>
      </c>
    </row>
    <row r="601" spans="1:11" x14ac:dyDescent="0.25">
      <c r="A601" s="63" t="s">
        <v>190</v>
      </c>
      <c r="B601" s="64">
        <v>4700</v>
      </c>
      <c r="C601" s="64">
        <v>4770</v>
      </c>
      <c r="D601" s="64">
        <v>4179</v>
      </c>
      <c r="E601" s="64">
        <v>4256</v>
      </c>
      <c r="F601" s="66">
        <f t="shared" si="57"/>
        <v>12.574468085106382</v>
      </c>
      <c r="G601" s="66">
        <f t="shared" si="58"/>
        <v>-9.4468085106382986</v>
      </c>
      <c r="H601" s="66">
        <f t="shared" si="54"/>
        <v>0.75126903553299507</v>
      </c>
      <c r="I601" s="66">
        <f t="shared" si="59"/>
        <v>10</v>
      </c>
      <c r="J601" s="66">
        <f t="shared" si="55"/>
        <v>8</v>
      </c>
      <c r="K601" s="66">
        <f t="shared" si="56"/>
        <v>4</v>
      </c>
    </row>
    <row r="602" spans="1:11" x14ac:dyDescent="0.25">
      <c r="A602" s="63" t="s">
        <v>189</v>
      </c>
      <c r="B602" s="64">
        <v>5619</v>
      </c>
      <c r="C602" s="64">
        <v>5667</v>
      </c>
      <c r="D602" s="64">
        <v>3465</v>
      </c>
      <c r="E602" s="64">
        <v>4478</v>
      </c>
      <c r="F602" s="66">
        <f t="shared" si="57"/>
        <v>39.188467698878803</v>
      </c>
      <c r="G602" s="66">
        <f t="shared" si="58"/>
        <v>-20.306104289019398</v>
      </c>
      <c r="H602" s="66">
        <f t="shared" si="54"/>
        <v>0.51816530426884655</v>
      </c>
      <c r="I602" s="66">
        <f t="shared" si="59"/>
        <v>10</v>
      </c>
      <c r="J602" s="66">
        <f t="shared" si="55"/>
        <v>6</v>
      </c>
      <c r="K602" s="66">
        <f t="shared" si="56"/>
        <v>1</v>
      </c>
    </row>
    <row r="603" spans="1:11" x14ac:dyDescent="0.25">
      <c r="A603" s="63" t="s">
        <v>187</v>
      </c>
      <c r="B603" s="64">
        <v>5873</v>
      </c>
      <c r="C603" s="64">
        <v>5915</v>
      </c>
      <c r="D603" s="64">
        <v>5310</v>
      </c>
      <c r="E603" s="64">
        <v>5631</v>
      </c>
      <c r="F603" s="66">
        <f t="shared" si="57"/>
        <v>10.301379192916738</v>
      </c>
      <c r="G603" s="66">
        <f t="shared" si="58"/>
        <v>-4.120551677166695</v>
      </c>
      <c r="H603" s="66">
        <f t="shared" si="54"/>
        <v>0.4</v>
      </c>
      <c r="I603" s="66">
        <f t="shared" si="59"/>
        <v>10</v>
      </c>
      <c r="J603" s="66">
        <f t="shared" si="55"/>
        <v>5</v>
      </c>
      <c r="K603" s="66">
        <f t="shared" si="56"/>
        <v>1</v>
      </c>
    </row>
    <row r="604" spans="1:11" x14ac:dyDescent="0.25">
      <c r="A604" s="63" t="s">
        <v>186</v>
      </c>
      <c r="B604" s="64">
        <v>5710</v>
      </c>
      <c r="C604" s="64">
        <v>5920</v>
      </c>
      <c r="D604" s="64">
        <v>5654</v>
      </c>
      <c r="E604" s="64">
        <v>5920</v>
      </c>
      <c r="F604" s="66">
        <f t="shared" si="57"/>
        <v>4.6584938704028023</v>
      </c>
      <c r="G604" s="66">
        <f t="shared" si="58"/>
        <v>3.6777583187390541</v>
      </c>
      <c r="H604" s="66">
        <f t="shared" si="54"/>
        <v>0.78947368421052622</v>
      </c>
      <c r="I604" s="66">
        <f t="shared" si="59"/>
        <v>9</v>
      </c>
      <c r="J604" s="66">
        <f t="shared" si="55"/>
        <v>8</v>
      </c>
      <c r="K604" s="66">
        <f t="shared" si="56"/>
        <v>4</v>
      </c>
    </row>
    <row r="605" spans="1:11" x14ac:dyDescent="0.25">
      <c r="A605" s="63" t="s">
        <v>185</v>
      </c>
      <c r="B605" s="64">
        <v>5702</v>
      </c>
      <c r="C605" s="64">
        <v>5753</v>
      </c>
      <c r="D605" s="64">
        <v>5611</v>
      </c>
      <c r="E605" s="64">
        <v>5614</v>
      </c>
      <c r="F605" s="66">
        <f t="shared" si="57"/>
        <v>2.4903542616625742</v>
      </c>
      <c r="G605" s="66">
        <f t="shared" si="58"/>
        <v>-1.5433181339880744</v>
      </c>
      <c r="H605" s="66">
        <f t="shared" si="54"/>
        <v>0.61971830985915499</v>
      </c>
      <c r="I605" s="66">
        <f t="shared" si="59"/>
        <v>5</v>
      </c>
      <c r="J605" s="66">
        <f t="shared" si="55"/>
        <v>7</v>
      </c>
      <c r="K605" s="66">
        <f t="shared" si="56"/>
        <v>3</v>
      </c>
    </row>
    <row r="606" spans="1:11" x14ac:dyDescent="0.25">
      <c r="A606" s="63" t="s">
        <v>184</v>
      </c>
      <c r="B606" s="64">
        <v>5755</v>
      </c>
      <c r="C606" s="64">
        <v>5845</v>
      </c>
      <c r="D606" s="64">
        <v>5661</v>
      </c>
      <c r="E606" s="64">
        <v>5668</v>
      </c>
      <c r="F606" s="66">
        <f t="shared" si="57"/>
        <v>3.1972198088618593</v>
      </c>
      <c r="G606" s="66">
        <f t="shared" si="58"/>
        <v>-1.5117289313640312</v>
      </c>
      <c r="H606" s="66">
        <f t="shared" si="54"/>
        <v>0.47282608695652173</v>
      </c>
      <c r="I606" s="66">
        <f t="shared" si="59"/>
        <v>7</v>
      </c>
      <c r="J606" s="66">
        <f t="shared" si="55"/>
        <v>5</v>
      </c>
      <c r="K606" s="66">
        <f t="shared" si="56"/>
        <v>1</v>
      </c>
    </row>
    <row r="607" spans="1:11" x14ac:dyDescent="0.25">
      <c r="A607" s="63" t="s">
        <v>183</v>
      </c>
      <c r="B607" s="64">
        <v>5765</v>
      </c>
      <c r="C607" s="64">
        <v>5778</v>
      </c>
      <c r="D607" s="64">
        <v>5680</v>
      </c>
      <c r="E607" s="64">
        <v>5720</v>
      </c>
      <c r="F607" s="66">
        <f t="shared" si="57"/>
        <v>1.6999132697311361</v>
      </c>
      <c r="G607" s="66">
        <f t="shared" si="58"/>
        <v>-0.78057241977450131</v>
      </c>
      <c r="H607" s="66">
        <f t="shared" si="54"/>
        <v>0.45918367346938777</v>
      </c>
      <c r="I607" s="66">
        <f t="shared" si="59"/>
        <v>2</v>
      </c>
      <c r="J607" s="66">
        <f t="shared" si="55"/>
        <v>5</v>
      </c>
      <c r="K607" s="66">
        <f t="shared" si="56"/>
        <v>2</v>
      </c>
    </row>
    <row r="608" spans="1:11" x14ac:dyDescent="0.25">
      <c r="A608" s="63" t="s">
        <v>182</v>
      </c>
      <c r="B608" s="64">
        <v>5521</v>
      </c>
      <c r="C608" s="64">
        <v>5893</v>
      </c>
      <c r="D608" s="64">
        <v>5260</v>
      </c>
      <c r="E608" s="64">
        <v>5776</v>
      </c>
      <c r="F608" s="66">
        <f t="shared" si="57"/>
        <v>11.46531425466401</v>
      </c>
      <c r="G608" s="66">
        <f t="shared" si="58"/>
        <v>4.6187284912153599</v>
      </c>
      <c r="H608" s="66">
        <f t="shared" si="54"/>
        <v>0.40284360189573465</v>
      </c>
      <c r="I608" s="66">
        <f t="shared" si="59"/>
        <v>10</v>
      </c>
      <c r="J608" s="66">
        <f t="shared" si="55"/>
        <v>5</v>
      </c>
      <c r="K608" s="66">
        <f t="shared" si="56"/>
        <v>1</v>
      </c>
    </row>
    <row r="609" spans="1:11" x14ac:dyDescent="0.25">
      <c r="A609" s="63" t="s">
        <v>181</v>
      </c>
      <c r="B609" s="64">
        <v>5673</v>
      </c>
      <c r="C609" s="64">
        <v>5695</v>
      </c>
      <c r="D609" s="64">
        <v>5477</v>
      </c>
      <c r="E609" s="64">
        <v>5504</v>
      </c>
      <c r="F609" s="66">
        <f t="shared" si="57"/>
        <v>3.842763969680945</v>
      </c>
      <c r="G609" s="66">
        <f t="shared" si="58"/>
        <v>-2.9790234443856867</v>
      </c>
      <c r="H609" s="66">
        <f t="shared" ref="H609:H661" si="60">ABS(G609/F609)</f>
        <v>0.77522935779816515</v>
      </c>
      <c r="I609" s="66">
        <f t="shared" si="59"/>
        <v>8</v>
      </c>
      <c r="J609" s="66">
        <f t="shared" si="55"/>
        <v>8</v>
      </c>
      <c r="K609" s="66">
        <f t="shared" si="56"/>
        <v>4</v>
      </c>
    </row>
    <row r="610" spans="1:11" x14ac:dyDescent="0.25">
      <c r="A610" s="63" t="s">
        <v>180</v>
      </c>
      <c r="B610" s="64">
        <v>6276</v>
      </c>
      <c r="C610" s="64">
        <v>6370</v>
      </c>
      <c r="D610" s="64">
        <v>5653</v>
      </c>
      <c r="E610" s="64">
        <v>5661</v>
      </c>
      <c r="F610" s="66">
        <f t="shared" si="57"/>
        <v>11.424474187380497</v>
      </c>
      <c r="G610" s="66">
        <f t="shared" si="58"/>
        <v>-9.7992351816443595</v>
      </c>
      <c r="H610" s="66">
        <f t="shared" si="60"/>
        <v>0.85774058577405854</v>
      </c>
      <c r="I610" s="66">
        <f t="shared" si="59"/>
        <v>10</v>
      </c>
      <c r="J610" s="66">
        <f t="shared" si="55"/>
        <v>9</v>
      </c>
      <c r="K610" s="66">
        <f t="shared" si="56"/>
        <v>4</v>
      </c>
    </row>
    <row r="611" spans="1:11" x14ac:dyDescent="0.25">
      <c r="A611" s="63" t="s">
        <v>179</v>
      </c>
      <c r="B611" s="64">
        <v>6425</v>
      </c>
      <c r="C611" s="64">
        <v>6469</v>
      </c>
      <c r="D611" s="64">
        <v>6383</v>
      </c>
      <c r="E611" s="64">
        <v>6406</v>
      </c>
      <c r="F611" s="66">
        <f t="shared" si="57"/>
        <v>1.33852140077821</v>
      </c>
      <c r="G611" s="66">
        <f t="shared" si="58"/>
        <v>-0.29571984435797666</v>
      </c>
      <c r="H611" s="66">
        <f t="shared" si="60"/>
        <v>0.22093023255813957</v>
      </c>
      <c r="I611" s="66">
        <f t="shared" si="59"/>
        <v>1</v>
      </c>
      <c r="J611" s="66">
        <f t="shared" si="55"/>
        <v>3</v>
      </c>
      <c r="K611" s="66">
        <f t="shared" si="56"/>
        <v>2</v>
      </c>
    </row>
    <row r="612" spans="1:11" x14ac:dyDescent="0.25">
      <c r="A612" s="63" t="s">
        <v>178</v>
      </c>
      <c r="B612" s="64">
        <v>6369</v>
      </c>
      <c r="C612" s="64">
        <v>6459</v>
      </c>
      <c r="D612" s="64">
        <v>6333</v>
      </c>
      <c r="E612" s="64">
        <v>6436</v>
      </c>
      <c r="F612" s="66">
        <f t="shared" si="57"/>
        <v>1.9783325482807348</v>
      </c>
      <c r="G612" s="66">
        <f t="shared" si="58"/>
        <v>1.0519704820222955</v>
      </c>
      <c r="H612" s="66">
        <f t="shared" si="60"/>
        <v>0.53174603174603174</v>
      </c>
      <c r="I612" s="66">
        <f t="shared" si="59"/>
        <v>3</v>
      </c>
      <c r="J612" s="66">
        <f t="shared" si="55"/>
        <v>6</v>
      </c>
      <c r="K612" s="66">
        <f t="shared" si="56"/>
        <v>2</v>
      </c>
    </row>
    <row r="613" spans="1:11" x14ac:dyDescent="0.25">
      <c r="A613" s="63" t="s">
        <v>177</v>
      </c>
      <c r="B613" s="64">
        <v>6150</v>
      </c>
      <c r="C613" s="64">
        <v>6760</v>
      </c>
      <c r="D613" s="64">
        <v>5870</v>
      </c>
      <c r="E613" s="64">
        <v>6494</v>
      </c>
      <c r="F613" s="66">
        <f t="shared" si="57"/>
        <v>14.471544715447154</v>
      </c>
      <c r="G613" s="66">
        <f t="shared" si="58"/>
        <v>5.5934959349593498</v>
      </c>
      <c r="H613" s="66">
        <f t="shared" si="60"/>
        <v>0.38651685393258428</v>
      </c>
      <c r="I613" s="66">
        <f t="shared" si="59"/>
        <v>10</v>
      </c>
      <c r="J613" s="66">
        <f t="shared" si="55"/>
        <v>4</v>
      </c>
      <c r="K613" s="66">
        <f t="shared" si="56"/>
        <v>1</v>
      </c>
    </row>
    <row r="614" spans="1:11" x14ac:dyDescent="0.25">
      <c r="A614" s="63" t="s">
        <v>176</v>
      </c>
      <c r="B614" s="64">
        <v>6150</v>
      </c>
      <c r="C614" s="64">
        <v>6760</v>
      </c>
      <c r="D614" s="64">
        <v>5870</v>
      </c>
      <c r="E614" s="64">
        <v>6641</v>
      </c>
      <c r="F614" s="66">
        <f t="shared" si="57"/>
        <v>14.471544715447154</v>
      </c>
      <c r="G614" s="66">
        <f t="shared" si="58"/>
        <v>7.9837398373983737</v>
      </c>
      <c r="H614" s="66">
        <f t="shared" si="60"/>
        <v>0.55168539325842703</v>
      </c>
      <c r="I614" s="66">
        <f t="shared" si="59"/>
        <v>10</v>
      </c>
      <c r="J614" s="66">
        <f t="shared" si="55"/>
        <v>6</v>
      </c>
      <c r="K614" s="66">
        <f t="shared" si="56"/>
        <v>1</v>
      </c>
    </row>
    <row r="615" spans="1:11" x14ac:dyDescent="0.25">
      <c r="A615" s="63" t="s">
        <v>175</v>
      </c>
      <c r="B615" s="64">
        <v>6150</v>
      </c>
      <c r="C615" s="64">
        <v>6760</v>
      </c>
      <c r="D615" s="64">
        <v>5870</v>
      </c>
      <c r="E615" s="64">
        <v>6727</v>
      </c>
      <c r="F615" s="66">
        <f t="shared" si="57"/>
        <v>14.471544715447154</v>
      </c>
      <c r="G615" s="66">
        <f t="shared" si="58"/>
        <v>9.382113821138212</v>
      </c>
      <c r="H615" s="66">
        <f t="shared" si="60"/>
        <v>0.64831460674157315</v>
      </c>
      <c r="I615" s="66">
        <f t="shared" si="59"/>
        <v>10</v>
      </c>
      <c r="J615" s="66">
        <f t="shared" si="55"/>
        <v>7</v>
      </c>
      <c r="K615" s="66">
        <f t="shared" si="56"/>
        <v>4</v>
      </c>
    </row>
    <row r="616" spans="1:11" x14ac:dyDescent="0.25">
      <c r="A616" s="63" t="s">
        <v>173</v>
      </c>
      <c r="B616" s="64">
        <v>5951</v>
      </c>
      <c r="C616" s="64">
        <v>6159</v>
      </c>
      <c r="D616" s="64">
        <v>5951</v>
      </c>
      <c r="E616" s="64">
        <v>6014</v>
      </c>
      <c r="F616" s="66">
        <f t="shared" si="57"/>
        <v>3.4952108889262314</v>
      </c>
      <c r="G616" s="66">
        <f t="shared" si="58"/>
        <v>1.0586456057805411</v>
      </c>
      <c r="H616" s="66">
        <f t="shared" si="60"/>
        <v>0.30288461538461536</v>
      </c>
      <c r="I616" s="66">
        <f t="shared" si="59"/>
        <v>7</v>
      </c>
      <c r="J616" s="66">
        <f t="shared" si="55"/>
        <v>4</v>
      </c>
      <c r="K616" s="66">
        <f t="shared" si="56"/>
        <v>1</v>
      </c>
    </row>
    <row r="617" spans="1:11" x14ac:dyDescent="0.25">
      <c r="A617" s="63" t="s">
        <v>172</v>
      </c>
      <c r="B617" s="64">
        <v>7492</v>
      </c>
      <c r="C617" s="64">
        <v>7505</v>
      </c>
      <c r="D617" s="64">
        <v>5843</v>
      </c>
      <c r="E617" s="64">
        <v>5853</v>
      </c>
      <c r="F617" s="66">
        <f t="shared" si="57"/>
        <v>22.183662573411638</v>
      </c>
      <c r="G617" s="66">
        <f t="shared" si="58"/>
        <v>-21.876668446342766</v>
      </c>
      <c r="H617" s="66">
        <f t="shared" si="60"/>
        <v>0.98616125150421186</v>
      </c>
      <c r="I617" s="66">
        <f t="shared" si="59"/>
        <v>10</v>
      </c>
      <c r="J617" s="66">
        <f t="shared" si="55"/>
        <v>10</v>
      </c>
      <c r="K617" s="66">
        <f t="shared" si="56"/>
        <v>4</v>
      </c>
    </row>
    <row r="618" spans="1:11" x14ac:dyDescent="0.25">
      <c r="A618" s="63" t="s">
        <v>170</v>
      </c>
      <c r="B618" s="64">
        <v>7379</v>
      </c>
      <c r="C618" s="64">
        <v>7484</v>
      </c>
      <c r="D618" s="64">
        <v>7379</v>
      </c>
      <c r="E618" s="64">
        <v>7484</v>
      </c>
      <c r="F618" s="66">
        <f t="shared" si="57"/>
        <v>1.4229570402493563</v>
      </c>
      <c r="G618" s="66">
        <f t="shared" si="58"/>
        <v>1.4229570402493563</v>
      </c>
      <c r="H618" s="66">
        <f t="shared" si="60"/>
        <v>1</v>
      </c>
      <c r="I618" s="66">
        <f t="shared" si="59"/>
        <v>1</v>
      </c>
      <c r="J618" s="66">
        <f t="shared" si="55"/>
        <v>10</v>
      </c>
      <c r="K618" s="66">
        <f t="shared" si="56"/>
        <v>3</v>
      </c>
    </row>
    <row r="619" spans="1:11" x14ac:dyDescent="0.25">
      <c r="A619" s="63" t="s">
        <v>169</v>
      </c>
      <c r="B619" s="64">
        <v>8039</v>
      </c>
      <c r="C619" s="64">
        <v>8250</v>
      </c>
      <c r="D619" s="64">
        <v>7293</v>
      </c>
      <c r="E619" s="64">
        <v>7319</v>
      </c>
      <c r="F619" s="66">
        <f t="shared" si="57"/>
        <v>11.904465729568354</v>
      </c>
      <c r="G619" s="66">
        <f t="shared" si="58"/>
        <v>-8.9563378529667865</v>
      </c>
      <c r="H619" s="66">
        <f t="shared" si="60"/>
        <v>0.75235109717868331</v>
      </c>
      <c r="I619" s="66">
        <f t="shared" si="59"/>
        <v>10</v>
      </c>
      <c r="J619" s="66">
        <f t="shared" si="55"/>
        <v>8</v>
      </c>
      <c r="K619" s="66">
        <f t="shared" si="56"/>
        <v>4</v>
      </c>
    </row>
    <row r="620" spans="1:11" x14ac:dyDescent="0.25">
      <c r="A620" s="63" t="s">
        <v>168</v>
      </c>
      <c r="B620" s="64">
        <v>7845</v>
      </c>
      <c r="C620" s="64">
        <v>8029</v>
      </c>
      <c r="D620" s="64">
        <v>7840</v>
      </c>
      <c r="E620" s="64">
        <v>8013</v>
      </c>
      <c r="F620" s="66">
        <f t="shared" si="57"/>
        <v>2.4091778202676863</v>
      </c>
      <c r="G620" s="66">
        <f t="shared" si="58"/>
        <v>2.1414913957934987</v>
      </c>
      <c r="H620" s="66">
        <f t="shared" si="60"/>
        <v>0.88888888888888873</v>
      </c>
      <c r="I620" s="66">
        <f t="shared" si="59"/>
        <v>5</v>
      </c>
      <c r="J620" s="66">
        <f t="shared" si="55"/>
        <v>9</v>
      </c>
      <c r="K620" s="66">
        <f t="shared" si="56"/>
        <v>3</v>
      </c>
    </row>
    <row r="621" spans="1:11" x14ac:dyDescent="0.25">
      <c r="A621" s="63" t="s">
        <v>167</v>
      </c>
      <c r="B621" s="64">
        <v>7965</v>
      </c>
      <c r="C621" s="64">
        <v>7983</v>
      </c>
      <c r="D621" s="64">
        <v>7788</v>
      </c>
      <c r="E621" s="64">
        <v>7788</v>
      </c>
      <c r="F621" s="66">
        <f t="shared" si="57"/>
        <v>2.4482109227871938</v>
      </c>
      <c r="G621" s="66">
        <f t="shared" si="58"/>
        <v>-2.2222222222222223</v>
      </c>
      <c r="H621" s="66">
        <f t="shared" si="60"/>
        <v>0.9076923076923078</v>
      </c>
      <c r="I621" s="66">
        <f t="shared" si="59"/>
        <v>5</v>
      </c>
      <c r="J621" s="66">
        <f t="shared" si="55"/>
        <v>10</v>
      </c>
      <c r="K621" s="66">
        <f t="shared" si="56"/>
        <v>3</v>
      </c>
    </row>
    <row r="622" spans="1:11" x14ac:dyDescent="0.25">
      <c r="A622" s="63" t="s">
        <v>166</v>
      </c>
      <c r="B622" s="64">
        <v>8002</v>
      </c>
      <c r="C622" s="64">
        <v>8002</v>
      </c>
      <c r="D622" s="64">
        <v>7893</v>
      </c>
      <c r="E622" s="64">
        <v>7955</v>
      </c>
      <c r="F622" s="66">
        <f t="shared" si="57"/>
        <v>1.3621594601349662</v>
      </c>
      <c r="G622" s="66">
        <f t="shared" si="58"/>
        <v>-0.58735316170957264</v>
      </c>
      <c r="H622" s="66">
        <f t="shared" si="60"/>
        <v>0.43119266055045874</v>
      </c>
      <c r="I622" s="66">
        <f t="shared" si="59"/>
        <v>1</v>
      </c>
      <c r="J622" s="66">
        <f t="shared" si="55"/>
        <v>5</v>
      </c>
      <c r="K622" s="66">
        <f t="shared" si="56"/>
        <v>2</v>
      </c>
    </row>
    <row r="623" spans="1:11" x14ac:dyDescent="0.25">
      <c r="A623" s="63" t="s">
        <v>165</v>
      </c>
      <c r="B623" s="64">
        <v>7945</v>
      </c>
      <c r="C623" s="64">
        <v>8212</v>
      </c>
      <c r="D623" s="64">
        <v>7787</v>
      </c>
      <c r="E623" s="64">
        <v>8065</v>
      </c>
      <c r="F623" s="66">
        <f t="shared" si="57"/>
        <v>5.3492762743864066</v>
      </c>
      <c r="G623" s="66">
        <f t="shared" si="58"/>
        <v>1.5103838892385149</v>
      </c>
      <c r="H623" s="66">
        <f t="shared" si="60"/>
        <v>0.28235294117647058</v>
      </c>
      <c r="I623" s="66">
        <f t="shared" si="59"/>
        <v>10</v>
      </c>
      <c r="J623" s="66">
        <f t="shared" si="55"/>
        <v>3</v>
      </c>
      <c r="K623" s="66">
        <f t="shared" si="56"/>
        <v>1</v>
      </c>
    </row>
    <row r="624" spans="1:11" x14ac:dyDescent="0.25">
      <c r="A624" s="63" t="s">
        <v>164</v>
      </c>
      <c r="B624" s="64">
        <v>7977</v>
      </c>
      <c r="C624" s="64">
        <v>8035</v>
      </c>
      <c r="D624" s="64">
        <v>7929</v>
      </c>
      <c r="E624" s="64">
        <v>8014</v>
      </c>
      <c r="F624" s="66">
        <f t="shared" si="57"/>
        <v>1.3288203585307758</v>
      </c>
      <c r="G624" s="66">
        <f t="shared" si="58"/>
        <v>0.46383352137395012</v>
      </c>
      <c r="H624" s="66">
        <f t="shared" si="60"/>
        <v>0.34905660377358494</v>
      </c>
      <c r="I624" s="66">
        <f t="shared" si="59"/>
        <v>1</v>
      </c>
      <c r="J624" s="66">
        <f t="shared" si="55"/>
        <v>4</v>
      </c>
      <c r="K624" s="66">
        <f t="shared" si="56"/>
        <v>2</v>
      </c>
    </row>
    <row r="625" spans="1:11" x14ac:dyDescent="0.25">
      <c r="A625" s="63" t="s">
        <v>163</v>
      </c>
      <c r="B625" s="64">
        <v>8401</v>
      </c>
      <c r="C625" s="64">
        <v>8560</v>
      </c>
      <c r="D625" s="64">
        <v>7601</v>
      </c>
      <c r="E625" s="64">
        <v>7903</v>
      </c>
      <c r="F625" s="66">
        <f t="shared" si="57"/>
        <v>11.415307701464112</v>
      </c>
      <c r="G625" s="66">
        <f t="shared" si="58"/>
        <v>-5.9278657302702058</v>
      </c>
      <c r="H625" s="66">
        <f t="shared" si="60"/>
        <v>0.51929092805005206</v>
      </c>
      <c r="I625" s="66">
        <f t="shared" si="59"/>
        <v>10</v>
      </c>
      <c r="J625" s="66">
        <f t="shared" si="55"/>
        <v>6</v>
      </c>
      <c r="K625" s="66">
        <f t="shared" si="56"/>
        <v>1</v>
      </c>
    </row>
    <row r="626" spans="1:11" x14ac:dyDescent="0.25">
      <c r="A626" s="63" t="s">
        <v>162</v>
      </c>
      <c r="B626" s="64">
        <v>8498</v>
      </c>
      <c r="C626" s="64">
        <v>8597</v>
      </c>
      <c r="D626" s="64">
        <v>8452</v>
      </c>
      <c r="E626" s="64">
        <v>8469</v>
      </c>
      <c r="F626" s="66">
        <f t="shared" si="57"/>
        <v>1.7062838314897621</v>
      </c>
      <c r="G626" s="66">
        <f t="shared" si="58"/>
        <v>-0.34125676629795249</v>
      </c>
      <c r="H626" s="66">
        <f t="shared" si="60"/>
        <v>0.20000000000000004</v>
      </c>
      <c r="I626" s="66">
        <f t="shared" si="59"/>
        <v>2</v>
      </c>
      <c r="J626" s="66">
        <f t="shared" si="55"/>
        <v>3</v>
      </c>
      <c r="K626" s="66">
        <f t="shared" si="56"/>
        <v>2</v>
      </c>
    </row>
    <row r="627" spans="1:11" x14ac:dyDescent="0.25">
      <c r="A627" s="63" t="s">
        <v>161</v>
      </c>
      <c r="B627" s="64">
        <v>8319</v>
      </c>
      <c r="C627" s="64">
        <v>8487</v>
      </c>
      <c r="D627" s="64">
        <v>8288</v>
      </c>
      <c r="E627" s="64">
        <v>8463</v>
      </c>
      <c r="F627" s="66">
        <f t="shared" si="57"/>
        <v>2.3921144368313501</v>
      </c>
      <c r="G627" s="66">
        <f t="shared" si="58"/>
        <v>1.730977280923188</v>
      </c>
      <c r="H627" s="66">
        <f t="shared" si="60"/>
        <v>0.72361809045226133</v>
      </c>
      <c r="I627" s="66">
        <f t="shared" si="59"/>
        <v>5</v>
      </c>
      <c r="J627" s="66">
        <f t="shared" si="55"/>
        <v>8</v>
      </c>
      <c r="K627" s="66">
        <f t="shared" si="56"/>
        <v>3</v>
      </c>
    </row>
    <row r="628" spans="1:11" x14ac:dyDescent="0.25">
      <c r="A628" s="63" t="s">
        <v>160</v>
      </c>
      <c r="B628" s="64">
        <v>7853</v>
      </c>
      <c r="C628" s="64">
        <v>8544</v>
      </c>
      <c r="D628" s="64">
        <v>7635</v>
      </c>
      <c r="E628" s="64">
        <v>8281</v>
      </c>
      <c r="F628" s="66">
        <f t="shared" si="57"/>
        <v>11.575194193301924</v>
      </c>
      <c r="G628" s="66">
        <f t="shared" si="58"/>
        <v>5.4501464408506308</v>
      </c>
      <c r="H628" s="66">
        <f t="shared" si="60"/>
        <v>0.47084708470847086</v>
      </c>
      <c r="I628" s="66">
        <f t="shared" si="59"/>
        <v>10</v>
      </c>
      <c r="J628" s="66">
        <f t="shared" si="55"/>
        <v>5</v>
      </c>
      <c r="K628" s="66">
        <f t="shared" si="56"/>
        <v>1</v>
      </c>
    </row>
    <row r="629" spans="1:11" x14ac:dyDescent="0.25">
      <c r="A629" s="63" t="s">
        <v>159</v>
      </c>
      <c r="B629" s="64">
        <v>9679</v>
      </c>
      <c r="C629" s="64">
        <v>9982</v>
      </c>
      <c r="D629" s="64">
        <v>8001</v>
      </c>
      <c r="E629" s="64">
        <v>8021</v>
      </c>
      <c r="F629" s="66">
        <f t="shared" si="57"/>
        <v>20.466990391569375</v>
      </c>
      <c r="G629" s="66">
        <f t="shared" si="58"/>
        <v>-17.129868788097944</v>
      </c>
      <c r="H629" s="66">
        <f t="shared" si="60"/>
        <v>0.83695103483089361</v>
      </c>
      <c r="I629" s="66">
        <f t="shared" si="59"/>
        <v>10</v>
      </c>
      <c r="J629" s="66">
        <f t="shared" si="55"/>
        <v>9</v>
      </c>
      <c r="K629" s="66">
        <f t="shared" si="56"/>
        <v>4</v>
      </c>
    </row>
    <row r="630" spans="1:11" x14ac:dyDescent="0.25">
      <c r="A630" s="63" t="s">
        <v>158</v>
      </c>
      <c r="B630" s="64">
        <v>9679</v>
      </c>
      <c r="C630" s="64">
        <v>9982</v>
      </c>
      <c r="D630" s="64">
        <v>8808</v>
      </c>
      <c r="E630" s="64">
        <v>8808</v>
      </c>
      <c r="F630" s="66">
        <f t="shared" si="57"/>
        <v>12.129352205806384</v>
      </c>
      <c r="G630" s="66">
        <f t="shared" si="58"/>
        <v>-8.9988635189585704</v>
      </c>
      <c r="H630" s="66">
        <f t="shared" si="60"/>
        <v>0.74190800681431013</v>
      </c>
      <c r="I630" s="66">
        <f t="shared" si="59"/>
        <v>10</v>
      </c>
      <c r="J630" s="66">
        <f t="shared" si="55"/>
        <v>8</v>
      </c>
      <c r="K630" s="66">
        <f t="shared" si="56"/>
        <v>4</v>
      </c>
    </row>
    <row r="631" spans="1:11" x14ac:dyDescent="0.25">
      <c r="A631" s="63" t="s">
        <v>156</v>
      </c>
      <c r="B631" s="64">
        <v>9930</v>
      </c>
      <c r="C631" s="64">
        <v>9986</v>
      </c>
      <c r="D631" s="64">
        <v>9638</v>
      </c>
      <c r="E631" s="64">
        <v>9827</v>
      </c>
      <c r="F631" s="66">
        <f t="shared" si="57"/>
        <v>3.5045317220543803</v>
      </c>
      <c r="G631" s="66">
        <f t="shared" si="58"/>
        <v>-1.0372608257804632</v>
      </c>
      <c r="H631" s="66">
        <f t="shared" si="60"/>
        <v>0.29597701149425287</v>
      </c>
      <c r="I631" s="66">
        <f t="shared" si="59"/>
        <v>8</v>
      </c>
      <c r="J631" s="66">
        <f t="shared" si="55"/>
        <v>3</v>
      </c>
      <c r="K631" s="66">
        <f t="shared" si="56"/>
        <v>1</v>
      </c>
    </row>
    <row r="632" spans="1:11" x14ac:dyDescent="0.25">
      <c r="A632" s="63" t="s">
        <v>155</v>
      </c>
      <c r="B632" s="64">
        <v>10645</v>
      </c>
      <c r="C632" s="64">
        <v>10729</v>
      </c>
      <c r="D632" s="64">
        <v>9897</v>
      </c>
      <c r="E632" s="64">
        <v>9897</v>
      </c>
      <c r="F632" s="66">
        <f t="shared" si="57"/>
        <v>7.8158759981211841</v>
      </c>
      <c r="G632" s="66">
        <f t="shared" si="58"/>
        <v>-7.0267731329262562</v>
      </c>
      <c r="H632" s="66">
        <f t="shared" si="60"/>
        <v>0.89903846153846145</v>
      </c>
      <c r="I632" s="66">
        <f t="shared" si="59"/>
        <v>10</v>
      </c>
      <c r="J632" s="66">
        <f t="shared" si="55"/>
        <v>9</v>
      </c>
      <c r="K632" s="66">
        <f t="shared" si="56"/>
        <v>4</v>
      </c>
    </row>
    <row r="633" spans="1:11" x14ac:dyDescent="0.25">
      <c r="A633" s="63" t="s">
        <v>154</v>
      </c>
      <c r="B633" s="64">
        <v>10100</v>
      </c>
      <c r="C633" s="64">
        <v>10923</v>
      </c>
      <c r="D633" s="64">
        <v>9365</v>
      </c>
      <c r="E633" s="64">
        <v>10553</v>
      </c>
      <c r="F633" s="66">
        <f t="shared" si="57"/>
        <v>15.425742574257425</v>
      </c>
      <c r="G633" s="66">
        <f t="shared" si="58"/>
        <v>4.4851485148514847</v>
      </c>
      <c r="H633" s="66">
        <f t="shared" si="60"/>
        <v>0.29075738125802308</v>
      </c>
      <c r="I633" s="66">
        <f t="shared" si="59"/>
        <v>10</v>
      </c>
      <c r="J633" s="66">
        <f t="shared" si="55"/>
        <v>3</v>
      </c>
      <c r="K633" s="66">
        <f t="shared" si="56"/>
        <v>1</v>
      </c>
    </row>
    <row r="634" spans="1:11" x14ac:dyDescent="0.25">
      <c r="A634" s="63" t="s">
        <v>153</v>
      </c>
      <c r="B634" s="64">
        <v>9757</v>
      </c>
      <c r="C634" s="64">
        <v>10227</v>
      </c>
      <c r="D634" s="64">
        <v>9757</v>
      </c>
      <c r="E634" s="64">
        <v>10214</v>
      </c>
      <c r="F634" s="66">
        <f t="shared" si="57"/>
        <v>4.8170544224659215</v>
      </c>
      <c r="G634" s="66">
        <f t="shared" si="58"/>
        <v>4.6838167469509067</v>
      </c>
      <c r="H634" s="66">
        <f t="shared" si="60"/>
        <v>0.97234042553191491</v>
      </c>
      <c r="I634" s="66">
        <f t="shared" si="59"/>
        <v>9</v>
      </c>
      <c r="J634" s="66">
        <f t="shared" si="55"/>
        <v>10</v>
      </c>
      <c r="K634" s="66">
        <f t="shared" si="56"/>
        <v>4</v>
      </c>
    </row>
    <row r="635" spans="1:11" x14ac:dyDescent="0.25">
      <c r="A635" s="63" t="s">
        <v>152</v>
      </c>
      <c r="B635" s="64">
        <v>9199</v>
      </c>
      <c r="C635" s="64">
        <v>9865</v>
      </c>
      <c r="D635" s="64">
        <v>9193</v>
      </c>
      <c r="E635" s="64">
        <v>9725</v>
      </c>
      <c r="F635" s="66">
        <f t="shared" si="57"/>
        <v>7.3051418632460052</v>
      </c>
      <c r="G635" s="66">
        <f t="shared" si="58"/>
        <v>5.7180128274812478</v>
      </c>
      <c r="H635" s="66">
        <f t="shared" si="60"/>
        <v>0.78273809523809523</v>
      </c>
      <c r="I635" s="66">
        <f t="shared" si="59"/>
        <v>10</v>
      </c>
      <c r="J635" s="66">
        <f t="shared" si="55"/>
        <v>8</v>
      </c>
      <c r="K635" s="66">
        <f t="shared" si="56"/>
        <v>4</v>
      </c>
    </row>
    <row r="636" spans="1:11" x14ac:dyDescent="0.25">
      <c r="A636" s="63" t="s">
        <v>151</v>
      </c>
      <c r="B636" s="64">
        <v>8725</v>
      </c>
      <c r="C636" s="64">
        <v>9128</v>
      </c>
      <c r="D636" s="64">
        <v>8675</v>
      </c>
      <c r="E636" s="64">
        <v>9127</v>
      </c>
      <c r="F636" s="66">
        <f t="shared" si="57"/>
        <v>5.1919770773638971</v>
      </c>
      <c r="G636" s="66">
        <f t="shared" si="58"/>
        <v>4.6074498567335249</v>
      </c>
      <c r="H636" s="66">
        <f t="shared" si="60"/>
        <v>0.88741721854304645</v>
      </c>
      <c r="I636" s="66">
        <f t="shared" si="59"/>
        <v>10</v>
      </c>
      <c r="J636" s="66">
        <f t="shared" si="55"/>
        <v>9</v>
      </c>
      <c r="K636" s="66">
        <f t="shared" si="56"/>
        <v>4</v>
      </c>
    </row>
    <row r="637" spans="1:11" x14ac:dyDescent="0.25">
      <c r="A637" s="63" t="s">
        <v>150</v>
      </c>
      <c r="B637" s="64">
        <v>8850</v>
      </c>
      <c r="C637" s="64">
        <v>8858</v>
      </c>
      <c r="D637" s="64">
        <v>8655</v>
      </c>
      <c r="E637" s="64">
        <v>8747</v>
      </c>
      <c r="F637" s="66">
        <f t="shared" si="57"/>
        <v>2.2937853107344632</v>
      </c>
      <c r="G637" s="66">
        <f t="shared" si="58"/>
        <v>-1.1638418079096045</v>
      </c>
      <c r="H637" s="66">
        <f t="shared" si="60"/>
        <v>0.50738916256157629</v>
      </c>
      <c r="I637" s="66">
        <f t="shared" si="59"/>
        <v>4</v>
      </c>
      <c r="J637" s="66">
        <f t="shared" si="55"/>
        <v>6</v>
      </c>
      <c r="K637" s="66">
        <f t="shared" si="56"/>
        <v>2</v>
      </c>
    </row>
    <row r="638" spans="1:11" x14ac:dyDescent="0.25">
      <c r="A638" s="63" t="s">
        <v>149</v>
      </c>
      <c r="B638" s="64">
        <v>8740</v>
      </c>
      <c r="C638" s="64">
        <v>8810</v>
      </c>
      <c r="D638" s="64">
        <v>8607</v>
      </c>
      <c r="E638" s="64">
        <v>8647</v>
      </c>
      <c r="F638" s="66">
        <f t="shared" si="57"/>
        <v>2.3226544622425629</v>
      </c>
      <c r="G638" s="66">
        <f t="shared" si="58"/>
        <v>-1.0640732265446224</v>
      </c>
      <c r="H638" s="66">
        <f t="shared" si="60"/>
        <v>0.45812807881773399</v>
      </c>
      <c r="I638" s="66">
        <f t="shared" si="59"/>
        <v>5</v>
      </c>
      <c r="J638" s="66">
        <f t="shared" si="55"/>
        <v>5</v>
      </c>
      <c r="K638" s="66">
        <f t="shared" si="56"/>
        <v>2</v>
      </c>
    </row>
    <row r="639" spans="1:11" x14ac:dyDescent="0.25">
      <c r="A639" s="63" t="s">
        <v>148</v>
      </c>
      <c r="B639" s="64">
        <v>8668</v>
      </c>
      <c r="C639" s="64">
        <v>8771</v>
      </c>
      <c r="D639" s="64">
        <v>8635</v>
      </c>
      <c r="E639" s="64">
        <v>8696</v>
      </c>
      <c r="F639" s="66">
        <f t="shared" si="57"/>
        <v>1.5689893862482696</v>
      </c>
      <c r="G639" s="66">
        <f t="shared" si="58"/>
        <v>0.32302722658052607</v>
      </c>
      <c r="H639" s="66">
        <f t="shared" si="60"/>
        <v>0.20588235294117646</v>
      </c>
      <c r="I639" s="66">
        <f t="shared" si="59"/>
        <v>1</v>
      </c>
      <c r="J639" s="66">
        <f t="shared" si="55"/>
        <v>3</v>
      </c>
      <c r="K639" s="66">
        <f t="shared" si="56"/>
        <v>2</v>
      </c>
    </row>
    <row r="640" spans="1:11" x14ac:dyDescent="0.25">
      <c r="A640" s="63" t="s">
        <v>147</v>
      </c>
      <c r="B640" s="64">
        <v>8408</v>
      </c>
      <c r="C640" s="64">
        <v>8840</v>
      </c>
      <c r="D640" s="64">
        <v>8408</v>
      </c>
      <c r="E640" s="64">
        <v>8708</v>
      </c>
      <c r="F640" s="66">
        <f t="shared" si="57"/>
        <v>5.1379638439581345</v>
      </c>
      <c r="G640" s="66">
        <f t="shared" si="58"/>
        <v>3.5680304471931499</v>
      </c>
      <c r="H640" s="66">
        <f t="shared" si="60"/>
        <v>0.69444444444444464</v>
      </c>
      <c r="I640" s="66">
        <f t="shared" si="59"/>
        <v>10</v>
      </c>
      <c r="J640" s="66">
        <f t="shared" si="55"/>
        <v>7</v>
      </c>
      <c r="K640" s="66">
        <f t="shared" si="56"/>
        <v>4</v>
      </c>
    </row>
    <row r="641" spans="1:11" x14ac:dyDescent="0.25">
      <c r="A641" s="63" t="s">
        <v>146</v>
      </c>
      <c r="B641" s="64">
        <v>8408</v>
      </c>
      <c r="C641" s="64">
        <v>8707</v>
      </c>
      <c r="D641" s="64">
        <v>8408</v>
      </c>
      <c r="E641" s="64">
        <v>8615</v>
      </c>
      <c r="F641" s="66">
        <f t="shared" si="57"/>
        <v>3.5561370123691725</v>
      </c>
      <c r="G641" s="66">
        <f t="shared" si="58"/>
        <v>2.4619410085632731</v>
      </c>
      <c r="H641" s="66">
        <f t="shared" si="60"/>
        <v>0.69230769230769229</v>
      </c>
      <c r="I641" s="66">
        <f t="shared" si="59"/>
        <v>8</v>
      </c>
      <c r="J641" s="66">
        <f t="shared" si="55"/>
        <v>7</v>
      </c>
      <c r="K641" s="66">
        <f t="shared" si="56"/>
        <v>4</v>
      </c>
    </row>
    <row r="642" spans="1:11" x14ac:dyDescent="0.25">
      <c r="A642" s="63" t="s">
        <v>145</v>
      </c>
      <c r="B642" s="64">
        <v>8625</v>
      </c>
      <c r="C642" s="64">
        <v>8625</v>
      </c>
      <c r="D642" s="64">
        <v>8321</v>
      </c>
      <c r="E642" s="64">
        <v>8419</v>
      </c>
      <c r="F642" s="66">
        <f t="shared" si="57"/>
        <v>3.5246376811594207</v>
      </c>
      <c r="G642" s="66">
        <f t="shared" si="58"/>
        <v>-2.388405797101449</v>
      </c>
      <c r="H642" s="66">
        <f t="shared" si="60"/>
        <v>0.67763157894736825</v>
      </c>
      <c r="I642" s="66">
        <f t="shared" si="59"/>
        <v>8</v>
      </c>
      <c r="J642" s="66">
        <f t="shared" si="55"/>
        <v>7</v>
      </c>
      <c r="K642" s="66">
        <f t="shared" si="56"/>
        <v>4</v>
      </c>
    </row>
    <row r="643" spans="1:11" x14ac:dyDescent="0.25">
      <c r="A643" s="63" t="s">
        <v>144</v>
      </c>
      <c r="B643" s="64">
        <v>8608</v>
      </c>
      <c r="C643" s="64">
        <v>8700</v>
      </c>
      <c r="D643" s="64">
        <v>8520</v>
      </c>
      <c r="E643" s="64">
        <v>8629</v>
      </c>
      <c r="F643" s="66">
        <f t="shared" si="57"/>
        <v>2.0910780669144984</v>
      </c>
      <c r="G643" s="66">
        <f t="shared" si="58"/>
        <v>0.24395910780669144</v>
      </c>
      <c r="H643" s="66">
        <f t="shared" si="60"/>
        <v>0.11666666666666665</v>
      </c>
      <c r="I643" s="66">
        <f t="shared" si="59"/>
        <v>4</v>
      </c>
      <c r="J643" s="66">
        <f t="shared" ref="J643:J661" si="61">VLOOKUP(H643,$L$24:$N$33,3,TRUE)</f>
        <v>2</v>
      </c>
      <c r="K643" s="66">
        <f t="shared" ref="K643:K661" si="62">IF(AND(I643&gt;=$N$10,F643&gt;$B$1),IF(J643&gt;=$N$23,4,1),IF(J643&gt;=$N$23,3,2))</f>
        <v>2</v>
      </c>
    </row>
    <row r="644" spans="1:11" x14ac:dyDescent="0.25">
      <c r="A644" s="63" t="s">
        <v>143</v>
      </c>
      <c r="B644" s="64">
        <v>8425</v>
      </c>
      <c r="C644" s="64">
        <v>8510</v>
      </c>
      <c r="D644" s="64">
        <v>8390</v>
      </c>
      <c r="E644" s="64">
        <v>8445</v>
      </c>
      <c r="F644" s="66">
        <f t="shared" ref="F644:F661" si="63">ABS(C644-D644)/B644*100</f>
        <v>1.4243323442136497</v>
      </c>
      <c r="G644" s="66">
        <f t="shared" ref="G644:G661" si="64">(E644-B644)/B644*100</f>
        <v>0.23738872403560829</v>
      </c>
      <c r="H644" s="66">
        <f t="shared" si="60"/>
        <v>0.16666666666666666</v>
      </c>
      <c r="I644" s="66">
        <f t="shared" ref="I644:I661" si="65">VLOOKUP(_xlfn.PERCENTRANK.EXC(F$3:F$1184,F644),$L$11:$N$20,3,TRUE)</f>
        <v>1</v>
      </c>
      <c r="J644" s="66">
        <f t="shared" si="61"/>
        <v>2</v>
      </c>
      <c r="K644" s="66">
        <f t="shared" si="62"/>
        <v>2</v>
      </c>
    </row>
    <row r="645" spans="1:11" x14ac:dyDescent="0.25">
      <c r="A645" s="63" t="s">
        <v>142</v>
      </c>
      <c r="B645" s="64">
        <v>8399</v>
      </c>
      <c r="C645" s="64">
        <v>8567</v>
      </c>
      <c r="D645" s="64">
        <v>8355</v>
      </c>
      <c r="E645" s="64">
        <v>8485</v>
      </c>
      <c r="F645" s="66">
        <f t="shared" si="63"/>
        <v>2.5241100130967973</v>
      </c>
      <c r="G645" s="66">
        <f t="shared" si="64"/>
        <v>1.0239314204071914</v>
      </c>
      <c r="H645" s="66">
        <f t="shared" si="60"/>
        <v>0.40566037735849059</v>
      </c>
      <c r="I645" s="66">
        <f t="shared" si="65"/>
        <v>5</v>
      </c>
      <c r="J645" s="66">
        <f t="shared" si="61"/>
        <v>5</v>
      </c>
      <c r="K645" s="66">
        <f t="shared" si="62"/>
        <v>2</v>
      </c>
    </row>
    <row r="646" spans="1:11" x14ac:dyDescent="0.25">
      <c r="A646" s="63" t="s">
        <v>141</v>
      </c>
      <c r="B646" s="64">
        <v>7865</v>
      </c>
      <c r="C646" s="64">
        <v>8069</v>
      </c>
      <c r="D646" s="64">
        <v>7865</v>
      </c>
      <c r="E646" s="64">
        <v>7991</v>
      </c>
      <c r="F646" s="66">
        <f t="shared" si="63"/>
        <v>2.5937698664971394</v>
      </c>
      <c r="G646" s="66">
        <f t="shared" si="64"/>
        <v>1.6020343293070567</v>
      </c>
      <c r="H646" s="66">
        <f t="shared" si="60"/>
        <v>0.61764705882352944</v>
      </c>
      <c r="I646" s="66">
        <f t="shared" si="65"/>
        <v>5</v>
      </c>
      <c r="J646" s="66">
        <f t="shared" si="61"/>
        <v>7</v>
      </c>
      <c r="K646" s="66">
        <f t="shared" si="62"/>
        <v>3</v>
      </c>
    </row>
    <row r="647" spans="1:11" x14ac:dyDescent="0.25">
      <c r="A647" s="63" t="s">
        <v>140</v>
      </c>
      <c r="B647" s="64">
        <v>8176</v>
      </c>
      <c r="C647" s="64">
        <v>8176</v>
      </c>
      <c r="D647" s="64">
        <v>7790</v>
      </c>
      <c r="E647" s="64">
        <v>7800</v>
      </c>
      <c r="F647" s="66">
        <f t="shared" si="63"/>
        <v>4.7211350293542074</v>
      </c>
      <c r="G647" s="66">
        <f t="shared" si="64"/>
        <v>-4.5988258317025439</v>
      </c>
      <c r="H647" s="66">
        <f t="shared" si="60"/>
        <v>0.97409326424870468</v>
      </c>
      <c r="I647" s="66">
        <f t="shared" si="65"/>
        <v>9</v>
      </c>
      <c r="J647" s="66">
        <f t="shared" si="61"/>
        <v>10</v>
      </c>
      <c r="K647" s="66">
        <f t="shared" si="62"/>
        <v>4</v>
      </c>
    </row>
    <row r="648" spans="1:11" x14ac:dyDescent="0.25">
      <c r="A648" s="63" t="s">
        <v>139</v>
      </c>
      <c r="B648" s="64">
        <v>8138</v>
      </c>
      <c r="C648" s="64">
        <v>8462</v>
      </c>
      <c r="D648" s="64">
        <v>8138</v>
      </c>
      <c r="E648" s="64">
        <v>8403</v>
      </c>
      <c r="F648" s="66">
        <f t="shared" si="63"/>
        <v>3.9813221921848121</v>
      </c>
      <c r="G648" s="66">
        <f t="shared" si="64"/>
        <v>3.2563283362005411</v>
      </c>
      <c r="H648" s="66">
        <f t="shared" si="60"/>
        <v>0.81790123456790131</v>
      </c>
      <c r="I648" s="66">
        <f t="shared" si="65"/>
        <v>8</v>
      </c>
      <c r="J648" s="66">
        <f t="shared" si="61"/>
        <v>9</v>
      </c>
      <c r="K648" s="66">
        <f t="shared" si="62"/>
        <v>4</v>
      </c>
    </row>
    <row r="649" spans="1:11" x14ac:dyDescent="0.25">
      <c r="A649" s="63" t="s">
        <v>138</v>
      </c>
      <c r="B649" s="64">
        <v>8120</v>
      </c>
      <c r="C649" s="64">
        <v>8240</v>
      </c>
      <c r="D649" s="64">
        <v>8088</v>
      </c>
      <c r="E649" s="64">
        <v>8160</v>
      </c>
      <c r="F649" s="66">
        <f t="shared" si="63"/>
        <v>1.87192118226601</v>
      </c>
      <c r="G649" s="66">
        <f t="shared" si="64"/>
        <v>0.49261083743842365</v>
      </c>
      <c r="H649" s="66">
        <f t="shared" si="60"/>
        <v>0.26315789473684209</v>
      </c>
      <c r="I649" s="66">
        <f t="shared" si="65"/>
        <v>3</v>
      </c>
      <c r="J649" s="66">
        <f t="shared" si="61"/>
        <v>3</v>
      </c>
      <c r="K649" s="66">
        <f t="shared" si="62"/>
        <v>2</v>
      </c>
    </row>
    <row r="650" spans="1:11" x14ac:dyDescent="0.25">
      <c r="A650" s="63" t="s">
        <v>137</v>
      </c>
      <c r="B650" s="64">
        <v>8219</v>
      </c>
      <c r="C650" s="64">
        <v>8275</v>
      </c>
      <c r="D650" s="64">
        <v>8108</v>
      </c>
      <c r="E650" s="64">
        <v>8126</v>
      </c>
      <c r="F650" s="66">
        <f t="shared" si="63"/>
        <v>2.0318773573427427</v>
      </c>
      <c r="G650" s="66">
        <f t="shared" si="64"/>
        <v>-1.1315245163645211</v>
      </c>
      <c r="H650" s="66">
        <f t="shared" si="60"/>
        <v>0.55688622754491002</v>
      </c>
      <c r="I650" s="66">
        <f t="shared" si="65"/>
        <v>3</v>
      </c>
      <c r="J650" s="66">
        <f t="shared" si="61"/>
        <v>6</v>
      </c>
      <c r="K650" s="66">
        <f t="shared" si="62"/>
        <v>2</v>
      </c>
    </row>
    <row r="651" spans="1:11" x14ac:dyDescent="0.25">
      <c r="A651" s="63" t="s">
        <v>136</v>
      </c>
      <c r="B651" s="64">
        <v>8335</v>
      </c>
      <c r="C651" s="64">
        <v>8345</v>
      </c>
      <c r="D651" s="64">
        <v>8191</v>
      </c>
      <c r="E651" s="64">
        <v>8241</v>
      </c>
      <c r="F651" s="66">
        <f t="shared" si="63"/>
        <v>1.847630473905219</v>
      </c>
      <c r="G651" s="66">
        <f t="shared" si="64"/>
        <v>-1.1277744451109777</v>
      </c>
      <c r="H651" s="66">
        <f t="shared" si="60"/>
        <v>0.61038961038961037</v>
      </c>
      <c r="I651" s="66">
        <f t="shared" si="65"/>
        <v>3</v>
      </c>
      <c r="J651" s="66">
        <f t="shared" si="61"/>
        <v>7</v>
      </c>
      <c r="K651" s="66">
        <f t="shared" si="62"/>
        <v>3</v>
      </c>
    </row>
    <row r="652" spans="1:11" x14ac:dyDescent="0.25">
      <c r="A652" s="63" t="s">
        <v>135</v>
      </c>
      <c r="B652" s="64">
        <v>8140</v>
      </c>
      <c r="C652" s="64">
        <v>8335</v>
      </c>
      <c r="D652" s="64">
        <v>8140</v>
      </c>
      <c r="E652" s="64">
        <v>8335</v>
      </c>
      <c r="F652" s="66">
        <f t="shared" si="63"/>
        <v>2.3955773955773956</v>
      </c>
      <c r="G652" s="66">
        <f t="shared" si="64"/>
        <v>2.3955773955773956</v>
      </c>
      <c r="H652" s="66">
        <f t="shared" si="60"/>
        <v>1</v>
      </c>
      <c r="I652" s="66">
        <f t="shared" si="65"/>
        <v>5</v>
      </c>
      <c r="J652" s="66">
        <f t="shared" si="61"/>
        <v>10</v>
      </c>
      <c r="K652" s="66">
        <f t="shared" si="62"/>
        <v>3</v>
      </c>
    </row>
    <row r="653" spans="1:11" x14ac:dyDescent="0.25">
      <c r="A653" s="63" t="s">
        <v>134</v>
      </c>
      <c r="B653" s="64">
        <v>8065</v>
      </c>
      <c r="C653" s="64">
        <v>8138</v>
      </c>
      <c r="D653" s="64">
        <v>8059</v>
      </c>
      <c r="E653" s="64">
        <v>8138</v>
      </c>
      <c r="F653" s="66">
        <f t="shared" si="63"/>
        <v>0.97954122752634842</v>
      </c>
      <c r="G653" s="66">
        <f t="shared" si="64"/>
        <v>0.90514569125852451</v>
      </c>
      <c r="H653" s="66">
        <f t="shared" si="60"/>
        <v>0.92405063291139244</v>
      </c>
      <c r="I653" s="66">
        <f t="shared" si="65"/>
        <v>1</v>
      </c>
      <c r="J653" s="66">
        <f t="shared" si="61"/>
        <v>10</v>
      </c>
      <c r="K653" s="66">
        <f t="shared" si="62"/>
        <v>3</v>
      </c>
    </row>
    <row r="654" spans="1:11" x14ac:dyDescent="0.25">
      <c r="A654" s="63" t="s">
        <v>133</v>
      </c>
      <c r="B654" s="64">
        <v>8099</v>
      </c>
      <c r="C654" s="64">
        <v>8110</v>
      </c>
      <c r="D654" s="64">
        <v>8008</v>
      </c>
      <c r="E654" s="64">
        <v>8058</v>
      </c>
      <c r="F654" s="66">
        <f t="shared" si="63"/>
        <v>1.25941474256081</v>
      </c>
      <c r="G654" s="66">
        <f t="shared" si="64"/>
        <v>-0.50623533769601192</v>
      </c>
      <c r="H654" s="66">
        <f t="shared" si="60"/>
        <v>0.40196078431372556</v>
      </c>
      <c r="I654" s="66">
        <f t="shared" si="65"/>
        <v>1</v>
      </c>
      <c r="J654" s="66">
        <f t="shared" si="61"/>
        <v>5</v>
      </c>
      <c r="K654" s="66">
        <f t="shared" si="62"/>
        <v>2</v>
      </c>
    </row>
    <row r="655" spans="1:11" x14ac:dyDescent="0.25">
      <c r="A655" s="63" t="s">
        <v>132</v>
      </c>
      <c r="B655" s="64">
        <v>8054</v>
      </c>
      <c r="C655" s="64">
        <v>8121</v>
      </c>
      <c r="D655" s="64">
        <v>8012</v>
      </c>
      <c r="E655" s="64">
        <v>8075</v>
      </c>
      <c r="F655" s="66">
        <f t="shared" si="63"/>
        <v>1.3533647876831387</v>
      </c>
      <c r="G655" s="66">
        <f t="shared" si="64"/>
        <v>0.26074000496647631</v>
      </c>
      <c r="H655" s="66">
        <f t="shared" si="60"/>
        <v>0.19266055045871563</v>
      </c>
      <c r="I655" s="66">
        <f t="shared" si="65"/>
        <v>1</v>
      </c>
      <c r="J655" s="66">
        <f t="shared" si="61"/>
        <v>2</v>
      </c>
      <c r="K655" s="66">
        <f t="shared" si="62"/>
        <v>2</v>
      </c>
    </row>
    <row r="656" spans="1:11" x14ac:dyDescent="0.25">
      <c r="A656" s="63" t="s">
        <v>131</v>
      </c>
      <c r="B656" s="64">
        <v>8032</v>
      </c>
      <c r="C656" s="64">
        <v>8140</v>
      </c>
      <c r="D656" s="64">
        <v>8032</v>
      </c>
      <c r="E656" s="64">
        <v>8074</v>
      </c>
      <c r="F656" s="66">
        <f t="shared" si="63"/>
        <v>1.344621513944223</v>
      </c>
      <c r="G656" s="66">
        <f t="shared" si="64"/>
        <v>0.52290836653386452</v>
      </c>
      <c r="H656" s="66">
        <f t="shared" si="60"/>
        <v>0.3888888888888889</v>
      </c>
      <c r="I656" s="66">
        <f t="shared" si="65"/>
        <v>1</v>
      </c>
      <c r="J656" s="66">
        <f t="shared" si="61"/>
        <v>4</v>
      </c>
      <c r="K656" s="66">
        <f t="shared" si="62"/>
        <v>2</v>
      </c>
    </row>
    <row r="657" spans="1:11" x14ac:dyDescent="0.25">
      <c r="A657" s="63" t="s">
        <v>130</v>
      </c>
      <c r="B657" s="64">
        <v>7964</v>
      </c>
      <c r="C657" s="64">
        <v>8040</v>
      </c>
      <c r="D657" s="64">
        <v>7960</v>
      </c>
      <c r="E657" s="64">
        <v>8006</v>
      </c>
      <c r="F657" s="66">
        <f t="shared" si="63"/>
        <v>1.0045203415369162</v>
      </c>
      <c r="G657" s="66">
        <f t="shared" si="64"/>
        <v>0.52737317930688099</v>
      </c>
      <c r="H657" s="66">
        <f t="shared" si="60"/>
        <v>0.52500000000000002</v>
      </c>
      <c r="I657" s="66">
        <f t="shared" si="65"/>
        <v>1</v>
      </c>
      <c r="J657" s="66">
        <f t="shared" si="61"/>
        <v>6</v>
      </c>
      <c r="K657" s="66">
        <f t="shared" si="62"/>
        <v>2</v>
      </c>
    </row>
    <row r="658" spans="1:11" x14ac:dyDescent="0.25">
      <c r="A658" s="63" t="s">
        <v>129</v>
      </c>
      <c r="B658" s="64">
        <v>8095</v>
      </c>
      <c r="C658" s="64">
        <v>8200</v>
      </c>
      <c r="D658" s="64">
        <v>8070</v>
      </c>
      <c r="E658" s="64">
        <v>8142</v>
      </c>
      <c r="F658" s="66">
        <f t="shared" si="63"/>
        <v>1.605929586164299</v>
      </c>
      <c r="G658" s="66">
        <f t="shared" si="64"/>
        <v>0.58060531192093878</v>
      </c>
      <c r="H658" s="66">
        <f t="shared" si="60"/>
        <v>0.36153846153846148</v>
      </c>
      <c r="I658" s="66">
        <f t="shared" si="65"/>
        <v>2</v>
      </c>
      <c r="J658" s="66">
        <f t="shared" si="61"/>
        <v>4</v>
      </c>
      <c r="K658" s="66">
        <f t="shared" si="62"/>
        <v>2</v>
      </c>
    </row>
    <row r="659" spans="1:11" x14ac:dyDescent="0.25">
      <c r="A659" s="63" t="s">
        <v>128</v>
      </c>
      <c r="B659" s="64">
        <v>7945</v>
      </c>
      <c r="C659" s="64">
        <v>8118</v>
      </c>
      <c r="D659" s="64">
        <v>7917</v>
      </c>
      <c r="E659" s="64">
        <v>8074</v>
      </c>
      <c r="F659" s="66">
        <f t="shared" si="63"/>
        <v>2.5298930144745122</v>
      </c>
      <c r="G659" s="66">
        <f t="shared" si="64"/>
        <v>1.6236626809314032</v>
      </c>
      <c r="H659" s="66">
        <f t="shared" si="60"/>
        <v>0.64179104477611937</v>
      </c>
      <c r="I659" s="66">
        <f t="shared" si="65"/>
        <v>5</v>
      </c>
      <c r="J659" s="66">
        <f t="shared" si="61"/>
        <v>7</v>
      </c>
      <c r="K659" s="66">
        <f t="shared" si="62"/>
        <v>3</v>
      </c>
    </row>
    <row r="660" spans="1:11" x14ac:dyDescent="0.25">
      <c r="A660" s="63" t="s">
        <v>127</v>
      </c>
      <c r="B660" s="64">
        <v>7900</v>
      </c>
      <c r="C660" s="64">
        <v>8003</v>
      </c>
      <c r="D660" s="64">
        <v>7840</v>
      </c>
      <c r="E660" s="64">
        <v>7944</v>
      </c>
      <c r="F660" s="66">
        <f t="shared" si="63"/>
        <v>2.0632911392405062</v>
      </c>
      <c r="G660" s="66">
        <f t="shared" si="64"/>
        <v>0.55696202531645567</v>
      </c>
      <c r="H660" s="66">
        <f t="shared" si="60"/>
        <v>0.26993865030674846</v>
      </c>
      <c r="I660" s="66">
        <f t="shared" si="65"/>
        <v>3</v>
      </c>
      <c r="J660" s="66">
        <f t="shared" si="61"/>
        <v>3</v>
      </c>
      <c r="K660" s="66">
        <f t="shared" si="62"/>
        <v>2</v>
      </c>
    </row>
    <row r="661" spans="1:11" x14ac:dyDescent="0.25">
      <c r="A661" s="63" t="s">
        <v>126</v>
      </c>
      <c r="B661" s="64">
        <v>8111</v>
      </c>
      <c r="C661" s="64">
        <v>8143</v>
      </c>
      <c r="D661" s="64">
        <v>7810</v>
      </c>
      <c r="E661" s="64">
        <v>7837</v>
      </c>
      <c r="F661" s="66">
        <f t="shared" si="63"/>
        <v>4.1055356922697577</v>
      </c>
      <c r="G661" s="66">
        <f t="shared" si="64"/>
        <v>-3.3781284675132537</v>
      </c>
      <c r="H661" s="66">
        <f t="shared" si="60"/>
        <v>0.82282282282282271</v>
      </c>
      <c r="I661" s="66">
        <f t="shared" si="65"/>
        <v>8</v>
      </c>
      <c r="J661" s="66">
        <f t="shared" si="61"/>
        <v>9</v>
      </c>
      <c r="K661" s="66">
        <f t="shared" si="62"/>
        <v>4</v>
      </c>
    </row>
    <row r="662" spans="1:11" x14ac:dyDescent="0.25">
      <c r="A662" s="63"/>
      <c r="B662" s="64"/>
      <c r="C662" s="64"/>
      <c r="D662" s="64"/>
      <c r="E662" s="64"/>
      <c r="F662" s="5"/>
      <c r="G662" s="5"/>
      <c r="H662" s="5"/>
      <c r="I662" s="60"/>
      <c r="J662" s="60"/>
      <c r="K662" s="60"/>
    </row>
    <row r="663" spans="1:11" x14ac:dyDescent="0.25">
      <c r="A663" s="63"/>
      <c r="B663" s="64"/>
      <c r="C663" s="64"/>
      <c r="D663" s="64"/>
      <c r="E663" s="64"/>
      <c r="F663" s="5"/>
      <c r="G663" s="5"/>
      <c r="H663" s="5"/>
      <c r="I663" s="60"/>
      <c r="J663" s="60"/>
      <c r="K663" s="60"/>
    </row>
    <row r="664" spans="1:11" x14ac:dyDescent="0.25">
      <c r="A664" s="63"/>
      <c r="B664" s="64"/>
      <c r="C664" s="64"/>
      <c r="D664" s="64"/>
      <c r="E664" s="64"/>
      <c r="F664" s="5"/>
      <c r="G664" s="5"/>
      <c r="H664" s="5"/>
      <c r="I664" s="60"/>
      <c r="J664" s="60"/>
      <c r="K664" s="60"/>
    </row>
    <row r="665" spans="1:11" x14ac:dyDescent="0.25">
      <c r="A665" s="63"/>
      <c r="B665" s="64"/>
      <c r="C665" s="64"/>
      <c r="D665" s="64"/>
      <c r="E665" s="64"/>
      <c r="F665" s="5"/>
      <c r="G665" s="5"/>
      <c r="H665" s="5"/>
      <c r="I665" s="60"/>
      <c r="J665" s="60"/>
      <c r="K665" s="60"/>
    </row>
    <row r="666" spans="1:11" x14ac:dyDescent="0.25">
      <c r="A666" s="63"/>
      <c r="B666" s="64"/>
      <c r="C666" s="64"/>
      <c r="D666" s="64"/>
      <c r="E666" s="64"/>
      <c r="F666" s="5"/>
      <c r="G666" s="5"/>
      <c r="H666" s="5"/>
      <c r="I666" s="60"/>
      <c r="J666" s="60"/>
      <c r="K666" s="60"/>
    </row>
    <row r="667" spans="1:11" x14ac:dyDescent="0.25">
      <c r="A667" s="63"/>
      <c r="B667" s="64"/>
      <c r="C667" s="64"/>
      <c r="D667" s="64"/>
      <c r="E667" s="64"/>
      <c r="F667" s="5"/>
      <c r="G667" s="5"/>
      <c r="H667" s="5"/>
      <c r="I667" s="60"/>
      <c r="J667" s="60"/>
      <c r="K667" s="60"/>
    </row>
    <row r="668" spans="1:11" x14ac:dyDescent="0.25">
      <c r="A668" s="63"/>
      <c r="B668" s="64"/>
      <c r="C668" s="64"/>
      <c r="D668" s="64"/>
      <c r="E668" s="64"/>
      <c r="F668" s="5"/>
      <c r="G668" s="5"/>
      <c r="H668" s="5"/>
      <c r="I668" s="60"/>
      <c r="J668" s="60"/>
      <c r="K668" s="60"/>
    </row>
    <row r="669" spans="1:11" x14ac:dyDescent="0.25">
      <c r="A669" s="63"/>
      <c r="B669" s="64"/>
      <c r="C669" s="64"/>
      <c r="D669" s="64"/>
      <c r="E669" s="64"/>
      <c r="F669" s="5"/>
      <c r="G669" s="5"/>
      <c r="H669" s="5"/>
      <c r="I669" s="60"/>
      <c r="J669" s="60"/>
      <c r="K669" s="60"/>
    </row>
    <row r="670" spans="1:11" x14ac:dyDescent="0.25">
      <c r="A670" s="63"/>
      <c r="B670" s="64"/>
      <c r="C670" s="64"/>
      <c r="D670" s="64"/>
      <c r="E670" s="64"/>
      <c r="F670" s="5"/>
      <c r="G670" s="5"/>
      <c r="H670" s="5"/>
      <c r="I670" s="60"/>
      <c r="J670" s="60"/>
      <c r="K670" s="60"/>
    </row>
    <row r="671" spans="1:11" x14ac:dyDescent="0.25">
      <c r="A671" s="63"/>
      <c r="B671" s="64"/>
      <c r="C671" s="64"/>
      <c r="D671" s="64"/>
      <c r="E671" s="64"/>
      <c r="F671" s="5"/>
      <c r="G671" s="5"/>
      <c r="H671" s="5"/>
      <c r="I671" s="60"/>
      <c r="J671" s="60"/>
      <c r="K671" s="60"/>
    </row>
    <row r="672" spans="1:11" x14ac:dyDescent="0.25">
      <c r="A672" s="63"/>
      <c r="B672" s="64"/>
      <c r="C672" s="64"/>
      <c r="D672" s="64"/>
      <c r="E672" s="64"/>
      <c r="F672" s="5"/>
      <c r="G672" s="5"/>
      <c r="H672" s="5"/>
      <c r="I672" s="60"/>
      <c r="J672" s="60"/>
      <c r="K672" s="60"/>
    </row>
    <row r="673" spans="1:11" x14ac:dyDescent="0.25">
      <c r="A673" s="63"/>
      <c r="B673" s="64"/>
      <c r="C673" s="64"/>
      <c r="D673" s="64"/>
      <c r="E673" s="64"/>
      <c r="F673" s="5"/>
      <c r="G673" s="5"/>
      <c r="H673" s="5"/>
      <c r="I673" s="60"/>
      <c r="J673" s="60"/>
      <c r="K673" s="60"/>
    </row>
    <row r="674" spans="1:11" x14ac:dyDescent="0.25">
      <c r="A674" s="63"/>
      <c r="B674" s="64"/>
      <c r="C674" s="64"/>
      <c r="D674" s="64"/>
      <c r="E674" s="64"/>
      <c r="F674" s="5"/>
      <c r="G674" s="5"/>
      <c r="H674" s="5"/>
      <c r="I674" s="60"/>
      <c r="J674" s="60"/>
      <c r="K674" s="60"/>
    </row>
    <row r="675" spans="1:11" x14ac:dyDescent="0.25">
      <c r="A675" s="63"/>
      <c r="B675" s="64"/>
      <c r="C675" s="64"/>
      <c r="D675" s="64"/>
      <c r="E675" s="64"/>
      <c r="F675" s="5"/>
      <c r="G675" s="5"/>
      <c r="H675" s="5"/>
      <c r="I675" s="60"/>
      <c r="J675" s="60"/>
      <c r="K675" s="60"/>
    </row>
    <row r="676" spans="1:11" x14ac:dyDescent="0.25">
      <c r="A676" s="63"/>
      <c r="B676" s="64"/>
      <c r="C676" s="64"/>
      <c r="D676" s="64"/>
      <c r="E676" s="64"/>
      <c r="F676" s="5"/>
      <c r="G676" s="5"/>
      <c r="H676" s="5"/>
      <c r="I676" s="60"/>
      <c r="J676" s="60"/>
      <c r="K676" s="60"/>
    </row>
    <row r="677" spans="1:11" x14ac:dyDescent="0.25">
      <c r="A677" s="63"/>
      <c r="B677" s="64"/>
      <c r="C677" s="64"/>
      <c r="D677" s="64"/>
      <c r="E677" s="64"/>
      <c r="F677" s="5"/>
      <c r="G677" s="5"/>
      <c r="H677" s="5"/>
      <c r="I677" s="60"/>
      <c r="J677" s="60"/>
      <c r="K677" s="60"/>
    </row>
    <row r="678" spans="1:11" x14ac:dyDescent="0.25">
      <c r="A678" s="63"/>
      <c r="B678" s="64"/>
      <c r="C678" s="64"/>
      <c r="D678" s="64"/>
      <c r="E678" s="64"/>
      <c r="F678" s="5"/>
      <c r="G678" s="5"/>
      <c r="H678" s="5"/>
      <c r="I678" s="60"/>
      <c r="J678" s="60"/>
      <c r="K678" s="60"/>
    </row>
    <row r="679" spans="1:11" x14ac:dyDescent="0.25">
      <c r="A679" s="63"/>
      <c r="B679" s="64"/>
      <c r="C679" s="64"/>
      <c r="D679" s="64"/>
      <c r="E679" s="64"/>
      <c r="F679" s="5"/>
      <c r="G679" s="5"/>
      <c r="H679" s="5"/>
      <c r="I679" s="60"/>
      <c r="J679" s="60"/>
      <c r="K679" s="60"/>
    </row>
    <row r="680" spans="1:11" x14ac:dyDescent="0.25">
      <c r="A680" s="63"/>
      <c r="B680" s="64"/>
      <c r="C680" s="64"/>
      <c r="D680" s="64"/>
      <c r="E680" s="64"/>
      <c r="F680" s="5"/>
      <c r="G680" s="5"/>
      <c r="H680" s="5"/>
      <c r="I680" s="60"/>
      <c r="J680" s="60"/>
      <c r="K680" s="60"/>
    </row>
    <row r="681" spans="1:11" x14ac:dyDescent="0.25">
      <c r="A681" s="63"/>
      <c r="B681" s="64"/>
      <c r="C681" s="64"/>
      <c r="D681" s="64"/>
      <c r="E681" s="64"/>
      <c r="F681" s="5"/>
      <c r="G681" s="5"/>
      <c r="H681" s="5"/>
      <c r="I681" s="60"/>
      <c r="J681" s="60"/>
      <c r="K681" s="60"/>
    </row>
    <row r="682" spans="1:11" x14ac:dyDescent="0.25">
      <c r="A682" s="63"/>
      <c r="B682" s="64"/>
      <c r="C682" s="64"/>
      <c r="D682" s="64"/>
      <c r="E682" s="64"/>
      <c r="F682" s="5"/>
      <c r="G682" s="5"/>
      <c r="H682" s="5"/>
      <c r="I682" s="60"/>
      <c r="J682" s="60"/>
      <c r="K682" s="60"/>
    </row>
    <row r="683" spans="1:11" x14ac:dyDescent="0.25">
      <c r="A683" s="63"/>
      <c r="B683" s="64"/>
      <c r="C683" s="64"/>
      <c r="D683" s="64"/>
      <c r="E683" s="64"/>
      <c r="F683" s="5"/>
      <c r="G683" s="5"/>
      <c r="H683" s="5"/>
      <c r="I683" s="60"/>
      <c r="J683" s="60"/>
      <c r="K683" s="60"/>
    </row>
    <row r="684" spans="1:11" x14ac:dyDescent="0.25">
      <c r="A684" s="63"/>
      <c r="B684" s="64"/>
      <c r="C684" s="64"/>
      <c r="D684" s="64"/>
      <c r="E684" s="64"/>
      <c r="F684" s="5"/>
      <c r="G684" s="5"/>
      <c r="H684" s="5"/>
      <c r="I684" s="60"/>
      <c r="J684" s="60"/>
      <c r="K684" s="60"/>
    </row>
    <row r="685" spans="1:11" x14ac:dyDescent="0.25">
      <c r="A685" s="63"/>
      <c r="B685" s="64"/>
      <c r="C685" s="64"/>
      <c r="D685" s="64"/>
      <c r="E685" s="64"/>
      <c r="F685" s="5"/>
      <c r="G685" s="5"/>
      <c r="H685" s="5"/>
      <c r="I685" s="60"/>
      <c r="J685" s="60"/>
      <c r="K685" s="60"/>
    </row>
    <row r="686" spans="1:11" x14ac:dyDescent="0.25">
      <c r="A686" s="63"/>
      <c r="B686" s="64"/>
      <c r="C686" s="64"/>
      <c r="D686" s="64"/>
      <c r="E686" s="64"/>
      <c r="F686" s="5"/>
      <c r="G686" s="5"/>
      <c r="H686" s="5"/>
      <c r="I686" s="60"/>
      <c r="J686" s="60"/>
      <c r="K686" s="60"/>
    </row>
    <row r="687" spans="1:11" x14ac:dyDescent="0.25">
      <c r="A687" s="63"/>
      <c r="B687" s="64"/>
      <c r="C687" s="64"/>
      <c r="D687" s="64"/>
      <c r="E687" s="64"/>
      <c r="F687" s="5"/>
      <c r="G687" s="5"/>
      <c r="H687" s="5"/>
      <c r="I687" s="60"/>
      <c r="J687" s="60"/>
      <c r="K687" s="60"/>
    </row>
    <row r="688" spans="1:11" x14ac:dyDescent="0.25">
      <c r="A688" s="63"/>
      <c r="B688" s="64"/>
      <c r="C688" s="64"/>
      <c r="D688" s="64"/>
      <c r="E688" s="64"/>
      <c r="F688" s="5"/>
      <c r="G688" s="5"/>
      <c r="H688" s="5"/>
      <c r="I688" s="60"/>
      <c r="J688" s="60"/>
      <c r="K688" s="60"/>
    </row>
    <row r="689" spans="1:11" x14ac:dyDescent="0.25">
      <c r="A689" s="63"/>
      <c r="B689" s="64"/>
      <c r="C689" s="64"/>
      <c r="D689" s="64"/>
      <c r="E689" s="64"/>
      <c r="F689" s="5"/>
      <c r="G689" s="5"/>
      <c r="H689" s="5"/>
      <c r="I689" s="60"/>
      <c r="J689" s="60"/>
      <c r="K689" s="60"/>
    </row>
    <row r="690" spans="1:11" x14ac:dyDescent="0.25">
      <c r="A690" s="63"/>
      <c r="B690" s="64"/>
      <c r="C690" s="64"/>
      <c r="D690" s="64"/>
      <c r="E690" s="64"/>
      <c r="F690" s="5"/>
      <c r="G690" s="5"/>
      <c r="H690" s="5"/>
      <c r="I690" s="60"/>
      <c r="J690" s="60"/>
      <c r="K690" s="60"/>
    </row>
    <row r="691" spans="1:11" x14ac:dyDescent="0.25">
      <c r="A691" s="63"/>
      <c r="B691" s="64"/>
      <c r="C691" s="64"/>
      <c r="D691" s="64"/>
      <c r="E691" s="64"/>
      <c r="F691" s="5"/>
      <c r="G691" s="5"/>
      <c r="H691" s="5"/>
      <c r="I691" s="60"/>
      <c r="J691" s="60"/>
      <c r="K691" s="60"/>
    </row>
    <row r="692" spans="1:11" x14ac:dyDescent="0.25">
      <c r="A692" s="63"/>
      <c r="B692" s="64"/>
      <c r="C692" s="64"/>
      <c r="D692" s="64"/>
      <c r="E692" s="64"/>
      <c r="F692" s="5"/>
      <c r="G692" s="5"/>
      <c r="H692" s="5"/>
      <c r="I692" s="60"/>
      <c r="J692" s="60"/>
      <c r="K692" s="60"/>
    </row>
    <row r="693" spans="1:11" x14ac:dyDescent="0.25">
      <c r="A693" s="63"/>
      <c r="B693" s="64"/>
      <c r="C693" s="64"/>
      <c r="D693" s="64"/>
      <c r="E693" s="64"/>
      <c r="F693" s="5"/>
      <c r="G693" s="5"/>
      <c r="H693" s="5"/>
      <c r="I693" s="60"/>
      <c r="J693" s="60"/>
      <c r="K693" s="60"/>
    </row>
    <row r="694" spans="1:11" x14ac:dyDescent="0.25">
      <c r="A694" s="63"/>
      <c r="B694" s="64"/>
      <c r="C694" s="64"/>
      <c r="D694" s="64"/>
      <c r="E694" s="64"/>
      <c r="F694" s="5"/>
      <c r="G694" s="5"/>
      <c r="H694" s="5"/>
      <c r="I694" s="60"/>
      <c r="J694" s="60"/>
      <c r="K694" s="60"/>
    </row>
    <row r="695" spans="1:11" x14ac:dyDescent="0.25">
      <c r="A695" s="63"/>
      <c r="B695" s="64"/>
      <c r="C695" s="64"/>
      <c r="D695" s="64"/>
      <c r="E695" s="64"/>
      <c r="F695" s="5"/>
      <c r="G695" s="5"/>
      <c r="H695" s="5"/>
      <c r="I695" s="60"/>
      <c r="J695" s="60"/>
      <c r="K695" s="60"/>
    </row>
    <row r="696" spans="1:11" x14ac:dyDescent="0.25">
      <c r="A696" s="63"/>
      <c r="B696" s="64"/>
      <c r="C696" s="64"/>
      <c r="D696" s="64"/>
      <c r="E696" s="64"/>
      <c r="F696" s="5"/>
      <c r="G696" s="5"/>
      <c r="H696" s="5"/>
      <c r="I696" s="60"/>
      <c r="J696" s="60"/>
      <c r="K696" s="60"/>
    </row>
    <row r="697" spans="1:11" x14ac:dyDescent="0.25">
      <c r="A697" s="63"/>
      <c r="B697" s="64"/>
      <c r="C697" s="64"/>
      <c r="D697" s="64"/>
      <c r="E697" s="64"/>
      <c r="F697" s="5"/>
      <c r="G697" s="5"/>
      <c r="H697" s="5"/>
      <c r="I697" s="60"/>
      <c r="J697" s="60"/>
      <c r="K697" s="60"/>
    </row>
    <row r="698" spans="1:11" x14ac:dyDescent="0.25">
      <c r="A698" s="63"/>
      <c r="B698" s="64"/>
      <c r="C698" s="64"/>
      <c r="D698" s="64"/>
      <c r="E698" s="64"/>
      <c r="F698" s="5"/>
      <c r="G698" s="5"/>
      <c r="H698" s="5"/>
      <c r="I698" s="60"/>
      <c r="J698" s="60"/>
      <c r="K698" s="60"/>
    </row>
    <row r="699" spans="1:11" x14ac:dyDescent="0.25">
      <c r="A699" s="63"/>
      <c r="B699" s="64"/>
      <c r="C699" s="64"/>
      <c r="D699" s="64"/>
      <c r="E699" s="64"/>
      <c r="F699" s="5"/>
      <c r="G699" s="5"/>
      <c r="H699" s="5"/>
      <c r="I699" s="60"/>
      <c r="J699" s="60"/>
      <c r="K699" s="60"/>
    </row>
    <row r="700" spans="1:11" x14ac:dyDescent="0.25">
      <c r="A700" s="63"/>
      <c r="B700" s="64"/>
      <c r="C700" s="64"/>
      <c r="D700" s="64"/>
      <c r="E700" s="64"/>
      <c r="F700" s="5"/>
      <c r="G700" s="5"/>
      <c r="H700" s="5"/>
      <c r="I700" s="60"/>
      <c r="J700" s="60"/>
      <c r="K700" s="60"/>
    </row>
    <row r="701" spans="1:11" x14ac:dyDescent="0.25">
      <c r="A701" s="63"/>
      <c r="B701" s="64"/>
      <c r="C701" s="64"/>
      <c r="D701" s="64"/>
      <c r="E701" s="64"/>
      <c r="F701" s="5"/>
      <c r="G701" s="5"/>
      <c r="H701" s="5"/>
      <c r="I701" s="60"/>
      <c r="J701" s="60"/>
      <c r="K701" s="60"/>
    </row>
    <row r="702" spans="1:11" x14ac:dyDescent="0.25">
      <c r="A702" s="63"/>
      <c r="B702" s="64"/>
      <c r="C702" s="64"/>
      <c r="D702" s="64"/>
      <c r="E702" s="64"/>
      <c r="F702" s="5"/>
      <c r="G702" s="5"/>
      <c r="H702" s="5"/>
      <c r="I702" s="60"/>
      <c r="J702" s="60"/>
      <c r="K702" s="60"/>
    </row>
    <row r="703" spans="1:11" x14ac:dyDescent="0.25">
      <c r="A703" s="63"/>
      <c r="B703" s="64"/>
      <c r="C703" s="64"/>
      <c r="D703" s="64"/>
      <c r="E703" s="64"/>
      <c r="F703" s="5"/>
      <c r="G703" s="5"/>
      <c r="H703" s="5"/>
      <c r="I703" s="60"/>
      <c r="J703" s="60"/>
      <c r="K703" s="60"/>
    </row>
    <row r="704" spans="1:11" x14ac:dyDescent="0.25">
      <c r="A704" s="63"/>
      <c r="B704" s="64"/>
      <c r="C704" s="64"/>
      <c r="D704" s="64"/>
      <c r="E704" s="64"/>
      <c r="F704" s="5"/>
      <c r="G704" s="5"/>
      <c r="H704" s="5"/>
      <c r="I704" s="60"/>
      <c r="J704" s="60"/>
      <c r="K704" s="60"/>
    </row>
    <row r="705" spans="1:11" x14ac:dyDescent="0.25">
      <c r="A705" s="63"/>
      <c r="B705" s="64"/>
      <c r="C705" s="64"/>
      <c r="D705" s="64"/>
      <c r="E705" s="64"/>
      <c r="F705" s="5"/>
      <c r="G705" s="5"/>
      <c r="H705" s="5"/>
      <c r="I705" s="60"/>
      <c r="J705" s="60"/>
      <c r="K705" s="60"/>
    </row>
    <row r="706" spans="1:11" x14ac:dyDescent="0.25">
      <c r="A706" s="63"/>
      <c r="B706" s="64"/>
      <c r="C706" s="64"/>
      <c r="D706" s="64"/>
      <c r="E706" s="64"/>
      <c r="F706" s="5"/>
      <c r="G706" s="5"/>
      <c r="H706" s="5"/>
      <c r="I706" s="60"/>
      <c r="J706" s="60"/>
      <c r="K706" s="60"/>
    </row>
    <row r="707" spans="1:11" x14ac:dyDescent="0.25">
      <c r="A707" s="63"/>
      <c r="B707" s="64"/>
      <c r="C707" s="64"/>
      <c r="D707" s="64"/>
      <c r="E707" s="64"/>
      <c r="F707" s="5"/>
      <c r="G707" s="5"/>
      <c r="H707" s="5"/>
      <c r="I707" s="60"/>
      <c r="J707" s="60"/>
      <c r="K707" s="60"/>
    </row>
    <row r="708" spans="1:11" x14ac:dyDescent="0.25">
      <c r="A708" s="63"/>
      <c r="B708" s="64"/>
      <c r="C708" s="64"/>
      <c r="D708" s="64"/>
      <c r="E708" s="64"/>
      <c r="F708" s="5"/>
      <c r="G708" s="5"/>
      <c r="H708" s="5"/>
      <c r="I708" s="60"/>
      <c r="J708" s="60"/>
      <c r="K708" s="60"/>
    </row>
    <row r="709" spans="1:11" x14ac:dyDescent="0.25">
      <c r="A709" s="63"/>
      <c r="B709" s="64"/>
      <c r="C709" s="64"/>
      <c r="D709" s="64"/>
      <c r="E709" s="64"/>
      <c r="F709" s="5"/>
      <c r="G709" s="5"/>
      <c r="H709" s="5"/>
      <c r="I709" s="60"/>
      <c r="J709" s="60"/>
      <c r="K709" s="60"/>
    </row>
    <row r="710" spans="1:11" x14ac:dyDescent="0.25">
      <c r="A710" s="63"/>
      <c r="B710" s="64"/>
      <c r="C710" s="64"/>
      <c r="D710" s="64"/>
      <c r="E710" s="64"/>
      <c r="F710" s="5"/>
      <c r="G710" s="5"/>
      <c r="H710" s="5"/>
      <c r="I710" s="60"/>
      <c r="J710" s="60"/>
      <c r="K710" s="60"/>
    </row>
    <row r="711" spans="1:11" x14ac:dyDescent="0.25">
      <c r="A711" s="63"/>
      <c r="B711" s="64"/>
      <c r="C711" s="64"/>
      <c r="D711" s="64"/>
      <c r="E711" s="64"/>
      <c r="F711" s="5"/>
      <c r="G711" s="5"/>
      <c r="H711" s="5"/>
      <c r="I711" s="60"/>
      <c r="J711" s="60"/>
      <c r="K711" s="60"/>
    </row>
    <row r="712" spans="1:11" x14ac:dyDescent="0.25">
      <c r="A712" s="63"/>
      <c r="B712" s="64"/>
      <c r="C712" s="64"/>
      <c r="D712" s="64"/>
      <c r="E712" s="64"/>
      <c r="F712" s="5"/>
      <c r="G712" s="5"/>
      <c r="H712" s="5"/>
      <c r="I712" s="60"/>
      <c r="J712" s="60"/>
      <c r="K712" s="60"/>
    </row>
    <row r="713" spans="1:11" x14ac:dyDescent="0.25">
      <c r="A713" s="63"/>
      <c r="B713" s="64"/>
      <c r="C713" s="64"/>
      <c r="D713" s="64"/>
      <c r="E713" s="64"/>
      <c r="F713" s="5"/>
      <c r="G713" s="5"/>
      <c r="H713" s="5"/>
      <c r="I713" s="60"/>
      <c r="J713" s="60"/>
      <c r="K713" s="60"/>
    </row>
    <row r="714" spans="1:11" x14ac:dyDescent="0.25">
      <c r="A714" s="63"/>
      <c r="B714" s="64"/>
      <c r="C714" s="64"/>
      <c r="D714" s="64"/>
      <c r="E714" s="64"/>
      <c r="F714" s="5"/>
      <c r="G714" s="5"/>
      <c r="H714" s="5"/>
      <c r="I714" s="60"/>
      <c r="J714" s="60"/>
      <c r="K714" s="60"/>
    </row>
    <row r="715" spans="1:11" x14ac:dyDescent="0.25">
      <c r="A715" s="63"/>
      <c r="B715" s="64"/>
      <c r="C715" s="64"/>
      <c r="D715" s="64"/>
      <c r="E715" s="64"/>
      <c r="F715" s="5"/>
      <c r="G715" s="5"/>
      <c r="H715" s="5"/>
      <c r="I715" s="60"/>
      <c r="J715" s="60"/>
      <c r="K715" s="60"/>
    </row>
    <row r="716" spans="1:11" x14ac:dyDescent="0.25">
      <c r="A716" s="63"/>
      <c r="B716" s="64"/>
      <c r="C716" s="64"/>
      <c r="D716" s="64"/>
      <c r="E716" s="64"/>
      <c r="F716" s="5"/>
      <c r="G716" s="5"/>
      <c r="H716" s="5"/>
      <c r="I716" s="60"/>
      <c r="J716" s="60"/>
      <c r="K716" s="60"/>
    </row>
    <row r="717" spans="1:11" x14ac:dyDescent="0.25">
      <c r="A717" s="63"/>
      <c r="B717" s="64"/>
      <c r="C717" s="64"/>
      <c r="D717" s="64"/>
      <c r="E717" s="64"/>
      <c r="F717" s="5"/>
      <c r="G717" s="5"/>
      <c r="H717" s="5"/>
      <c r="I717" s="60"/>
      <c r="J717" s="60"/>
      <c r="K717" s="60"/>
    </row>
    <row r="718" spans="1:11" x14ac:dyDescent="0.25">
      <c r="A718" s="63"/>
      <c r="B718" s="64"/>
      <c r="C718" s="64"/>
      <c r="D718" s="64"/>
      <c r="E718" s="64"/>
      <c r="F718" s="5"/>
      <c r="G718" s="5"/>
      <c r="H718" s="5"/>
      <c r="I718" s="60"/>
      <c r="J718" s="60"/>
      <c r="K718" s="60"/>
    </row>
    <row r="719" spans="1:11" x14ac:dyDescent="0.25">
      <c r="A719" s="63"/>
      <c r="B719" s="64"/>
      <c r="C719" s="64"/>
      <c r="D719" s="64"/>
      <c r="E719" s="64"/>
      <c r="F719" s="5"/>
      <c r="G719" s="5"/>
      <c r="H719" s="5"/>
      <c r="I719" s="60"/>
      <c r="J719" s="60"/>
      <c r="K719" s="60"/>
    </row>
    <row r="720" spans="1:11" x14ac:dyDescent="0.25">
      <c r="A720" s="63"/>
      <c r="B720" s="64"/>
      <c r="C720" s="64"/>
      <c r="D720" s="64"/>
      <c r="E720" s="64"/>
      <c r="F720" s="5"/>
      <c r="G720" s="5"/>
      <c r="H720" s="5"/>
      <c r="I720" s="60"/>
      <c r="J720" s="60"/>
      <c r="K720" s="60"/>
    </row>
    <row r="721" spans="1:11" x14ac:dyDescent="0.25">
      <c r="A721" s="63"/>
      <c r="B721" s="64"/>
      <c r="C721" s="64"/>
      <c r="D721" s="64"/>
      <c r="E721" s="64"/>
      <c r="F721" s="5"/>
      <c r="G721" s="5"/>
      <c r="H721" s="5"/>
      <c r="I721" s="60"/>
      <c r="J721" s="60"/>
      <c r="K721" s="60"/>
    </row>
    <row r="722" spans="1:11" x14ac:dyDescent="0.25">
      <c r="A722" s="63"/>
      <c r="B722" s="64"/>
      <c r="C722" s="64"/>
      <c r="D722" s="64"/>
      <c r="E722" s="64"/>
      <c r="F722" s="5"/>
      <c r="G722" s="5"/>
      <c r="H722" s="5"/>
      <c r="I722" s="60"/>
      <c r="J722" s="60"/>
      <c r="K722" s="60"/>
    </row>
    <row r="723" spans="1:11" x14ac:dyDescent="0.25">
      <c r="A723" s="63"/>
      <c r="B723" s="64"/>
      <c r="C723" s="64"/>
      <c r="D723" s="64"/>
      <c r="E723" s="64"/>
      <c r="F723" s="5"/>
      <c r="G723" s="5"/>
      <c r="H723" s="5"/>
      <c r="I723" s="60"/>
      <c r="J723" s="60"/>
      <c r="K723" s="60"/>
    </row>
    <row r="724" spans="1:11" x14ac:dyDescent="0.25">
      <c r="A724" s="63"/>
      <c r="B724" s="64"/>
      <c r="C724" s="64"/>
      <c r="D724" s="64"/>
      <c r="E724" s="64"/>
      <c r="F724" s="5"/>
      <c r="G724" s="5"/>
      <c r="H724" s="5"/>
      <c r="I724" s="60"/>
      <c r="J724" s="60"/>
      <c r="K724" s="60"/>
    </row>
    <row r="725" spans="1:11" x14ac:dyDescent="0.25">
      <c r="A725" s="63"/>
      <c r="B725" s="64"/>
      <c r="C725" s="64"/>
      <c r="D725" s="64"/>
      <c r="E725" s="64"/>
      <c r="F725" s="5"/>
      <c r="G725" s="5"/>
      <c r="H725" s="5"/>
      <c r="I725" s="60"/>
      <c r="J725" s="60"/>
      <c r="K725" s="60"/>
    </row>
    <row r="726" spans="1:11" x14ac:dyDescent="0.25">
      <c r="A726" s="63"/>
      <c r="B726" s="64"/>
      <c r="C726" s="64"/>
      <c r="D726" s="64"/>
      <c r="E726" s="64"/>
      <c r="F726" s="5"/>
      <c r="G726" s="5"/>
      <c r="H726" s="5"/>
      <c r="I726" s="60"/>
      <c r="J726" s="60"/>
      <c r="K726" s="60"/>
    </row>
    <row r="727" spans="1:11" x14ac:dyDescent="0.25">
      <c r="A727" s="63"/>
      <c r="B727" s="64"/>
      <c r="C727" s="64"/>
      <c r="D727" s="64"/>
      <c r="E727" s="64"/>
      <c r="F727" s="5"/>
      <c r="G727" s="5"/>
      <c r="H727" s="5"/>
      <c r="I727" s="60"/>
      <c r="J727" s="60"/>
      <c r="K727" s="60"/>
    </row>
    <row r="728" spans="1:11" x14ac:dyDescent="0.25">
      <c r="A728" s="63"/>
      <c r="B728" s="64"/>
      <c r="C728" s="64"/>
      <c r="D728" s="64"/>
      <c r="E728" s="64"/>
      <c r="F728" s="5"/>
      <c r="G728" s="5"/>
      <c r="H728" s="5"/>
      <c r="I728" s="60"/>
      <c r="J728" s="60"/>
      <c r="K728" s="60"/>
    </row>
    <row r="729" spans="1:11" x14ac:dyDescent="0.25">
      <c r="A729" s="63"/>
      <c r="B729" s="64"/>
      <c r="C729" s="64"/>
      <c r="D729" s="64"/>
      <c r="E729" s="64"/>
      <c r="F729" s="5"/>
      <c r="G729" s="5"/>
      <c r="H729" s="5"/>
      <c r="I729" s="60"/>
      <c r="J729" s="60"/>
      <c r="K729" s="60"/>
    </row>
    <row r="730" spans="1:11" x14ac:dyDescent="0.25">
      <c r="A730" s="63"/>
      <c r="B730" s="64"/>
      <c r="C730" s="64"/>
      <c r="D730" s="64"/>
      <c r="E730" s="64"/>
      <c r="F730" s="5"/>
      <c r="G730" s="5"/>
      <c r="H730" s="5"/>
      <c r="I730" s="60"/>
      <c r="J730" s="60"/>
      <c r="K730" s="60"/>
    </row>
    <row r="731" spans="1:11" x14ac:dyDescent="0.25">
      <c r="A731" s="63"/>
      <c r="B731" s="64"/>
      <c r="C731" s="64"/>
      <c r="D731" s="64"/>
      <c r="E731" s="64"/>
      <c r="F731" s="5"/>
      <c r="G731" s="5"/>
      <c r="H731" s="5"/>
      <c r="I731" s="60"/>
      <c r="J731" s="60"/>
      <c r="K731" s="60"/>
    </row>
    <row r="732" spans="1:11" x14ac:dyDescent="0.25">
      <c r="A732" s="63"/>
      <c r="B732" s="64"/>
      <c r="C732" s="64"/>
      <c r="D732" s="64"/>
      <c r="E732" s="64"/>
      <c r="F732" s="5"/>
      <c r="G732" s="5"/>
      <c r="H732" s="5"/>
      <c r="I732" s="60"/>
      <c r="J732" s="60"/>
      <c r="K732" s="60"/>
    </row>
    <row r="733" spans="1:11" x14ac:dyDescent="0.25">
      <c r="A733" s="63"/>
      <c r="B733" s="64"/>
      <c r="C733" s="64"/>
      <c r="D733" s="64"/>
      <c r="E733" s="64"/>
      <c r="F733" s="5"/>
      <c r="G733" s="5"/>
      <c r="H733" s="5"/>
      <c r="I733" s="60"/>
      <c r="J733" s="60"/>
      <c r="K733" s="60"/>
    </row>
    <row r="734" spans="1:11" x14ac:dyDescent="0.25">
      <c r="A734" s="63"/>
      <c r="B734" s="64"/>
      <c r="C734" s="64"/>
      <c r="D734" s="64"/>
      <c r="E734" s="64"/>
      <c r="F734" s="5"/>
      <c r="G734" s="5"/>
      <c r="H734" s="5"/>
      <c r="I734" s="60"/>
      <c r="J734" s="60"/>
      <c r="K734" s="60"/>
    </row>
    <row r="735" spans="1:11" x14ac:dyDescent="0.25">
      <c r="A735" s="63"/>
      <c r="B735" s="64"/>
      <c r="C735" s="64"/>
      <c r="D735" s="64"/>
      <c r="E735" s="64"/>
      <c r="F735" s="5"/>
      <c r="G735" s="5"/>
      <c r="H735" s="5"/>
      <c r="I735" s="60"/>
      <c r="J735" s="60"/>
      <c r="K735" s="60"/>
    </row>
    <row r="736" spans="1:11" x14ac:dyDescent="0.25">
      <c r="A736" s="63"/>
      <c r="B736" s="64"/>
      <c r="C736" s="64"/>
      <c r="D736" s="64"/>
      <c r="E736" s="64"/>
      <c r="F736" s="5"/>
      <c r="G736" s="5"/>
      <c r="H736" s="5"/>
      <c r="I736" s="60"/>
      <c r="J736" s="60"/>
      <c r="K736" s="60"/>
    </row>
    <row r="737" spans="1:11" x14ac:dyDescent="0.25">
      <c r="A737" s="63"/>
      <c r="B737" s="64"/>
      <c r="C737" s="64"/>
      <c r="D737" s="64"/>
      <c r="E737" s="64"/>
      <c r="F737" s="5"/>
      <c r="G737" s="5"/>
      <c r="H737" s="5"/>
      <c r="I737" s="60"/>
      <c r="J737" s="60"/>
      <c r="K737" s="60"/>
    </row>
    <row r="738" spans="1:11" x14ac:dyDescent="0.25">
      <c r="A738" s="63"/>
      <c r="B738" s="64"/>
      <c r="C738" s="64"/>
      <c r="D738" s="64"/>
      <c r="E738" s="64"/>
      <c r="F738" s="5"/>
      <c r="G738" s="5"/>
      <c r="H738" s="5"/>
      <c r="I738" s="60"/>
      <c r="J738" s="60"/>
      <c r="K738" s="60"/>
    </row>
    <row r="739" spans="1:11" x14ac:dyDescent="0.25">
      <c r="A739" s="63"/>
      <c r="B739" s="64"/>
      <c r="C739" s="64"/>
      <c r="D739" s="64"/>
      <c r="E739" s="64"/>
      <c r="F739" s="5"/>
      <c r="G739" s="5"/>
      <c r="H739" s="5"/>
      <c r="I739" s="60"/>
      <c r="J739" s="60"/>
      <c r="K739" s="60"/>
    </row>
    <row r="740" spans="1:11" x14ac:dyDescent="0.25">
      <c r="A740" s="63"/>
      <c r="B740" s="64"/>
      <c r="C740" s="64"/>
      <c r="D740" s="64"/>
      <c r="E740" s="64"/>
      <c r="F740" s="5"/>
      <c r="G740" s="5"/>
      <c r="H740" s="5"/>
      <c r="I740" s="60"/>
      <c r="J740" s="60"/>
      <c r="K740" s="60"/>
    </row>
    <row r="741" spans="1:11" x14ac:dyDescent="0.25">
      <c r="A741" s="63"/>
      <c r="B741" s="64"/>
      <c r="C741" s="64"/>
      <c r="D741" s="64"/>
      <c r="E741" s="64"/>
      <c r="F741" s="5"/>
      <c r="G741" s="5"/>
      <c r="H741" s="5"/>
      <c r="I741" s="60"/>
      <c r="J741" s="60"/>
      <c r="K741" s="60"/>
    </row>
    <row r="742" spans="1:11" x14ac:dyDescent="0.25">
      <c r="A742" s="63"/>
      <c r="B742" s="64"/>
      <c r="C742" s="64"/>
      <c r="D742" s="64"/>
      <c r="E742" s="64"/>
      <c r="F742" s="5"/>
      <c r="G742" s="5"/>
      <c r="H742" s="5"/>
      <c r="I742" s="60"/>
      <c r="J742" s="60"/>
      <c r="K742" s="60"/>
    </row>
    <row r="743" spans="1:11" x14ac:dyDescent="0.25">
      <c r="A743" s="63"/>
      <c r="B743" s="64"/>
      <c r="C743" s="64"/>
      <c r="D743" s="64"/>
      <c r="E743" s="64"/>
      <c r="F743" s="5"/>
      <c r="G743" s="5"/>
      <c r="H743" s="5"/>
      <c r="I743" s="60"/>
      <c r="J743" s="60"/>
      <c r="K743" s="60"/>
    </row>
    <row r="744" spans="1:11" x14ac:dyDescent="0.25">
      <c r="A744" s="63"/>
      <c r="B744" s="64"/>
      <c r="C744" s="64"/>
      <c r="D744" s="64"/>
      <c r="E744" s="64"/>
      <c r="F744" s="5"/>
      <c r="G744" s="5"/>
      <c r="H744" s="5"/>
      <c r="I744" s="60"/>
      <c r="J744" s="60"/>
      <c r="K744" s="60"/>
    </row>
    <row r="745" spans="1:11" x14ac:dyDescent="0.25">
      <c r="A745" s="63"/>
      <c r="B745" s="64"/>
      <c r="C745" s="64"/>
      <c r="D745" s="64"/>
      <c r="E745" s="64"/>
      <c r="F745" s="5"/>
      <c r="G745" s="5"/>
      <c r="H745" s="5"/>
      <c r="I745" s="60"/>
      <c r="J745" s="60"/>
      <c r="K745" s="60"/>
    </row>
    <row r="746" spans="1:11" x14ac:dyDescent="0.25">
      <c r="A746" s="63"/>
      <c r="B746" s="64"/>
      <c r="C746" s="64"/>
      <c r="D746" s="64"/>
      <c r="E746" s="64"/>
      <c r="F746" s="5"/>
      <c r="G746" s="5"/>
      <c r="H746" s="5"/>
      <c r="I746" s="60"/>
      <c r="J746" s="60"/>
      <c r="K746" s="60"/>
    </row>
    <row r="747" spans="1:11" x14ac:dyDescent="0.25">
      <c r="A747" s="63"/>
      <c r="B747" s="64"/>
      <c r="C747" s="64"/>
      <c r="D747" s="64"/>
      <c r="E747" s="64"/>
      <c r="F747" s="5"/>
      <c r="G747" s="5"/>
      <c r="H747" s="5"/>
      <c r="I747" s="60"/>
      <c r="J747" s="60"/>
      <c r="K747" s="60"/>
    </row>
    <row r="748" spans="1:11" x14ac:dyDescent="0.25">
      <c r="A748" s="63"/>
      <c r="B748" s="64"/>
      <c r="C748" s="64"/>
      <c r="D748" s="64"/>
      <c r="E748" s="64"/>
      <c r="F748" s="5"/>
      <c r="G748" s="5"/>
      <c r="H748" s="5"/>
      <c r="I748" s="60"/>
      <c r="J748" s="60"/>
      <c r="K748" s="60"/>
    </row>
    <row r="749" spans="1:11" x14ac:dyDescent="0.25">
      <c r="A749" s="63"/>
      <c r="B749" s="64"/>
      <c r="C749" s="64"/>
      <c r="D749" s="64"/>
      <c r="E749" s="64"/>
      <c r="F749" s="5"/>
      <c r="G749" s="5"/>
      <c r="H749" s="5"/>
      <c r="I749" s="60"/>
      <c r="J749" s="60"/>
      <c r="K749" s="60"/>
    </row>
    <row r="750" spans="1:11" x14ac:dyDescent="0.25">
      <c r="A750" s="63"/>
      <c r="B750" s="64"/>
      <c r="C750" s="64"/>
      <c r="D750" s="64"/>
      <c r="E750" s="64"/>
      <c r="F750" s="5"/>
      <c r="G750" s="5"/>
      <c r="H750" s="5"/>
      <c r="I750" s="60"/>
      <c r="J750" s="60"/>
      <c r="K750" s="60"/>
    </row>
    <row r="751" spans="1:11" x14ac:dyDescent="0.25">
      <c r="A751" s="63"/>
      <c r="B751" s="64"/>
      <c r="C751" s="64"/>
      <c r="D751" s="64"/>
      <c r="E751" s="64"/>
      <c r="F751" s="5"/>
      <c r="G751" s="5"/>
      <c r="H751" s="5"/>
      <c r="I751" s="60"/>
      <c r="J751" s="60"/>
      <c r="K751" s="60"/>
    </row>
    <row r="752" spans="1:11" x14ac:dyDescent="0.25">
      <c r="A752" s="63"/>
      <c r="B752" s="64"/>
      <c r="C752" s="64"/>
      <c r="D752" s="64"/>
      <c r="E752" s="64"/>
      <c r="F752" s="5"/>
      <c r="G752" s="5"/>
      <c r="H752" s="5"/>
      <c r="I752" s="60"/>
      <c r="J752" s="60"/>
      <c r="K752" s="60"/>
    </row>
    <row r="753" spans="1:11" x14ac:dyDescent="0.25">
      <c r="A753" s="63"/>
      <c r="B753" s="64"/>
      <c r="C753" s="64"/>
      <c r="D753" s="64"/>
      <c r="E753" s="64"/>
      <c r="F753" s="5"/>
      <c r="G753" s="5"/>
      <c r="H753" s="5"/>
      <c r="I753" s="60"/>
      <c r="J753" s="60"/>
      <c r="K753" s="60"/>
    </row>
    <row r="754" spans="1:11" x14ac:dyDescent="0.25">
      <c r="A754" s="63"/>
      <c r="B754" s="64"/>
      <c r="C754" s="64"/>
      <c r="D754" s="64"/>
      <c r="E754" s="64"/>
      <c r="F754" s="5"/>
      <c r="G754" s="5"/>
      <c r="H754" s="5"/>
      <c r="I754" s="60"/>
      <c r="J754" s="60"/>
      <c r="K754" s="60"/>
    </row>
    <row r="755" spans="1:11" x14ac:dyDescent="0.25">
      <c r="A755" s="63"/>
      <c r="B755" s="64"/>
      <c r="C755" s="64"/>
      <c r="D755" s="64"/>
      <c r="E755" s="64"/>
      <c r="F755" s="5"/>
      <c r="G755" s="5"/>
      <c r="H755" s="5"/>
      <c r="I755" s="60"/>
      <c r="J755" s="60"/>
      <c r="K755" s="60"/>
    </row>
    <row r="756" spans="1:11" x14ac:dyDescent="0.25">
      <c r="A756" s="63"/>
      <c r="B756" s="64"/>
      <c r="C756" s="64"/>
      <c r="D756" s="64"/>
      <c r="E756" s="64"/>
      <c r="F756" s="5"/>
      <c r="G756" s="5"/>
      <c r="H756" s="5"/>
      <c r="I756" s="60"/>
      <c r="J756" s="60"/>
      <c r="K756" s="60"/>
    </row>
    <row r="757" spans="1:11" x14ac:dyDescent="0.25">
      <c r="A757" s="63"/>
      <c r="B757" s="64"/>
      <c r="C757" s="64"/>
      <c r="D757" s="64"/>
      <c r="E757" s="64"/>
      <c r="F757" s="5"/>
      <c r="G757" s="5"/>
      <c r="H757" s="5"/>
      <c r="I757" s="60"/>
      <c r="J757" s="60"/>
      <c r="K757" s="60"/>
    </row>
    <row r="758" spans="1:11" x14ac:dyDescent="0.25">
      <c r="A758" s="63"/>
      <c r="B758" s="64"/>
      <c r="C758" s="64"/>
      <c r="D758" s="64"/>
      <c r="E758" s="64"/>
      <c r="F758" s="5"/>
      <c r="G758" s="5"/>
      <c r="H758" s="5"/>
      <c r="I758" s="60"/>
      <c r="J758" s="60"/>
      <c r="K758" s="60"/>
    </row>
    <row r="759" spans="1:11" x14ac:dyDescent="0.25">
      <c r="A759" s="63"/>
      <c r="B759" s="64"/>
      <c r="C759" s="64"/>
      <c r="D759" s="64"/>
      <c r="E759" s="64"/>
      <c r="F759" s="5"/>
      <c r="G759" s="5"/>
      <c r="H759" s="5"/>
      <c r="I759" s="60"/>
      <c r="J759" s="60"/>
      <c r="K759" s="60"/>
    </row>
    <row r="760" spans="1:11" x14ac:dyDescent="0.25">
      <c r="A760" s="63"/>
      <c r="B760" s="64"/>
      <c r="C760" s="64"/>
      <c r="D760" s="64"/>
      <c r="E760" s="64"/>
      <c r="F760" s="5"/>
      <c r="G760" s="5"/>
      <c r="H760" s="5"/>
      <c r="I760" s="60"/>
      <c r="J760" s="60"/>
      <c r="K760" s="60"/>
    </row>
    <row r="761" spans="1:11" x14ac:dyDescent="0.25">
      <c r="A761" s="63"/>
      <c r="B761" s="64"/>
      <c r="C761" s="64"/>
      <c r="D761" s="64"/>
      <c r="E761" s="64"/>
      <c r="F761" s="5"/>
      <c r="G761" s="5"/>
      <c r="H761" s="5"/>
      <c r="I761" s="60"/>
      <c r="J761" s="60"/>
      <c r="K761" s="60"/>
    </row>
    <row r="762" spans="1:11" x14ac:dyDescent="0.25">
      <c r="A762" s="63"/>
      <c r="B762" s="64"/>
      <c r="C762" s="64"/>
      <c r="D762" s="64"/>
      <c r="E762" s="64"/>
      <c r="F762" s="5"/>
      <c r="G762" s="5"/>
      <c r="H762" s="5"/>
      <c r="I762" s="60"/>
      <c r="J762" s="60"/>
      <c r="K762" s="60"/>
    </row>
    <row r="763" spans="1:11" x14ac:dyDescent="0.25">
      <c r="A763" s="63"/>
      <c r="B763" s="64"/>
      <c r="C763" s="64"/>
      <c r="D763" s="64"/>
      <c r="E763" s="64"/>
      <c r="F763" s="5"/>
      <c r="G763" s="5"/>
      <c r="H763" s="5"/>
      <c r="I763" s="60"/>
      <c r="J763" s="60"/>
      <c r="K763" s="60"/>
    </row>
    <row r="764" spans="1:11" x14ac:dyDescent="0.25">
      <c r="A764" s="63"/>
      <c r="B764" s="64"/>
      <c r="C764" s="64"/>
      <c r="D764" s="64"/>
      <c r="E764" s="64"/>
      <c r="F764" s="5"/>
      <c r="G764" s="5"/>
      <c r="H764" s="5"/>
      <c r="I764" s="60"/>
      <c r="J764" s="60"/>
      <c r="K764" s="60"/>
    </row>
    <row r="765" spans="1:11" x14ac:dyDescent="0.25">
      <c r="A765" s="63"/>
      <c r="B765" s="64"/>
      <c r="C765" s="64"/>
      <c r="D765" s="64"/>
      <c r="E765" s="64"/>
      <c r="F765" s="5"/>
      <c r="G765" s="5"/>
      <c r="H765" s="5"/>
      <c r="I765" s="60"/>
      <c r="J765" s="60"/>
      <c r="K765" s="60"/>
    </row>
    <row r="766" spans="1:11" x14ac:dyDescent="0.25">
      <c r="A766" s="63"/>
      <c r="B766" s="64"/>
      <c r="C766" s="64"/>
      <c r="D766" s="64"/>
      <c r="E766" s="64"/>
      <c r="F766" s="5"/>
      <c r="G766" s="5"/>
      <c r="H766" s="5"/>
      <c r="I766" s="60"/>
      <c r="J766" s="60"/>
      <c r="K766" s="60"/>
    </row>
    <row r="767" spans="1:11" x14ac:dyDescent="0.25">
      <c r="A767" s="63"/>
      <c r="B767" s="64"/>
      <c r="C767" s="64"/>
      <c r="D767" s="64"/>
      <c r="E767" s="64"/>
      <c r="F767" s="5"/>
      <c r="G767" s="5"/>
      <c r="H767" s="5"/>
      <c r="I767" s="60"/>
      <c r="J767" s="60"/>
      <c r="K767" s="60"/>
    </row>
    <row r="768" spans="1:11" x14ac:dyDescent="0.25">
      <c r="A768" s="63"/>
      <c r="B768" s="64"/>
      <c r="C768" s="64"/>
      <c r="D768" s="64"/>
      <c r="E768" s="64"/>
      <c r="F768" s="5"/>
      <c r="G768" s="5"/>
      <c r="H768" s="5"/>
      <c r="I768" s="60"/>
      <c r="J768" s="60"/>
      <c r="K768" s="60"/>
    </row>
    <row r="769" spans="1:11" x14ac:dyDescent="0.25">
      <c r="A769" s="63"/>
      <c r="B769" s="64"/>
      <c r="C769" s="64"/>
      <c r="D769" s="64"/>
      <c r="E769" s="64"/>
      <c r="F769" s="5"/>
      <c r="G769" s="5"/>
      <c r="H769" s="5"/>
      <c r="I769" s="60"/>
      <c r="J769" s="60"/>
      <c r="K769" s="60"/>
    </row>
    <row r="770" spans="1:11" x14ac:dyDescent="0.25">
      <c r="A770" s="63"/>
      <c r="B770" s="64"/>
      <c r="C770" s="64"/>
      <c r="D770" s="64"/>
      <c r="E770" s="64"/>
      <c r="F770" s="5"/>
      <c r="G770" s="5"/>
      <c r="H770" s="5"/>
      <c r="I770" s="60"/>
      <c r="J770" s="60"/>
      <c r="K770" s="60"/>
    </row>
    <row r="771" spans="1:11" x14ac:dyDescent="0.25">
      <c r="A771" s="63"/>
      <c r="B771" s="64"/>
      <c r="C771" s="64"/>
      <c r="D771" s="64"/>
      <c r="E771" s="64"/>
      <c r="F771" s="5"/>
      <c r="G771" s="5"/>
      <c r="H771" s="5"/>
      <c r="I771" s="60"/>
      <c r="J771" s="60"/>
      <c r="K771" s="60"/>
    </row>
    <row r="772" spans="1:11" x14ac:dyDescent="0.25">
      <c r="A772" s="63"/>
      <c r="B772" s="64"/>
      <c r="C772" s="64"/>
      <c r="D772" s="64"/>
      <c r="E772" s="64"/>
      <c r="F772" s="5"/>
      <c r="G772" s="5"/>
      <c r="H772" s="5"/>
      <c r="I772" s="60"/>
      <c r="J772" s="60"/>
      <c r="K772" s="60"/>
    </row>
    <row r="773" spans="1:11" x14ac:dyDescent="0.25">
      <c r="A773" s="63"/>
      <c r="B773" s="64"/>
      <c r="C773" s="64"/>
      <c r="D773" s="64"/>
      <c r="E773" s="64"/>
      <c r="F773" s="5"/>
      <c r="G773" s="5"/>
      <c r="H773" s="5"/>
      <c r="I773" s="60"/>
      <c r="J773" s="60"/>
      <c r="K773" s="60"/>
    </row>
    <row r="774" spans="1:11" x14ac:dyDescent="0.25">
      <c r="A774" s="63"/>
      <c r="B774" s="64"/>
      <c r="C774" s="64"/>
      <c r="D774" s="64"/>
      <c r="E774" s="64"/>
      <c r="F774" s="5"/>
      <c r="G774" s="5"/>
      <c r="H774" s="5"/>
      <c r="I774" s="60"/>
      <c r="J774" s="60"/>
      <c r="K774" s="60"/>
    </row>
    <row r="775" spans="1:11" x14ac:dyDescent="0.25">
      <c r="A775" s="63"/>
      <c r="B775" s="64"/>
      <c r="C775" s="64"/>
      <c r="D775" s="64"/>
      <c r="E775" s="64"/>
      <c r="F775" s="5"/>
      <c r="G775" s="5"/>
      <c r="H775" s="5"/>
      <c r="I775" s="60"/>
      <c r="J775" s="60"/>
      <c r="K775" s="60"/>
    </row>
    <row r="776" spans="1:11" x14ac:dyDescent="0.25">
      <c r="A776" s="63"/>
      <c r="B776" s="64"/>
      <c r="C776" s="64"/>
      <c r="D776" s="64"/>
      <c r="E776" s="64"/>
      <c r="F776" s="5"/>
      <c r="G776" s="5"/>
      <c r="H776" s="5"/>
      <c r="I776" s="60"/>
      <c r="J776" s="60"/>
      <c r="K776" s="60"/>
    </row>
    <row r="777" spans="1:11" x14ac:dyDescent="0.25">
      <c r="A777" s="63"/>
      <c r="B777" s="64"/>
      <c r="C777" s="64"/>
      <c r="D777" s="64"/>
      <c r="E777" s="64"/>
      <c r="F777" s="5"/>
      <c r="G777" s="5"/>
      <c r="H777" s="5"/>
      <c r="I777" s="60"/>
      <c r="J777" s="60"/>
      <c r="K777" s="60"/>
    </row>
    <row r="778" spans="1:11" x14ac:dyDescent="0.25">
      <c r="A778" s="63"/>
      <c r="B778" s="64"/>
      <c r="C778" s="64"/>
      <c r="D778" s="64"/>
      <c r="E778" s="64"/>
      <c r="F778" s="5"/>
      <c r="G778" s="5"/>
      <c r="H778" s="5"/>
      <c r="I778" s="60"/>
      <c r="J778" s="60"/>
      <c r="K778" s="60"/>
    </row>
    <row r="779" spans="1:11" x14ac:dyDescent="0.25">
      <c r="A779" s="63"/>
      <c r="B779" s="64"/>
      <c r="C779" s="64"/>
      <c r="D779" s="64"/>
      <c r="E779" s="64"/>
      <c r="F779" s="5"/>
      <c r="G779" s="5"/>
      <c r="H779" s="5"/>
      <c r="I779" s="60"/>
      <c r="J779" s="60"/>
      <c r="K779" s="60"/>
    </row>
    <row r="780" spans="1:11" x14ac:dyDescent="0.25">
      <c r="A780" s="63"/>
      <c r="B780" s="64"/>
      <c r="C780" s="64"/>
      <c r="D780" s="64"/>
      <c r="E780" s="64"/>
      <c r="F780" s="5"/>
      <c r="G780" s="5"/>
      <c r="H780" s="5"/>
      <c r="I780" s="60"/>
      <c r="J780" s="60"/>
      <c r="K780" s="60"/>
    </row>
    <row r="781" spans="1:11" x14ac:dyDescent="0.25">
      <c r="A781" s="63"/>
      <c r="B781" s="64"/>
      <c r="C781" s="64"/>
      <c r="D781" s="64"/>
      <c r="E781" s="64"/>
      <c r="F781" s="5"/>
      <c r="G781" s="5"/>
      <c r="H781" s="5"/>
      <c r="I781" s="60"/>
      <c r="J781" s="60"/>
      <c r="K781" s="60"/>
    </row>
    <row r="782" spans="1:11" x14ac:dyDescent="0.25">
      <c r="A782" s="63"/>
      <c r="B782" s="64"/>
      <c r="C782" s="64"/>
      <c r="D782" s="64"/>
      <c r="E782" s="64"/>
      <c r="F782" s="5"/>
      <c r="G782" s="5"/>
      <c r="H782" s="5"/>
      <c r="I782" s="60"/>
      <c r="J782" s="60"/>
      <c r="K782" s="60"/>
    </row>
    <row r="783" spans="1:11" x14ac:dyDescent="0.25">
      <c r="A783" s="63"/>
      <c r="B783" s="64"/>
      <c r="C783" s="64"/>
      <c r="D783" s="64"/>
      <c r="E783" s="64"/>
      <c r="F783" s="5"/>
      <c r="G783" s="5"/>
      <c r="H783" s="5"/>
      <c r="I783" s="60"/>
      <c r="J783" s="60"/>
      <c r="K783" s="60"/>
    </row>
    <row r="784" spans="1:11" x14ac:dyDescent="0.25">
      <c r="A784" s="63"/>
      <c r="B784" s="64"/>
      <c r="C784" s="64"/>
      <c r="D784" s="64"/>
      <c r="E784" s="64"/>
      <c r="F784" s="5"/>
      <c r="G784" s="5"/>
      <c r="H784" s="5"/>
      <c r="I784" s="60"/>
      <c r="J784" s="60"/>
      <c r="K784" s="60"/>
    </row>
    <row r="785" spans="1:11" x14ac:dyDescent="0.25">
      <c r="A785" s="63"/>
      <c r="B785" s="64"/>
      <c r="C785" s="64"/>
      <c r="D785" s="64"/>
      <c r="E785" s="64"/>
      <c r="F785" s="5"/>
      <c r="G785" s="5"/>
      <c r="H785" s="5"/>
      <c r="I785" s="60"/>
      <c r="J785" s="60"/>
      <c r="K785" s="60"/>
    </row>
    <row r="786" spans="1:11" x14ac:dyDescent="0.25">
      <c r="A786" s="63"/>
      <c r="B786" s="64"/>
      <c r="C786" s="64"/>
      <c r="D786" s="64"/>
      <c r="E786" s="64"/>
      <c r="F786" s="5"/>
      <c r="G786" s="5"/>
      <c r="H786" s="5"/>
      <c r="I786" s="60"/>
      <c r="J786" s="60"/>
      <c r="K786" s="60"/>
    </row>
    <row r="787" spans="1:11" x14ac:dyDescent="0.25">
      <c r="A787" s="63"/>
      <c r="B787" s="64"/>
      <c r="C787" s="64"/>
      <c r="D787" s="64"/>
      <c r="E787" s="64"/>
      <c r="F787" s="5"/>
      <c r="G787" s="5"/>
      <c r="H787" s="5"/>
      <c r="I787" s="60"/>
      <c r="J787" s="60"/>
      <c r="K787" s="60"/>
    </row>
    <row r="788" spans="1:11" x14ac:dyDescent="0.25">
      <c r="A788" s="63"/>
      <c r="B788" s="64"/>
      <c r="C788" s="64"/>
      <c r="D788" s="64"/>
      <c r="E788" s="64"/>
      <c r="F788" s="5"/>
      <c r="G788" s="5"/>
      <c r="H788" s="5"/>
      <c r="I788" s="60"/>
      <c r="J788" s="60"/>
      <c r="K788" s="60"/>
    </row>
    <row r="789" spans="1:11" x14ac:dyDescent="0.25">
      <c r="A789" s="63"/>
      <c r="B789" s="64"/>
      <c r="C789" s="64"/>
      <c r="D789" s="64"/>
      <c r="E789" s="64"/>
      <c r="F789" s="5"/>
      <c r="G789" s="5"/>
      <c r="H789" s="5"/>
      <c r="I789" s="60"/>
      <c r="J789" s="60"/>
      <c r="K789" s="60"/>
    </row>
    <row r="790" spans="1:11" x14ac:dyDescent="0.25">
      <c r="A790" s="63"/>
      <c r="B790" s="64"/>
      <c r="C790" s="64"/>
      <c r="D790" s="64"/>
      <c r="E790" s="64"/>
      <c r="F790" s="5"/>
      <c r="G790" s="5"/>
      <c r="H790" s="5"/>
      <c r="I790" s="60"/>
      <c r="J790" s="60"/>
      <c r="K790" s="60"/>
    </row>
    <row r="791" spans="1:11" x14ac:dyDescent="0.25">
      <c r="A791" s="63"/>
      <c r="B791" s="64"/>
      <c r="C791" s="64"/>
      <c r="D791" s="64"/>
      <c r="E791" s="64"/>
      <c r="F791" s="5"/>
      <c r="G791" s="5"/>
      <c r="H791" s="5"/>
      <c r="I791" s="60"/>
      <c r="J791" s="60"/>
      <c r="K791" s="60"/>
    </row>
    <row r="792" spans="1:11" x14ac:dyDescent="0.25">
      <c r="A792" s="63"/>
      <c r="B792" s="64"/>
      <c r="C792" s="64"/>
      <c r="D792" s="64"/>
      <c r="E792" s="64"/>
      <c r="F792" s="5"/>
      <c r="G792" s="5"/>
      <c r="H792" s="5"/>
      <c r="I792" s="60"/>
      <c r="J792" s="60"/>
      <c r="K792" s="60"/>
    </row>
    <row r="793" spans="1:11" x14ac:dyDescent="0.25">
      <c r="A793" s="63"/>
      <c r="B793" s="64"/>
      <c r="C793" s="64"/>
      <c r="D793" s="64"/>
      <c r="E793" s="64"/>
      <c r="F793" s="5"/>
      <c r="G793" s="5"/>
      <c r="H793" s="5"/>
      <c r="I793" s="60"/>
      <c r="J793" s="60"/>
      <c r="K793" s="60"/>
    </row>
    <row r="794" spans="1:11" x14ac:dyDescent="0.25">
      <c r="A794" s="63"/>
      <c r="B794" s="64"/>
      <c r="C794" s="64"/>
      <c r="D794" s="64"/>
      <c r="E794" s="64"/>
      <c r="F794" s="5"/>
      <c r="G794" s="5"/>
      <c r="H794" s="5"/>
      <c r="I794" s="60"/>
      <c r="J794" s="60"/>
      <c r="K794" s="60"/>
    </row>
    <row r="795" spans="1:11" x14ac:dyDescent="0.25">
      <c r="A795" s="63"/>
      <c r="B795" s="64"/>
      <c r="C795" s="64"/>
      <c r="D795" s="64"/>
      <c r="E795" s="64"/>
      <c r="F795" s="5"/>
      <c r="G795" s="5"/>
      <c r="H795" s="5"/>
      <c r="I795" s="60"/>
      <c r="J795" s="60"/>
      <c r="K795" s="60"/>
    </row>
    <row r="796" spans="1:11" x14ac:dyDescent="0.25">
      <c r="A796" s="63"/>
      <c r="B796" s="64"/>
      <c r="C796" s="64"/>
      <c r="D796" s="64"/>
      <c r="E796" s="64"/>
      <c r="F796" s="5"/>
      <c r="G796" s="5"/>
      <c r="H796" s="5"/>
      <c r="I796" s="60"/>
      <c r="J796" s="60"/>
      <c r="K796" s="60"/>
    </row>
    <row r="797" spans="1:11" x14ac:dyDescent="0.25">
      <c r="A797" s="63"/>
      <c r="B797" s="64"/>
      <c r="C797" s="64"/>
      <c r="D797" s="64"/>
      <c r="E797" s="64"/>
      <c r="F797" s="5"/>
      <c r="G797" s="5"/>
      <c r="H797" s="5"/>
      <c r="I797" s="60"/>
      <c r="J797" s="60"/>
      <c r="K797" s="60"/>
    </row>
    <row r="798" spans="1:11" x14ac:dyDescent="0.25">
      <c r="A798" s="63"/>
      <c r="B798" s="64"/>
      <c r="C798" s="64"/>
      <c r="D798" s="64"/>
      <c r="E798" s="64"/>
      <c r="F798" s="5"/>
      <c r="G798" s="5"/>
      <c r="H798" s="5"/>
      <c r="I798" s="60"/>
      <c r="J798" s="60"/>
      <c r="K798" s="60"/>
    </row>
    <row r="799" spans="1:11" x14ac:dyDescent="0.25">
      <c r="A799" s="63"/>
      <c r="B799" s="64"/>
      <c r="C799" s="64"/>
      <c r="D799" s="64"/>
      <c r="E799" s="64"/>
      <c r="F799" s="5"/>
      <c r="G799" s="5"/>
      <c r="H799" s="5"/>
      <c r="I799" s="60"/>
      <c r="J799" s="60"/>
      <c r="K799" s="60"/>
    </row>
    <row r="800" spans="1:11" x14ac:dyDescent="0.25">
      <c r="A800" s="63"/>
      <c r="B800" s="64"/>
      <c r="C800" s="64"/>
      <c r="D800" s="64"/>
      <c r="E800" s="64"/>
      <c r="F800" s="5"/>
      <c r="G800" s="5"/>
      <c r="H800" s="5"/>
      <c r="I800" s="60"/>
      <c r="J800" s="60"/>
      <c r="K800" s="60"/>
    </row>
    <row r="801" spans="1:11" x14ac:dyDescent="0.25">
      <c r="A801" s="63"/>
      <c r="B801" s="64"/>
      <c r="C801" s="64"/>
      <c r="D801" s="64"/>
      <c r="E801" s="64"/>
      <c r="F801" s="5"/>
      <c r="G801" s="5"/>
      <c r="H801" s="5"/>
      <c r="I801" s="60"/>
      <c r="J801" s="60"/>
      <c r="K801" s="60"/>
    </row>
    <row r="802" spans="1:11" x14ac:dyDescent="0.25">
      <c r="A802" s="63"/>
      <c r="B802" s="64"/>
      <c r="C802" s="64"/>
      <c r="D802" s="64"/>
      <c r="E802" s="64"/>
      <c r="F802" s="5"/>
      <c r="G802" s="5"/>
      <c r="H802" s="5"/>
      <c r="I802" s="60"/>
      <c r="J802" s="60"/>
      <c r="K802" s="60"/>
    </row>
    <row r="803" spans="1:11" x14ac:dyDescent="0.25">
      <c r="A803" s="63"/>
      <c r="B803" s="64"/>
      <c r="C803" s="64"/>
      <c r="D803" s="64"/>
      <c r="E803" s="64"/>
      <c r="F803" s="5"/>
      <c r="G803" s="5"/>
      <c r="H803" s="5"/>
      <c r="I803" s="60"/>
      <c r="J803" s="60"/>
      <c r="K803" s="60"/>
    </row>
    <row r="804" spans="1:11" x14ac:dyDescent="0.25">
      <c r="A804" s="63"/>
      <c r="B804" s="64"/>
      <c r="C804" s="64"/>
      <c r="D804" s="64"/>
      <c r="E804" s="64"/>
      <c r="F804" s="5"/>
      <c r="G804" s="5"/>
      <c r="H804" s="5"/>
      <c r="I804" s="60"/>
      <c r="J804" s="60"/>
      <c r="K804" s="60"/>
    </row>
    <row r="805" spans="1:11" x14ac:dyDescent="0.25">
      <c r="A805" s="63"/>
      <c r="B805" s="64"/>
      <c r="C805" s="64"/>
      <c r="D805" s="64"/>
      <c r="E805" s="64"/>
      <c r="F805" s="5"/>
      <c r="G805" s="5"/>
      <c r="H805" s="5"/>
      <c r="I805" s="60"/>
      <c r="J805" s="60"/>
      <c r="K805" s="60"/>
    </row>
    <row r="806" spans="1:11" x14ac:dyDescent="0.25">
      <c r="A806" s="63"/>
      <c r="B806" s="64"/>
      <c r="C806" s="64"/>
      <c r="D806" s="64"/>
      <c r="E806" s="64"/>
      <c r="F806" s="5"/>
      <c r="G806" s="5"/>
      <c r="H806" s="5"/>
      <c r="I806" s="60"/>
      <c r="J806" s="60"/>
      <c r="K806" s="60"/>
    </row>
    <row r="807" spans="1:11" x14ac:dyDescent="0.25">
      <c r="A807" s="63"/>
      <c r="B807" s="64"/>
      <c r="C807" s="64"/>
      <c r="D807" s="64"/>
      <c r="E807" s="64"/>
      <c r="F807" s="5"/>
      <c r="G807" s="5"/>
      <c r="H807" s="5"/>
      <c r="I807" s="60"/>
      <c r="J807" s="60"/>
      <c r="K807" s="60"/>
    </row>
    <row r="808" spans="1:11" x14ac:dyDescent="0.25">
      <c r="A808" s="63"/>
      <c r="B808" s="64"/>
      <c r="C808" s="64"/>
      <c r="D808" s="64"/>
      <c r="E808" s="64"/>
      <c r="F808" s="5"/>
      <c r="G808" s="5"/>
      <c r="H808" s="5"/>
      <c r="I808" s="60"/>
      <c r="J808" s="60"/>
      <c r="K808" s="60"/>
    </row>
    <row r="809" spans="1:11" x14ac:dyDescent="0.25">
      <c r="A809" s="63"/>
      <c r="B809" s="64"/>
      <c r="C809" s="64"/>
      <c r="D809" s="64"/>
      <c r="E809" s="64"/>
      <c r="F809" s="5"/>
      <c r="G809" s="5"/>
      <c r="H809" s="5"/>
      <c r="I809" s="60"/>
      <c r="J809" s="60"/>
      <c r="K809" s="60"/>
    </row>
    <row r="810" spans="1:11" x14ac:dyDescent="0.25">
      <c r="A810" s="63"/>
      <c r="B810" s="64"/>
      <c r="C810" s="64"/>
      <c r="D810" s="64"/>
      <c r="E810" s="64"/>
      <c r="F810" s="5"/>
      <c r="G810" s="5"/>
      <c r="H810" s="5"/>
      <c r="I810" s="60"/>
      <c r="J810" s="60"/>
      <c r="K810" s="60"/>
    </row>
    <row r="811" spans="1:11" x14ac:dyDescent="0.25">
      <c r="A811" s="63"/>
      <c r="B811" s="64"/>
      <c r="C811" s="64"/>
      <c r="D811" s="64"/>
      <c r="E811" s="64"/>
      <c r="F811" s="5"/>
      <c r="G811" s="5"/>
      <c r="H811" s="5"/>
      <c r="I811" s="60"/>
      <c r="J811" s="60"/>
      <c r="K811" s="60"/>
    </row>
    <row r="812" spans="1:11" x14ac:dyDescent="0.25">
      <c r="A812" s="63"/>
      <c r="B812" s="64"/>
      <c r="C812" s="64"/>
      <c r="D812" s="64"/>
      <c r="E812" s="64"/>
      <c r="F812" s="5"/>
      <c r="G812" s="5"/>
      <c r="H812" s="5"/>
      <c r="I812" s="60"/>
      <c r="J812" s="60"/>
      <c r="K812" s="60"/>
    </row>
    <row r="813" spans="1:11" x14ac:dyDescent="0.25">
      <c r="A813" s="63"/>
      <c r="B813" s="64"/>
      <c r="C813" s="64"/>
      <c r="D813" s="64"/>
      <c r="E813" s="64"/>
      <c r="F813" s="5"/>
      <c r="G813" s="5"/>
      <c r="H813" s="5"/>
      <c r="I813" s="60"/>
      <c r="J813" s="60"/>
      <c r="K813" s="60"/>
    </row>
    <row r="814" spans="1:11" x14ac:dyDescent="0.25">
      <c r="A814" s="63"/>
      <c r="B814" s="64"/>
      <c r="C814" s="64"/>
      <c r="D814" s="64"/>
      <c r="E814" s="64"/>
      <c r="F814" s="5"/>
      <c r="G814" s="5"/>
      <c r="H814" s="5"/>
      <c r="I814" s="60"/>
      <c r="J814" s="60"/>
      <c r="K814" s="60"/>
    </row>
    <row r="815" spans="1:11" x14ac:dyDescent="0.25">
      <c r="A815" s="63"/>
      <c r="B815" s="64"/>
      <c r="C815" s="64"/>
      <c r="D815" s="64"/>
      <c r="E815" s="64"/>
      <c r="F815" s="5"/>
      <c r="G815" s="5"/>
      <c r="H815" s="5"/>
      <c r="I815" s="60"/>
      <c r="J815" s="60"/>
      <c r="K815" s="60"/>
    </row>
    <row r="816" spans="1:11" x14ac:dyDescent="0.25">
      <c r="A816" s="63"/>
      <c r="B816" s="64"/>
      <c r="C816" s="64"/>
      <c r="D816" s="64"/>
      <c r="E816" s="64"/>
      <c r="F816" s="5"/>
      <c r="G816" s="5"/>
      <c r="H816" s="5"/>
      <c r="I816" s="60"/>
      <c r="J816" s="60"/>
      <c r="K816" s="60"/>
    </row>
    <row r="817" spans="1:11" x14ac:dyDescent="0.25">
      <c r="A817" s="63"/>
      <c r="B817" s="64"/>
      <c r="C817" s="64"/>
      <c r="D817" s="64"/>
      <c r="E817" s="64"/>
      <c r="F817" s="5"/>
      <c r="G817" s="5"/>
      <c r="H817" s="5"/>
      <c r="I817" s="60"/>
      <c r="J817" s="60"/>
      <c r="K817" s="60"/>
    </row>
    <row r="818" spans="1:11" x14ac:dyDescent="0.25">
      <c r="A818" s="63"/>
      <c r="B818" s="64"/>
      <c r="C818" s="64"/>
      <c r="D818" s="64"/>
      <c r="E818" s="64"/>
      <c r="F818" s="5"/>
      <c r="G818" s="5"/>
      <c r="H818" s="5"/>
      <c r="I818" s="60"/>
      <c r="J818" s="60"/>
      <c r="K818" s="60"/>
    </row>
    <row r="819" spans="1:11" x14ac:dyDescent="0.25">
      <c r="A819" s="63"/>
      <c r="B819" s="64"/>
      <c r="C819" s="64"/>
      <c r="D819" s="64"/>
      <c r="E819" s="64"/>
      <c r="F819" s="5"/>
      <c r="G819" s="5"/>
      <c r="H819" s="5"/>
      <c r="I819" s="60"/>
      <c r="J819" s="60"/>
      <c r="K819" s="60"/>
    </row>
    <row r="820" spans="1:11" x14ac:dyDescent="0.25">
      <c r="A820" s="63"/>
      <c r="B820" s="64"/>
      <c r="C820" s="64"/>
      <c r="D820" s="64"/>
      <c r="E820" s="64"/>
      <c r="F820" s="5"/>
      <c r="G820" s="5"/>
      <c r="H820" s="5"/>
      <c r="I820" s="60"/>
      <c r="J820" s="60"/>
      <c r="K820" s="60"/>
    </row>
    <row r="821" spans="1:11" x14ac:dyDescent="0.25">
      <c r="A821" s="63"/>
      <c r="B821" s="64"/>
      <c r="C821" s="64"/>
      <c r="D821" s="64"/>
      <c r="E821" s="64"/>
      <c r="F821" s="5"/>
      <c r="G821" s="5"/>
      <c r="H821" s="5"/>
      <c r="I821" s="60"/>
      <c r="J821" s="60"/>
      <c r="K821" s="60"/>
    </row>
    <row r="822" spans="1:11" x14ac:dyDescent="0.25">
      <c r="A822" s="63"/>
      <c r="B822" s="64"/>
      <c r="C822" s="64"/>
      <c r="D822" s="64"/>
      <c r="E822" s="64"/>
      <c r="F822" s="5"/>
      <c r="G822" s="5"/>
      <c r="H822" s="5"/>
      <c r="I822" s="60"/>
      <c r="J822" s="60"/>
      <c r="K822" s="60"/>
    </row>
    <row r="823" spans="1:11" x14ac:dyDescent="0.25">
      <c r="A823" s="63"/>
      <c r="B823" s="64"/>
      <c r="C823" s="64"/>
      <c r="D823" s="64"/>
      <c r="E823" s="64"/>
      <c r="F823" s="5"/>
      <c r="G823" s="5"/>
      <c r="H823" s="5"/>
      <c r="I823" s="60"/>
      <c r="J823" s="60"/>
      <c r="K823" s="60"/>
    </row>
    <row r="824" spans="1:11" x14ac:dyDescent="0.25">
      <c r="A824" s="63"/>
      <c r="B824" s="64"/>
      <c r="C824" s="64"/>
      <c r="D824" s="64"/>
      <c r="E824" s="64"/>
      <c r="F824" s="5"/>
      <c r="G824" s="5"/>
      <c r="H824" s="5"/>
      <c r="I824" s="60"/>
      <c r="J824" s="60"/>
      <c r="K824" s="60"/>
    </row>
    <row r="825" spans="1:11" x14ac:dyDescent="0.25">
      <c r="A825" s="63"/>
      <c r="B825" s="64"/>
      <c r="C825" s="64"/>
      <c r="D825" s="64"/>
      <c r="E825" s="64"/>
      <c r="F825" s="5"/>
      <c r="G825" s="5"/>
      <c r="H825" s="5"/>
      <c r="I825" s="60"/>
      <c r="J825" s="60"/>
      <c r="K825" s="60"/>
    </row>
    <row r="826" spans="1:11" x14ac:dyDescent="0.25">
      <c r="A826" s="63"/>
      <c r="B826" s="64"/>
      <c r="C826" s="64"/>
      <c r="D826" s="64"/>
      <c r="E826" s="64"/>
      <c r="F826" s="5"/>
      <c r="G826" s="5"/>
      <c r="H826" s="5"/>
      <c r="I826" s="60"/>
      <c r="J826" s="60"/>
      <c r="K826" s="60"/>
    </row>
    <row r="827" spans="1:11" x14ac:dyDescent="0.25">
      <c r="A827" s="63"/>
      <c r="B827" s="64"/>
      <c r="C827" s="64"/>
      <c r="D827" s="64"/>
      <c r="E827" s="64"/>
      <c r="F827" s="5"/>
      <c r="G827" s="5"/>
      <c r="H827" s="5"/>
      <c r="I827" s="60"/>
      <c r="J827" s="60"/>
      <c r="K827" s="60"/>
    </row>
    <row r="828" spans="1:11" x14ac:dyDescent="0.25">
      <c r="A828" s="63"/>
      <c r="B828" s="64"/>
      <c r="C828" s="64"/>
      <c r="D828" s="64"/>
      <c r="E828" s="64"/>
      <c r="F828" s="5"/>
      <c r="G828" s="5"/>
      <c r="H828" s="5"/>
      <c r="I828" s="60"/>
      <c r="J828" s="60"/>
      <c r="K828" s="60"/>
    </row>
    <row r="829" spans="1:11" x14ac:dyDescent="0.25">
      <c r="A829" s="63"/>
      <c r="B829" s="64"/>
      <c r="C829" s="64"/>
      <c r="D829" s="64"/>
      <c r="E829" s="64"/>
      <c r="F829" s="5"/>
      <c r="G829" s="5"/>
      <c r="H829" s="5"/>
      <c r="I829" s="60"/>
      <c r="J829" s="60"/>
      <c r="K829" s="60"/>
    </row>
    <row r="830" spans="1:11" x14ac:dyDescent="0.25">
      <c r="A830" s="63"/>
      <c r="B830" s="64"/>
      <c r="C830" s="64"/>
      <c r="D830" s="64"/>
      <c r="E830" s="64"/>
      <c r="F830" s="5"/>
      <c r="G830" s="5"/>
      <c r="H830" s="5"/>
      <c r="I830" s="60"/>
      <c r="J830" s="60"/>
      <c r="K830" s="60"/>
    </row>
    <row r="831" spans="1:11" x14ac:dyDescent="0.25">
      <c r="A831" s="63"/>
      <c r="B831" s="64"/>
      <c r="C831" s="64"/>
      <c r="D831" s="64"/>
      <c r="E831" s="64"/>
      <c r="F831" s="5"/>
      <c r="G831" s="5"/>
      <c r="H831" s="5"/>
      <c r="I831" s="60"/>
      <c r="J831" s="60"/>
      <c r="K831" s="60"/>
    </row>
    <row r="832" spans="1:11" x14ac:dyDescent="0.25">
      <c r="A832" s="63"/>
      <c r="B832" s="64"/>
      <c r="C832" s="64"/>
      <c r="D832" s="64"/>
      <c r="E832" s="64"/>
      <c r="F832" s="5"/>
      <c r="G832" s="5"/>
      <c r="H832" s="5"/>
      <c r="I832" s="60"/>
      <c r="J832" s="60"/>
      <c r="K832" s="60"/>
    </row>
    <row r="833" spans="1:11" x14ac:dyDescent="0.25">
      <c r="A833" s="63"/>
      <c r="B833" s="64"/>
      <c r="C833" s="64"/>
      <c r="D833" s="64"/>
      <c r="E833" s="64"/>
      <c r="F833" s="5"/>
      <c r="G833" s="5"/>
      <c r="H833" s="5"/>
      <c r="I833" s="60"/>
      <c r="J833" s="60"/>
      <c r="K833" s="60"/>
    </row>
    <row r="834" spans="1:11" x14ac:dyDescent="0.25">
      <c r="A834" s="63"/>
      <c r="B834" s="64"/>
      <c r="C834" s="64"/>
      <c r="D834" s="64"/>
      <c r="E834" s="64"/>
      <c r="F834" s="5"/>
      <c r="G834" s="5"/>
      <c r="H834" s="5"/>
      <c r="I834" s="60"/>
      <c r="J834" s="60"/>
      <c r="K834" s="60"/>
    </row>
    <row r="835" spans="1:11" x14ac:dyDescent="0.25">
      <c r="A835" s="63"/>
      <c r="B835" s="64"/>
      <c r="C835" s="64"/>
      <c r="D835" s="64"/>
      <c r="E835" s="64"/>
      <c r="F835" s="5"/>
      <c r="G835" s="5"/>
      <c r="H835" s="5"/>
      <c r="I835" s="60"/>
      <c r="J835" s="60"/>
      <c r="K835" s="60"/>
    </row>
    <row r="836" spans="1:11" x14ac:dyDescent="0.25">
      <c r="A836" s="63"/>
      <c r="B836" s="64"/>
      <c r="C836" s="64"/>
      <c r="D836" s="64"/>
      <c r="E836" s="64"/>
      <c r="F836" s="5"/>
      <c r="G836" s="5"/>
      <c r="H836" s="5"/>
      <c r="I836" s="60"/>
      <c r="J836" s="60"/>
      <c r="K836" s="60"/>
    </row>
    <row r="837" spans="1:11" x14ac:dyDescent="0.25">
      <c r="A837" s="63"/>
      <c r="B837" s="64"/>
      <c r="C837" s="64"/>
      <c r="D837" s="64"/>
      <c r="E837" s="64"/>
      <c r="F837" s="5"/>
      <c r="G837" s="5"/>
      <c r="H837" s="5"/>
      <c r="I837" s="60"/>
      <c r="J837" s="60"/>
      <c r="K837" s="60"/>
    </row>
    <row r="838" spans="1:11" x14ac:dyDescent="0.25">
      <c r="A838" s="63"/>
      <c r="B838" s="64"/>
      <c r="C838" s="64"/>
      <c r="D838" s="64"/>
      <c r="E838" s="64"/>
      <c r="F838" s="5"/>
      <c r="G838" s="5"/>
      <c r="H838" s="5"/>
      <c r="I838" s="60"/>
      <c r="J838" s="60"/>
      <c r="K838" s="60"/>
    </row>
    <row r="839" spans="1:11" x14ac:dyDescent="0.25">
      <c r="A839" s="63"/>
      <c r="B839" s="64"/>
      <c r="C839" s="64"/>
      <c r="D839" s="64"/>
      <c r="E839" s="64"/>
      <c r="F839" s="5"/>
      <c r="G839" s="5"/>
      <c r="H839" s="5"/>
      <c r="I839" s="60"/>
      <c r="J839" s="60"/>
      <c r="K839" s="60"/>
    </row>
    <row r="840" spans="1:11" x14ac:dyDescent="0.25">
      <c r="A840" s="63"/>
      <c r="B840" s="64"/>
      <c r="C840" s="64"/>
      <c r="D840" s="64"/>
      <c r="E840" s="64"/>
      <c r="F840" s="5"/>
      <c r="G840" s="5"/>
      <c r="H840" s="5"/>
      <c r="I840" s="60"/>
      <c r="J840" s="60"/>
      <c r="K840" s="60"/>
    </row>
    <row r="841" spans="1:11" x14ac:dyDescent="0.25">
      <c r="A841" s="63"/>
      <c r="B841" s="64"/>
      <c r="C841" s="64"/>
      <c r="D841" s="64"/>
      <c r="E841" s="64"/>
      <c r="F841" s="5"/>
      <c r="G841" s="5"/>
      <c r="H841" s="5"/>
      <c r="I841" s="60"/>
      <c r="J841" s="60"/>
      <c r="K841" s="60"/>
    </row>
    <row r="842" spans="1:11" x14ac:dyDescent="0.25">
      <c r="A842" s="63"/>
      <c r="B842" s="64"/>
      <c r="C842" s="64"/>
      <c r="D842" s="64"/>
      <c r="E842" s="64"/>
      <c r="F842" s="5"/>
      <c r="G842" s="5"/>
      <c r="H842" s="5"/>
      <c r="I842" s="60"/>
      <c r="J842" s="60"/>
      <c r="K842" s="60"/>
    </row>
    <row r="843" spans="1:11" x14ac:dyDescent="0.25">
      <c r="A843" s="63"/>
      <c r="B843" s="64"/>
      <c r="C843" s="64"/>
      <c r="D843" s="64"/>
      <c r="E843" s="64"/>
      <c r="F843" s="5"/>
      <c r="G843" s="5"/>
      <c r="H843" s="5"/>
      <c r="I843" s="60"/>
      <c r="J843" s="60"/>
      <c r="K843" s="60"/>
    </row>
    <row r="844" spans="1:11" x14ac:dyDescent="0.25">
      <c r="A844" s="63"/>
      <c r="B844" s="64"/>
      <c r="C844" s="64"/>
      <c r="D844" s="64"/>
      <c r="E844" s="64"/>
      <c r="F844" s="5"/>
      <c r="G844" s="5"/>
      <c r="H844" s="5"/>
      <c r="I844" s="60"/>
      <c r="J844" s="60"/>
      <c r="K844" s="60"/>
    </row>
    <row r="845" spans="1:11" x14ac:dyDescent="0.25">
      <c r="A845" s="63"/>
      <c r="B845" s="64"/>
      <c r="C845" s="64"/>
      <c r="D845" s="64"/>
      <c r="E845" s="64"/>
      <c r="F845" s="5"/>
      <c r="G845" s="5"/>
      <c r="H845" s="5"/>
      <c r="I845" s="60"/>
      <c r="J845" s="60"/>
      <c r="K845" s="60"/>
    </row>
    <row r="846" spans="1:11" x14ac:dyDescent="0.25">
      <c r="A846" s="63"/>
      <c r="B846" s="64"/>
      <c r="C846" s="64"/>
      <c r="D846" s="64"/>
      <c r="E846" s="64"/>
      <c r="F846" s="5"/>
      <c r="G846" s="5"/>
      <c r="H846" s="5"/>
      <c r="I846" s="60"/>
      <c r="J846" s="60"/>
      <c r="K846" s="60"/>
    </row>
    <row r="847" spans="1:11" x14ac:dyDescent="0.25">
      <c r="A847" s="63"/>
      <c r="B847" s="64"/>
      <c r="C847" s="64"/>
      <c r="D847" s="64"/>
      <c r="E847" s="64"/>
      <c r="F847" s="5"/>
      <c r="G847" s="5"/>
      <c r="H847" s="5"/>
      <c r="I847" s="60"/>
      <c r="J847" s="60"/>
      <c r="K847" s="60"/>
    </row>
    <row r="848" spans="1:11" x14ac:dyDescent="0.25">
      <c r="A848" s="63"/>
      <c r="B848" s="64"/>
      <c r="C848" s="64"/>
      <c r="D848" s="64"/>
      <c r="E848" s="64"/>
      <c r="F848" s="5"/>
      <c r="G848" s="5"/>
      <c r="H848" s="5"/>
      <c r="I848" s="60"/>
      <c r="J848" s="60"/>
      <c r="K848" s="60"/>
    </row>
    <row r="849" spans="1:11" x14ac:dyDescent="0.25">
      <c r="A849" s="63"/>
      <c r="B849" s="64"/>
      <c r="C849" s="64"/>
      <c r="D849" s="64"/>
      <c r="E849" s="64"/>
      <c r="F849" s="5"/>
      <c r="G849" s="5"/>
      <c r="H849" s="5"/>
      <c r="I849" s="60"/>
      <c r="J849" s="60"/>
      <c r="K849" s="60"/>
    </row>
    <row r="850" spans="1:11" x14ac:dyDescent="0.25">
      <c r="A850" s="63"/>
      <c r="B850" s="64"/>
      <c r="C850" s="64"/>
      <c r="D850" s="64"/>
      <c r="E850" s="64"/>
      <c r="F850" s="5"/>
      <c r="G850" s="5"/>
      <c r="H850" s="5"/>
      <c r="I850" s="60"/>
      <c r="J850" s="60"/>
      <c r="K850" s="60"/>
    </row>
    <row r="851" spans="1:11" x14ac:dyDescent="0.25">
      <c r="A851" s="63"/>
      <c r="B851" s="64"/>
      <c r="C851" s="64"/>
      <c r="D851" s="64"/>
      <c r="E851" s="64"/>
      <c r="F851" s="5"/>
      <c r="G851" s="5"/>
      <c r="H851" s="5"/>
      <c r="I851" s="60"/>
      <c r="J851" s="60"/>
      <c r="K851" s="60"/>
    </row>
    <row r="852" spans="1:11" x14ac:dyDescent="0.25">
      <c r="A852" s="63"/>
      <c r="B852" s="64"/>
      <c r="C852" s="64"/>
      <c r="D852" s="64"/>
      <c r="E852" s="64"/>
      <c r="F852" s="5"/>
      <c r="G852" s="5"/>
      <c r="H852" s="5"/>
      <c r="I852" s="60"/>
      <c r="J852" s="60"/>
      <c r="K852" s="60"/>
    </row>
    <row r="853" spans="1:11" x14ac:dyDescent="0.25">
      <c r="A853" s="63"/>
      <c r="B853" s="64"/>
      <c r="C853" s="64"/>
      <c r="D853" s="64"/>
      <c r="E853" s="64"/>
      <c r="F853" s="5"/>
      <c r="G853" s="5"/>
      <c r="H853" s="5"/>
      <c r="I853" s="60"/>
      <c r="J853" s="60"/>
      <c r="K853" s="60"/>
    </row>
    <row r="854" spans="1:11" x14ac:dyDescent="0.25">
      <c r="A854" s="63"/>
      <c r="B854" s="64"/>
      <c r="C854" s="64"/>
      <c r="D854" s="64"/>
      <c r="E854" s="64"/>
      <c r="F854" s="5"/>
      <c r="G854" s="5"/>
      <c r="H854" s="5"/>
      <c r="I854" s="60"/>
      <c r="J854" s="60"/>
      <c r="K854" s="60"/>
    </row>
    <row r="855" spans="1:11" x14ac:dyDescent="0.25">
      <c r="A855" s="63"/>
      <c r="B855" s="64"/>
      <c r="C855" s="64"/>
      <c r="D855" s="64"/>
      <c r="E855" s="64"/>
      <c r="F855" s="5"/>
      <c r="G855" s="5"/>
      <c r="H855" s="5"/>
      <c r="I855" s="60"/>
      <c r="J855" s="60"/>
      <c r="K855" s="60"/>
    </row>
    <row r="856" spans="1:11" x14ac:dyDescent="0.25">
      <c r="A856" s="63"/>
      <c r="B856" s="64"/>
      <c r="C856" s="64"/>
      <c r="D856" s="64"/>
      <c r="E856" s="64"/>
      <c r="F856" s="5"/>
      <c r="G856" s="5"/>
      <c r="H856" s="5"/>
      <c r="I856" s="60"/>
      <c r="J856" s="60"/>
      <c r="K856" s="60"/>
    </row>
    <row r="857" spans="1:11" x14ac:dyDescent="0.25">
      <c r="A857" s="63"/>
      <c r="B857" s="64"/>
      <c r="C857" s="64"/>
      <c r="D857" s="64"/>
      <c r="E857" s="64"/>
      <c r="F857" s="5"/>
      <c r="G857" s="5"/>
      <c r="H857" s="5"/>
      <c r="I857" s="60"/>
      <c r="J857" s="60"/>
      <c r="K857" s="60"/>
    </row>
    <row r="858" spans="1:11" x14ac:dyDescent="0.25">
      <c r="A858" s="63"/>
      <c r="B858" s="64"/>
      <c r="C858" s="64"/>
      <c r="D858" s="64"/>
      <c r="E858" s="64"/>
      <c r="F858" s="5"/>
      <c r="G858" s="5"/>
      <c r="H858" s="5"/>
      <c r="I858" s="60"/>
      <c r="J858" s="60"/>
      <c r="K858" s="60"/>
    </row>
    <row r="859" spans="1:11" x14ac:dyDescent="0.25">
      <c r="A859" s="63"/>
      <c r="B859" s="64"/>
      <c r="C859" s="64"/>
      <c r="D859" s="64"/>
      <c r="E859" s="64"/>
      <c r="F859" s="5"/>
      <c r="G859" s="5"/>
      <c r="H859" s="5"/>
      <c r="I859" s="60"/>
      <c r="J859" s="60"/>
      <c r="K859" s="60"/>
    </row>
    <row r="860" spans="1:11" x14ac:dyDescent="0.25">
      <c r="A860" s="63"/>
      <c r="B860" s="64"/>
      <c r="C860" s="64"/>
      <c r="D860" s="64"/>
      <c r="E860" s="64"/>
      <c r="F860" s="5"/>
      <c r="G860" s="5"/>
      <c r="H860" s="5"/>
      <c r="I860" s="60"/>
      <c r="J860" s="60"/>
      <c r="K860" s="60"/>
    </row>
    <row r="861" spans="1:11" x14ac:dyDescent="0.25">
      <c r="A861" s="63"/>
      <c r="B861" s="64"/>
      <c r="C861" s="64"/>
      <c r="D861" s="64"/>
      <c r="E861" s="64"/>
      <c r="F861" s="5"/>
      <c r="G861" s="5"/>
      <c r="H861" s="5"/>
      <c r="I861" s="60"/>
      <c r="J861" s="60"/>
      <c r="K861" s="60"/>
    </row>
    <row r="862" spans="1:11" x14ac:dyDescent="0.25">
      <c r="A862" s="63"/>
      <c r="B862" s="64"/>
      <c r="C862" s="64"/>
      <c r="D862" s="64"/>
      <c r="E862" s="64"/>
      <c r="F862" s="5"/>
      <c r="G862" s="5"/>
      <c r="H862" s="5"/>
      <c r="I862" s="60"/>
      <c r="J862" s="60"/>
      <c r="K862" s="60"/>
    </row>
    <row r="863" spans="1:11" x14ac:dyDescent="0.25">
      <c r="A863" s="63"/>
      <c r="B863" s="64"/>
      <c r="C863" s="64"/>
      <c r="D863" s="64"/>
      <c r="E863" s="64"/>
      <c r="F863" s="5"/>
      <c r="G863" s="5"/>
      <c r="H863" s="5"/>
      <c r="I863" s="60"/>
      <c r="J863" s="60"/>
      <c r="K863" s="60"/>
    </row>
    <row r="864" spans="1:11" x14ac:dyDescent="0.25">
      <c r="A864" s="63"/>
      <c r="B864" s="64"/>
      <c r="C864" s="64"/>
      <c r="D864" s="64"/>
      <c r="E864" s="64"/>
      <c r="F864" s="5"/>
      <c r="G864" s="5"/>
      <c r="H864" s="5"/>
      <c r="I864" s="60"/>
      <c r="J864" s="60"/>
      <c r="K864" s="60"/>
    </row>
    <row r="865" spans="1:11" x14ac:dyDescent="0.25">
      <c r="A865" s="63"/>
      <c r="B865" s="64"/>
      <c r="C865" s="64"/>
      <c r="D865" s="64"/>
      <c r="E865" s="64"/>
      <c r="F865" s="5"/>
      <c r="G865" s="5"/>
      <c r="H865" s="5"/>
      <c r="I865" s="60"/>
      <c r="J865" s="60"/>
      <c r="K865" s="60"/>
    </row>
    <row r="866" spans="1:11" x14ac:dyDescent="0.25">
      <c r="A866" s="63"/>
      <c r="B866" s="64"/>
      <c r="C866" s="64"/>
      <c r="D866" s="64"/>
      <c r="E866" s="64"/>
      <c r="F866" s="5"/>
      <c r="G866" s="5"/>
      <c r="H866" s="5"/>
      <c r="I866" s="60"/>
      <c r="J866" s="60"/>
      <c r="K866" s="60"/>
    </row>
    <row r="867" spans="1:11" x14ac:dyDescent="0.25">
      <c r="A867" s="63"/>
      <c r="B867" s="64"/>
      <c r="C867" s="64"/>
      <c r="D867" s="64"/>
      <c r="E867" s="64"/>
      <c r="F867" s="5"/>
      <c r="G867" s="5"/>
      <c r="H867" s="5"/>
      <c r="I867" s="60"/>
      <c r="J867" s="60"/>
      <c r="K867" s="60"/>
    </row>
    <row r="868" spans="1:11" x14ac:dyDescent="0.25">
      <c r="A868" s="63"/>
      <c r="B868" s="64"/>
      <c r="C868" s="64"/>
      <c r="D868" s="64"/>
      <c r="E868" s="64"/>
      <c r="F868" s="5"/>
      <c r="G868" s="5"/>
      <c r="H868" s="5"/>
      <c r="I868" s="60"/>
      <c r="J868" s="60"/>
      <c r="K868" s="60"/>
    </row>
    <row r="869" spans="1:11" x14ac:dyDescent="0.25">
      <c r="A869" s="63"/>
      <c r="B869" s="64"/>
      <c r="C869" s="64"/>
      <c r="D869" s="64"/>
      <c r="E869" s="64"/>
      <c r="F869" s="5"/>
      <c r="G869" s="5"/>
      <c r="H869" s="5"/>
      <c r="I869" s="60"/>
      <c r="J869" s="60"/>
      <c r="K869" s="60"/>
    </row>
    <row r="870" spans="1:11" x14ac:dyDescent="0.25">
      <c r="A870" s="63"/>
      <c r="B870" s="64"/>
      <c r="C870" s="64"/>
      <c r="D870" s="64"/>
      <c r="E870" s="64"/>
      <c r="F870" s="5"/>
      <c r="G870" s="5"/>
      <c r="H870" s="5"/>
      <c r="I870" s="60"/>
      <c r="J870" s="60"/>
      <c r="K870" s="60"/>
    </row>
    <row r="871" spans="1:11" x14ac:dyDescent="0.25">
      <c r="A871" s="63"/>
      <c r="B871" s="64"/>
      <c r="C871" s="64"/>
      <c r="D871" s="64"/>
      <c r="E871" s="64"/>
      <c r="F871" s="5"/>
      <c r="G871" s="5"/>
      <c r="H871" s="5"/>
      <c r="I871" s="60"/>
      <c r="J871" s="60"/>
      <c r="K871" s="60"/>
    </row>
    <row r="872" spans="1:11" x14ac:dyDescent="0.25">
      <c r="A872" s="63"/>
      <c r="B872" s="64"/>
      <c r="C872" s="64"/>
      <c r="D872" s="64"/>
      <c r="E872" s="64"/>
      <c r="F872" s="5"/>
      <c r="G872" s="5"/>
      <c r="H872" s="5"/>
      <c r="I872" s="60"/>
      <c r="J872" s="60"/>
      <c r="K872" s="60"/>
    </row>
    <row r="873" spans="1:11" x14ac:dyDescent="0.25">
      <c r="A873" s="63"/>
      <c r="B873" s="64"/>
      <c r="C873" s="64"/>
      <c r="D873" s="64"/>
      <c r="E873" s="64"/>
      <c r="F873" s="5"/>
      <c r="G873" s="5"/>
      <c r="H873" s="5"/>
      <c r="I873" s="60"/>
      <c r="J873" s="60"/>
      <c r="K873" s="60"/>
    </row>
    <row r="874" spans="1:11" x14ac:dyDescent="0.25">
      <c r="A874" s="63"/>
      <c r="B874" s="64"/>
      <c r="C874" s="64"/>
      <c r="D874" s="64"/>
      <c r="E874" s="64"/>
      <c r="F874" s="5"/>
      <c r="G874" s="5"/>
      <c r="H874" s="5"/>
      <c r="I874" s="60"/>
      <c r="J874" s="60"/>
      <c r="K874" s="60"/>
    </row>
    <row r="875" spans="1:11" x14ac:dyDescent="0.25">
      <c r="A875" s="63"/>
      <c r="B875" s="64"/>
      <c r="C875" s="64"/>
      <c r="D875" s="64"/>
      <c r="E875" s="64"/>
      <c r="F875" s="5"/>
      <c r="G875" s="5"/>
      <c r="H875" s="5"/>
      <c r="I875" s="60"/>
      <c r="J875" s="60"/>
      <c r="K875" s="60"/>
    </row>
    <row r="876" spans="1:11" x14ac:dyDescent="0.25">
      <c r="A876" s="63"/>
      <c r="B876" s="64"/>
      <c r="C876" s="64"/>
      <c r="D876" s="64"/>
      <c r="E876" s="64"/>
      <c r="F876" s="5"/>
      <c r="G876" s="5"/>
      <c r="H876" s="5"/>
      <c r="I876" s="60"/>
      <c r="J876" s="60"/>
      <c r="K876" s="60"/>
    </row>
    <row r="877" spans="1:11" x14ac:dyDescent="0.25">
      <c r="A877" s="63"/>
      <c r="B877" s="64"/>
      <c r="C877" s="64"/>
      <c r="D877" s="64"/>
      <c r="E877" s="64"/>
      <c r="F877" s="5"/>
      <c r="G877" s="5"/>
      <c r="H877" s="5"/>
      <c r="I877" s="60"/>
      <c r="J877" s="60"/>
      <c r="K877" s="60"/>
    </row>
    <row r="878" spans="1:11" x14ac:dyDescent="0.25">
      <c r="A878" s="63"/>
      <c r="B878" s="64"/>
      <c r="C878" s="64"/>
      <c r="D878" s="64"/>
      <c r="E878" s="64"/>
      <c r="F878" s="5"/>
      <c r="G878" s="5"/>
      <c r="H878" s="5"/>
      <c r="I878" s="60"/>
      <c r="J878" s="60"/>
      <c r="K878" s="60"/>
    </row>
    <row r="879" spans="1:11" x14ac:dyDescent="0.25">
      <c r="A879" s="63"/>
      <c r="B879" s="64"/>
      <c r="C879" s="64"/>
      <c r="D879" s="64"/>
      <c r="E879" s="64"/>
      <c r="F879" s="5"/>
      <c r="G879" s="5"/>
      <c r="H879" s="5"/>
      <c r="I879" s="60"/>
      <c r="J879" s="60"/>
      <c r="K879" s="60"/>
    </row>
    <row r="880" spans="1:11" x14ac:dyDescent="0.25">
      <c r="A880" s="63"/>
      <c r="B880" s="64"/>
      <c r="C880" s="64"/>
      <c r="D880" s="64"/>
      <c r="E880" s="64"/>
      <c r="F880" s="5"/>
      <c r="G880" s="5"/>
      <c r="H880" s="5"/>
      <c r="I880" s="60"/>
      <c r="J880" s="60"/>
      <c r="K880" s="60"/>
    </row>
    <row r="881" spans="1:11" x14ac:dyDescent="0.25">
      <c r="A881" s="63"/>
      <c r="B881" s="64"/>
      <c r="C881" s="64"/>
      <c r="D881" s="64"/>
      <c r="E881" s="64"/>
      <c r="F881" s="5"/>
      <c r="G881" s="5"/>
      <c r="H881" s="5"/>
      <c r="I881" s="60"/>
      <c r="J881" s="60"/>
      <c r="K881" s="60"/>
    </row>
    <row r="882" spans="1:11" x14ac:dyDescent="0.25">
      <c r="A882" s="63"/>
      <c r="B882" s="64"/>
      <c r="C882" s="64"/>
      <c r="D882" s="64"/>
      <c r="E882" s="64"/>
      <c r="F882" s="5"/>
      <c r="G882" s="5"/>
      <c r="H882" s="5"/>
      <c r="I882" s="60"/>
      <c r="J882" s="60"/>
      <c r="K882" s="60"/>
    </row>
    <row r="883" spans="1:11" x14ac:dyDescent="0.25">
      <c r="A883" s="63"/>
      <c r="B883" s="64"/>
      <c r="C883" s="64"/>
      <c r="D883" s="64"/>
      <c r="E883" s="64"/>
      <c r="F883" s="5"/>
      <c r="G883" s="5"/>
      <c r="H883" s="5"/>
      <c r="I883" s="60"/>
      <c r="J883" s="60"/>
      <c r="K883" s="60"/>
    </row>
    <row r="884" spans="1:11" x14ac:dyDescent="0.25">
      <c r="A884" s="63"/>
      <c r="B884" s="64"/>
      <c r="C884" s="64"/>
      <c r="D884" s="64"/>
      <c r="E884" s="64"/>
      <c r="F884" s="5"/>
      <c r="G884" s="5"/>
      <c r="H884" s="5"/>
      <c r="I884" s="60"/>
      <c r="J884" s="60"/>
      <c r="K884" s="60"/>
    </row>
    <row r="885" spans="1:11" x14ac:dyDescent="0.25">
      <c r="A885" s="63"/>
      <c r="B885" s="64"/>
      <c r="C885" s="64"/>
      <c r="D885" s="64"/>
      <c r="E885" s="64"/>
      <c r="F885" s="5"/>
      <c r="G885" s="5"/>
      <c r="H885" s="5"/>
      <c r="I885" s="60"/>
      <c r="J885" s="60"/>
      <c r="K885" s="60"/>
    </row>
    <row r="886" spans="1:11" x14ac:dyDescent="0.25">
      <c r="A886" s="63"/>
      <c r="B886" s="64"/>
      <c r="C886" s="64"/>
      <c r="D886" s="64"/>
      <c r="E886" s="64"/>
      <c r="F886" s="5"/>
      <c r="G886" s="5"/>
      <c r="H886" s="5"/>
      <c r="I886" s="60"/>
      <c r="J886" s="60"/>
      <c r="K886" s="60"/>
    </row>
    <row r="887" spans="1:11" x14ac:dyDescent="0.25">
      <c r="A887" s="63"/>
      <c r="B887" s="64"/>
      <c r="C887" s="64"/>
      <c r="D887" s="64"/>
      <c r="E887" s="64"/>
      <c r="F887" s="5"/>
      <c r="G887" s="5"/>
      <c r="H887" s="5"/>
      <c r="I887" s="60"/>
      <c r="J887" s="60"/>
      <c r="K887" s="60"/>
    </row>
    <row r="888" spans="1:11" x14ac:dyDescent="0.25">
      <c r="A888" s="63"/>
      <c r="B888" s="64"/>
      <c r="C888" s="64"/>
      <c r="D888" s="64"/>
      <c r="E888" s="64"/>
      <c r="F888" s="5"/>
      <c r="G888" s="5"/>
      <c r="H888" s="5"/>
      <c r="I888" s="60"/>
      <c r="J888" s="60"/>
      <c r="K888" s="60"/>
    </row>
    <row r="889" spans="1:11" x14ac:dyDescent="0.25">
      <c r="A889" s="63"/>
      <c r="B889" s="64"/>
      <c r="C889" s="64"/>
      <c r="D889" s="64"/>
      <c r="E889" s="64"/>
      <c r="F889" s="5"/>
      <c r="G889" s="5"/>
      <c r="H889" s="5"/>
      <c r="I889" s="60"/>
      <c r="J889" s="60"/>
      <c r="K889" s="60"/>
    </row>
    <row r="890" spans="1:11" x14ac:dyDescent="0.25">
      <c r="A890" s="63"/>
      <c r="B890" s="64"/>
      <c r="C890" s="64"/>
      <c r="D890" s="64"/>
      <c r="E890" s="64"/>
      <c r="F890" s="5"/>
      <c r="G890" s="5"/>
      <c r="H890" s="5"/>
      <c r="I890" s="60"/>
      <c r="J890" s="60"/>
      <c r="K890" s="60"/>
    </row>
    <row r="891" spans="1:11" x14ac:dyDescent="0.25">
      <c r="A891" s="63"/>
      <c r="B891" s="64"/>
      <c r="C891" s="64"/>
      <c r="D891" s="64"/>
      <c r="E891" s="64"/>
      <c r="F891" s="5"/>
      <c r="G891" s="5"/>
      <c r="H891" s="5"/>
      <c r="I891" s="60"/>
      <c r="J891" s="60"/>
      <c r="K891" s="60"/>
    </row>
    <row r="892" spans="1:11" x14ac:dyDescent="0.25">
      <c r="A892" s="63"/>
      <c r="B892" s="64"/>
      <c r="C892" s="64"/>
      <c r="D892" s="64"/>
      <c r="E892" s="64"/>
      <c r="F892" s="5"/>
      <c r="G892" s="5"/>
      <c r="H892" s="5"/>
      <c r="I892" s="60"/>
      <c r="J892" s="60"/>
      <c r="K892" s="60"/>
    </row>
    <row r="893" spans="1:11" x14ac:dyDescent="0.25">
      <c r="A893" s="63"/>
      <c r="B893" s="64"/>
      <c r="C893" s="64"/>
      <c r="D893" s="64"/>
      <c r="E893" s="64"/>
      <c r="F893" s="5"/>
      <c r="G893" s="5"/>
      <c r="H893" s="5"/>
      <c r="I893" s="60"/>
      <c r="J893" s="60"/>
      <c r="K893" s="60"/>
    </row>
    <row r="894" spans="1:11" x14ac:dyDescent="0.25">
      <c r="A894" s="63"/>
      <c r="B894" s="64"/>
      <c r="C894" s="64"/>
      <c r="D894" s="64"/>
      <c r="E894" s="64"/>
      <c r="F894" s="5"/>
      <c r="G894" s="5"/>
      <c r="H894" s="5"/>
      <c r="I894" s="60"/>
      <c r="J894" s="60"/>
      <c r="K894" s="60"/>
    </row>
    <row r="895" spans="1:11" x14ac:dyDescent="0.25">
      <c r="A895" s="63"/>
      <c r="B895" s="64"/>
      <c r="C895" s="64"/>
      <c r="D895" s="64"/>
      <c r="E895" s="64"/>
      <c r="F895" s="5"/>
      <c r="G895" s="5"/>
      <c r="H895" s="5"/>
      <c r="I895" s="60"/>
      <c r="J895" s="60"/>
      <c r="K895" s="60"/>
    </row>
    <row r="896" spans="1:11" x14ac:dyDescent="0.25">
      <c r="A896" s="63"/>
      <c r="B896" s="64"/>
      <c r="C896" s="64"/>
      <c r="D896" s="64"/>
      <c r="E896" s="64"/>
      <c r="F896" s="5"/>
      <c r="G896" s="5"/>
      <c r="H896" s="5"/>
      <c r="I896" s="60"/>
      <c r="J896" s="60"/>
      <c r="K896" s="60"/>
    </row>
    <row r="897" spans="1:11" x14ac:dyDescent="0.25">
      <c r="A897" s="63"/>
      <c r="B897" s="64"/>
      <c r="C897" s="64"/>
      <c r="D897" s="64"/>
      <c r="E897" s="64"/>
      <c r="F897" s="5"/>
      <c r="G897" s="5"/>
      <c r="H897" s="5"/>
      <c r="I897" s="60"/>
      <c r="J897" s="60"/>
      <c r="K897" s="60"/>
    </row>
    <row r="898" spans="1:11" x14ac:dyDescent="0.25">
      <c r="A898" s="63"/>
      <c r="B898" s="64"/>
      <c r="C898" s="64"/>
      <c r="D898" s="64"/>
      <c r="E898" s="64"/>
      <c r="F898" s="5"/>
      <c r="G898" s="5"/>
      <c r="H898" s="5"/>
      <c r="I898" s="60"/>
      <c r="J898" s="60"/>
      <c r="K898" s="60"/>
    </row>
    <row r="899" spans="1:11" x14ac:dyDescent="0.25">
      <c r="A899" s="63"/>
      <c r="B899" s="64"/>
      <c r="C899" s="64"/>
      <c r="D899" s="64"/>
      <c r="E899" s="64"/>
      <c r="F899" s="5"/>
      <c r="G899" s="5"/>
      <c r="H899" s="5"/>
      <c r="I899" s="60"/>
      <c r="J899" s="60"/>
      <c r="K899" s="60"/>
    </row>
    <row r="900" spans="1:11" x14ac:dyDescent="0.25">
      <c r="A900" s="63"/>
      <c r="B900" s="64"/>
      <c r="C900" s="64"/>
      <c r="D900" s="64"/>
      <c r="E900" s="64"/>
      <c r="F900" s="5"/>
      <c r="G900" s="5"/>
      <c r="H900" s="5"/>
      <c r="I900" s="60"/>
      <c r="J900" s="60"/>
      <c r="K900" s="60"/>
    </row>
    <row r="901" spans="1:11" x14ac:dyDescent="0.25">
      <c r="A901" s="63"/>
      <c r="B901" s="64"/>
      <c r="C901" s="64"/>
      <c r="D901" s="64"/>
      <c r="E901" s="64"/>
      <c r="F901" s="5"/>
      <c r="G901" s="5"/>
      <c r="H901" s="5"/>
      <c r="I901" s="60"/>
      <c r="J901" s="60"/>
      <c r="K901" s="60"/>
    </row>
    <row r="902" spans="1:11" x14ac:dyDescent="0.25">
      <c r="A902" s="63"/>
      <c r="B902" s="64"/>
      <c r="C902" s="64"/>
      <c r="D902" s="64"/>
      <c r="E902" s="64"/>
      <c r="F902" s="5"/>
      <c r="G902" s="5"/>
      <c r="H902" s="5"/>
      <c r="I902" s="60"/>
      <c r="J902" s="60"/>
      <c r="K902" s="60"/>
    </row>
    <row r="903" spans="1:11" x14ac:dyDescent="0.25">
      <c r="A903" s="63"/>
      <c r="B903" s="64"/>
      <c r="C903" s="64"/>
      <c r="D903" s="64"/>
      <c r="E903" s="64"/>
      <c r="F903" s="5"/>
      <c r="G903" s="5"/>
      <c r="H903" s="5"/>
      <c r="I903" s="60"/>
      <c r="J903" s="60"/>
      <c r="K903" s="60"/>
    </row>
    <row r="904" spans="1:11" x14ac:dyDescent="0.25">
      <c r="A904" s="63"/>
      <c r="B904" s="64"/>
      <c r="C904" s="64"/>
      <c r="D904" s="64"/>
      <c r="E904" s="64"/>
      <c r="F904" s="5"/>
      <c r="G904" s="5"/>
      <c r="H904" s="5"/>
      <c r="I904" s="60"/>
      <c r="J904" s="60"/>
      <c r="K904" s="60"/>
    </row>
    <row r="905" spans="1:11" x14ac:dyDescent="0.25">
      <c r="A905" s="63"/>
      <c r="B905" s="64"/>
      <c r="C905" s="64"/>
      <c r="D905" s="64"/>
      <c r="E905" s="64"/>
      <c r="F905" s="5"/>
      <c r="G905" s="5"/>
      <c r="H905" s="5"/>
      <c r="I905" s="60"/>
      <c r="J905" s="60"/>
      <c r="K905" s="60"/>
    </row>
    <row r="906" spans="1:11" x14ac:dyDescent="0.25">
      <c r="A906" s="63"/>
      <c r="B906" s="64"/>
      <c r="C906" s="64"/>
      <c r="D906" s="64"/>
      <c r="E906" s="64"/>
      <c r="F906" s="5"/>
      <c r="G906" s="5"/>
      <c r="H906" s="5"/>
      <c r="I906" s="60"/>
      <c r="J906" s="60"/>
      <c r="K906" s="60"/>
    </row>
    <row r="907" spans="1:11" x14ac:dyDescent="0.25">
      <c r="A907" s="63"/>
      <c r="B907" s="64"/>
      <c r="C907" s="64"/>
      <c r="D907" s="64"/>
      <c r="E907" s="64"/>
      <c r="F907" s="5"/>
      <c r="G907" s="5"/>
      <c r="H907" s="5"/>
      <c r="I907" s="60"/>
      <c r="J907" s="60"/>
      <c r="K907" s="60"/>
    </row>
    <row r="908" spans="1:11" x14ac:dyDescent="0.25">
      <c r="A908" s="63"/>
      <c r="B908" s="64"/>
      <c r="C908" s="64"/>
      <c r="D908" s="64"/>
      <c r="E908" s="64"/>
      <c r="F908" s="5"/>
      <c r="G908" s="5"/>
      <c r="H908" s="5"/>
      <c r="I908" s="60"/>
      <c r="J908" s="60"/>
      <c r="K908" s="60"/>
    </row>
    <row r="909" spans="1:11" x14ac:dyDescent="0.25">
      <c r="A909" s="63"/>
      <c r="B909" s="64"/>
      <c r="C909" s="64"/>
      <c r="D909" s="64"/>
      <c r="E909" s="64"/>
      <c r="F909" s="5"/>
      <c r="G909" s="5"/>
      <c r="H909" s="5"/>
      <c r="I909" s="60"/>
      <c r="J909" s="60"/>
      <c r="K909" s="60"/>
    </row>
    <row r="910" spans="1:11" x14ac:dyDescent="0.25">
      <c r="A910" s="63"/>
      <c r="B910" s="64"/>
      <c r="C910" s="64"/>
      <c r="D910" s="64"/>
      <c r="E910" s="64"/>
      <c r="F910" s="5"/>
      <c r="G910" s="5"/>
      <c r="H910" s="5"/>
      <c r="I910" s="60"/>
      <c r="J910" s="60"/>
      <c r="K910" s="60"/>
    </row>
    <row r="911" spans="1:11" x14ac:dyDescent="0.25">
      <c r="A911" s="63"/>
      <c r="B911" s="64"/>
      <c r="C911" s="64"/>
      <c r="D911" s="64"/>
      <c r="E911" s="64"/>
      <c r="F911" s="5"/>
      <c r="G911" s="5"/>
      <c r="H911" s="5"/>
      <c r="I911" s="60"/>
      <c r="J911" s="60"/>
      <c r="K911" s="60"/>
    </row>
    <row r="912" spans="1:11" x14ac:dyDescent="0.25">
      <c r="A912" s="63"/>
      <c r="B912" s="64"/>
      <c r="C912" s="64"/>
      <c r="D912" s="64"/>
      <c r="E912" s="64"/>
      <c r="F912" s="5"/>
      <c r="G912" s="5"/>
      <c r="H912" s="5"/>
      <c r="I912" s="60"/>
      <c r="J912" s="60"/>
      <c r="K912" s="60"/>
    </row>
    <row r="913" spans="1:11" x14ac:dyDescent="0.25">
      <c r="A913" s="63"/>
      <c r="B913" s="64"/>
      <c r="C913" s="64"/>
      <c r="D913" s="64"/>
      <c r="E913" s="64"/>
      <c r="F913" s="5"/>
      <c r="G913" s="5"/>
      <c r="H913" s="5"/>
      <c r="I913" s="60"/>
      <c r="J913" s="60"/>
      <c r="K913" s="60"/>
    </row>
    <row r="914" spans="1:11" x14ac:dyDescent="0.25">
      <c r="A914" s="63"/>
      <c r="B914" s="64"/>
      <c r="C914" s="64"/>
      <c r="D914" s="64"/>
      <c r="E914" s="64"/>
      <c r="F914" s="5"/>
      <c r="G914" s="5"/>
      <c r="H914" s="5"/>
      <c r="I914" s="60"/>
      <c r="J914" s="60"/>
      <c r="K914" s="60"/>
    </row>
    <row r="915" spans="1:11" x14ac:dyDescent="0.25">
      <c r="A915" s="63"/>
      <c r="B915" s="64"/>
      <c r="C915" s="64"/>
      <c r="D915" s="64"/>
      <c r="E915" s="64"/>
      <c r="F915" s="5"/>
      <c r="G915" s="5"/>
      <c r="H915" s="5"/>
      <c r="I915" s="60"/>
      <c r="J915" s="60"/>
      <c r="K915" s="60"/>
    </row>
    <row r="916" spans="1:11" x14ac:dyDescent="0.25">
      <c r="A916" s="63"/>
      <c r="B916" s="64"/>
      <c r="C916" s="64"/>
      <c r="D916" s="64"/>
      <c r="E916" s="64"/>
      <c r="F916" s="5"/>
      <c r="G916" s="5"/>
      <c r="H916" s="5"/>
      <c r="I916" s="60"/>
      <c r="J916" s="60"/>
      <c r="K916" s="60"/>
    </row>
    <row r="917" spans="1:11" x14ac:dyDescent="0.25">
      <c r="A917" s="63"/>
      <c r="B917" s="64"/>
      <c r="C917" s="64"/>
      <c r="D917" s="64"/>
      <c r="E917" s="64"/>
      <c r="F917" s="5"/>
      <c r="G917" s="5"/>
      <c r="H917" s="5"/>
      <c r="I917" s="60"/>
      <c r="J917" s="60"/>
      <c r="K917" s="60"/>
    </row>
    <row r="918" spans="1:11" x14ac:dyDescent="0.25">
      <c r="A918" s="63"/>
      <c r="B918" s="64"/>
      <c r="C918" s="64"/>
      <c r="D918" s="64"/>
      <c r="E918" s="64"/>
      <c r="F918" s="5"/>
      <c r="G918" s="5"/>
      <c r="H918" s="5"/>
      <c r="I918" s="60"/>
      <c r="J918" s="60"/>
      <c r="K918" s="60"/>
    </row>
    <row r="919" spans="1:11" x14ac:dyDescent="0.25">
      <c r="A919" s="63"/>
      <c r="B919" s="64"/>
      <c r="C919" s="64"/>
      <c r="D919" s="64"/>
      <c r="E919" s="64"/>
      <c r="F919" s="5"/>
      <c r="G919" s="5"/>
      <c r="H919" s="5"/>
      <c r="I919" s="60"/>
      <c r="J919" s="60"/>
      <c r="K919" s="60"/>
    </row>
    <row r="920" spans="1:11" x14ac:dyDescent="0.25">
      <c r="A920" s="63"/>
      <c r="B920" s="64"/>
      <c r="C920" s="64"/>
      <c r="D920" s="64"/>
      <c r="E920" s="64"/>
      <c r="F920" s="5"/>
      <c r="G920" s="5"/>
      <c r="H920" s="5"/>
      <c r="I920" s="60"/>
      <c r="J920" s="60"/>
      <c r="K920" s="60"/>
    </row>
    <row r="921" spans="1:11" x14ac:dyDescent="0.25">
      <c r="A921" s="63"/>
      <c r="B921" s="64"/>
      <c r="C921" s="64"/>
      <c r="D921" s="64"/>
      <c r="E921" s="64"/>
      <c r="F921" s="5"/>
      <c r="G921" s="5"/>
      <c r="H921" s="5"/>
      <c r="I921" s="60"/>
      <c r="J921" s="60"/>
      <c r="K921" s="60"/>
    </row>
    <row r="922" spans="1:11" x14ac:dyDescent="0.25">
      <c r="A922" s="63"/>
      <c r="B922" s="64"/>
      <c r="C922" s="64"/>
      <c r="D922" s="64"/>
      <c r="E922" s="64"/>
      <c r="F922" s="5"/>
      <c r="G922" s="5"/>
      <c r="H922" s="5"/>
      <c r="I922" s="60"/>
      <c r="J922" s="60"/>
      <c r="K922" s="60"/>
    </row>
    <row r="923" spans="1:11" x14ac:dyDescent="0.25">
      <c r="A923" s="63"/>
      <c r="B923" s="64"/>
      <c r="C923" s="64"/>
      <c r="D923" s="64"/>
      <c r="E923" s="64"/>
      <c r="F923" s="5"/>
      <c r="G923" s="5"/>
      <c r="H923" s="5"/>
      <c r="I923" s="60"/>
      <c r="J923" s="60"/>
      <c r="K923" s="60"/>
    </row>
    <row r="924" spans="1:11" x14ac:dyDescent="0.25">
      <c r="A924" s="63"/>
      <c r="B924" s="64"/>
      <c r="C924" s="64"/>
      <c r="D924" s="64"/>
      <c r="E924" s="64"/>
      <c r="F924" s="5"/>
      <c r="G924" s="5"/>
      <c r="H924" s="5"/>
      <c r="I924" s="60"/>
      <c r="J924" s="60"/>
      <c r="K924" s="60"/>
    </row>
    <row r="925" spans="1:11" x14ac:dyDescent="0.25">
      <c r="A925" s="63"/>
      <c r="B925" s="64"/>
      <c r="C925" s="64"/>
      <c r="D925" s="64"/>
      <c r="E925" s="64"/>
      <c r="F925" s="5"/>
      <c r="G925" s="5"/>
      <c r="H925" s="5"/>
      <c r="I925" s="60"/>
      <c r="J925" s="60"/>
      <c r="K925" s="60"/>
    </row>
    <row r="926" spans="1:11" x14ac:dyDescent="0.25">
      <c r="A926" s="63"/>
      <c r="B926" s="64"/>
      <c r="C926" s="64"/>
      <c r="D926" s="64"/>
      <c r="E926" s="64"/>
      <c r="F926" s="5"/>
      <c r="G926" s="5"/>
      <c r="H926" s="5"/>
      <c r="I926" s="60"/>
      <c r="J926" s="60"/>
      <c r="K926" s="60"/>
    </row>
    <row r="927" spans="1:11" x14ac:dyDescent="0.25">
      <c r="A927" s="63"/>
      <c r="B927" s="64"/>
      <c r="C927" s="64"/>
      <c r="D927" s="64"/>
      <c r="E927" s="64"/>
      <c r="F927" s="5"/>
      <c r="G927" s="5"/>
      <c r="H927" s="5"/>
      <c r="I927" s="60"/>
      <c r="J927" s="60"/>
      <c r="K927" s="60"/>
    </row>
    <row r="928" spans="1:11" x14ac:dyDescent="0.25">
      <c r="A928" s="63"/>
      <c r="B928" s="64"/>
      <c r="C928" s="64"/>
      <c r="D928" s="64"/>
      <c r="E928" s="64"/>
      <c r="F928" s="5"/>
      <c r="G928" s="5"/>
      <c r="H928" s="5"/>
      <c r="I928" s="60"/>
      <c r="J928" s="60"/>
      <c r="K928" s="60"/>
    </row>
    <row r="929" spans="1:11" x14ac:dyDescent="0.25">
      <c r="A929" s="63"/>
      <c r="B929" s="64"/>
      <c r="C929" s="64"/>
      <c r="D929" s="64"/>
      <c r="E929" s="64"/>
      <c r="F929" s="5"/>
      <c r="G929" s="5"/>
      <c r="H929" s="5"/>
      <c r="I929" s="60"/>
      <c r="J929" s="60"/>
      <c r="K929" s="60"/>
    </row>
    <row r="930" spans="1:11" x14ac:dyDescent="0.25">
      <c r="A930" s="63"/>
      <c r="B930" s="64"/>
      <c r="C930" s="64"/>
      <c r="D930" s="64"/>
      <c r="E930" s="64"/>
      <c r="F930" s="5"/>
      <c r="G930" s="5"/>
      <c r="H930" s="5"/>
      <c r="I930" s="60"/>
      <c r="J930" s="60"/>
      <c r="K930" s="60"/>
    </row>
    <row r="931" spans="1:11" x14ac:dyDescent="0.25">
      <c r="A931" s="63"/>
      <c r="B931" s="64"/>
      <c r="C931" s="64"/>
      <c r="D931" s="64"/>
      <c r="E931" s="64"/>
      <c r="F931" s="5"/>
      <c r="G931" s="5"/>
      <c r="H931" s="5"/>
      <c r="I931" s="60"/>
      <c r="J931" s="60"/>
      <c r="K931" s="60"/>
    </row>
    <row r="932" spans="1:11" x14ac:dyDescent="0.25">
      <c r="A932" s="63"/>
      <c r="B932" s="64"/>
      <c r="C932" s="64"/>
      <c r="D932" s="64"/>
      <c r="E932" s="64"/>
      <c r="F932" s="5"/>
      <c r="G932" s="5"/>
      <c r="H932" s="5"/>
      <c r="I932" s="60"/>
      <c r="J932" s="60"/>
      <c r="K932" s="60"/>
    </row>
    <row r="933" spans="1:11" x14ac:dyDescent="0.25">
      <c r="A933" s="63"/>
      <c r="B933" s="64"/>
      <c r="C933" s="64"/>
      <c r="D933" s="64"/>
      <c r="E933" s="64"/>
      <c r="F933" s="5"/>
      <c r="G933" s="5"/>
      <c r="H933" s="5"/>
      <c r="I933" s="60"/>
      <c r="J933" s="60"/>
      <c r="K933" s="60"/>
    </row>
    <row r="934" spans="1:11" x14ac:dyDescent="0.25">
      <c r="A934" s="63"/>
      <c r="B934" s="64"/>
      <c r="C934" s="64"/>
      <c r="D934" s="64"/>
      <c r="E934" s="64"/>
      <c r="F934" s="5"/>
      <c r="G934" s="5"/>
      <c r="H934" s="5"/>
      <c r="I934" s="60"/>
      <c r="J934" s="60"/>
      <c r="K934" s="60"/>
    </row>
    <row r="935" spans="1:11" x14ac:dyDescent="0.25">
      <c r="A935" s="63"/>
      <c r="B935" s="64"/>
      <c r="C935" s="64"/>
      <c r="D935" s="64"/>
      <c r="E935" s="64"/>
      <c r="F935" s="5"/>
      <c r="G935" s="5"/>
      <c r="H935" s="5"/>
      <c r="I935" s="60"/>
      <c r="J935" s="60"/>
      <c r="K935" s="60"/>
    </row>
    <row r="936" spans="1:11" x14ac:dyDescent="0.25">
      <c r="A936" s="63"/>
      <c r="B936" s="64"/>
      <c r="C936" s="64"/>
      <c r="D936" s="64"/>
      <c r="E936" s="64"/>
      <c r="F936" s="5"/>
      <c r="G936" s="5"/>
      <c r="H936" s="5"/>
      <c r="I936" s="60"/>
      <c r="J936" s="60"/>
      <c r="K936" s="60"/>
    </row>
    <row r="937" spans="1:11" x14ac:dyDescent="0.25">
      <c r="A937" s="63"/>
      <c r="B937" s="64"/>
      <c r="C937" s="64"/>
      <c r="D937" s="64"/>
      <c r="E937" s="64"/>
      <c r="F937" s="5"/>
      <c r="G937" s="5"/>
      <c r="H937" s="5"/>
      <c r="I937" s="60"/>
      <c r="J937" s="60"/>
      <c r="K937" s="60"/>
    </row>
    <row r="938" spans="1:11" x14ac:dyDescent="0.25">
      <c r="A938" s="63"/>
      <c r="B938" s="64"/>
      <c r="C938" s="64"/>
      <c r="D938" s="64"/>
      <c r="E938" s="64"/>
      <c r="F938" s="5"/>
      <c r="G938" s="5"/>
      <c r="H938" s="5"/>
      <c r="I938" s="60"/>
      <c r="J938" s="60"/>
      <c r="K938" s="60"/>
    </row>
    <row r="939" spans="1:11" x14ac:dyDescent="0.25">
      <c r="A939" s="63"/>
      <c r="B939" s="64"/>
      <c r="C939" s="64"/>
      <c r="D939" s="64"/>
      <c r="E939" s="64"/>
      <c r="F939" s="5"/>
      <c r="G939" s="5"/>
      <c r="H939" s="5"/>
      <c r="I939" s="60"/>
      <c r="J939" s="60"/>
      <c r="K939" s="60"/>
    </row>
    <row r="940" spans="1:11" x14ac:dyDescent="0.25">
      <c r="A940" s="63"/>
      <c r="B940" s="64"/>
      <c r="C940" s="64"/>
      <c r="D940" s="64"/>
      <c r="E940" s="64"/>
      <c r="F940" s="5"/>
      <c r="G940" s="5"/>
      <c r="H940" s="5"/>
      <c r="I940" s="60"/>
      <c r="J940" s="60"/>
      <c r="K940" s="60"/>
    </row>
    <row r="941" spans="1:11" x14ac:dyDescent="0.25">
      <c r="A941" s="63"/>
      <c r="B941" s="64"/>
      <c r="C941" s="64"/>
      <c r="D941" s="64"/>
      <c r="E941" s="64"/>
      <c r="F941" s="5"/>
      <c r="G941" s="5"/>
      <c r="H941" s="5"/>
      <c r="I941" s="60"/>
      <c r="J941" s="60"/>
      <c r="K941" s="60"/>
    </row>
    <row r="942" spans="1:11" x14ac:dyDescent="0.25">
      <c r="A942" s="63"/>
      <c r="B942" s="64"/>
      <c r="C942" s="64"/>
      <c r="D942" s="64"/>
      <c r="E942" s="64"/>
      <c r="F942" s="5"/>
      <c r="G942" s="5"/>
      <c r="H942" s="5"/>
      <c r="I942" s="60"/>
      <c r="J942" s="60"/>
      <c r="K942" s="60"/>
    </row>
    <row r="943" spans="1:11" x14ac:dyDescent="0.25">
      <c r="A943" s="63"/>
      <c r="B943" s="64"/>
      <c r="C943" s="64"/>
      <c r="D943" s="64"/>
      <c r="E943" s="64"/>
      <c r="F943" s="5"/>
      <c r="G943" s="5"/>
      <c r="H943" s="5"/>
      <c r="I943" s="60"/>
      <c r="J943" s="60"/>
      <c r="K943" s="60"/>
    </row>
    <row r="944" spans="1:11" x14ac:dyDescent="0.25">
      <c r="A944" s="63"/>
      <c r="B944" s="64"/>
      <c r="C944" s="64"/>
      <c r="D944" s="64"/>
      <c r="E944" s="64"/>
      <c r="F944" s="5"/>
      <c r="G944" s="5"/>
      <c r="H944" s="5"/>
      <c r="I944" s="60"/>
      <c r="J944" s="60"/>
      <c r="K944" s="60"/>
    </row>
    <row r="945" spans="1:11" x14ac:dyDescent="0.25">
      <c r="A945" s="63"/>
      <c r="B945" s="64"/>
      <c r="C945" s="64"/>
      <c r="D945" s="64"/>
      <c r="E945" s="64"/>
      <c r="F945" s="5"/>
      <c r="G945" s="5"/>
      <c r="H945" s="5"/>
      <c r="I945" s="60"/>
      <c r="J945" s="60"/>
      <c r="K945" s="60"/>
    </row>
    <row r="946" spans="1:11" x14ac:dyDescent="0.25">
      <c r="A946" s="63"/>
      <c r="B946" s="64"/>
      <c r="C946" s="64"/>
      <c r="D946" s="64"/>
      <c r="E946" s="64"/>
      <c r="F946" s="5"/>
      <c r="G946" s="5"/>
      <c r="H946" s="5"/>
      <c r="I946" s="60"/>
      <c r="J946" s="60"/>
      <c r="K946" s="60"/>
    </row>
    <row r="947" spans="1:11" x14ac:dyDescent="0.25">
      <c r="A947" s="63"/>
      <c r="B947" s="64"/>
      <c r="C947" s="64"/>
      <c r="D947" s="64"/>
      <c r="E947" s="64"/>
      <c r="F947" s="5"/>
      <c r="G947" s="5"/>
      <c r="H947" s="5"/>
      <c r="I947" s="60"/>
      <c r="J947" s="60"/>
      <c r="K947" s="60"/>
    </row>
    <row r="948" spans="1:11" x14ac:dyDescent="0.25">
      <c r="A948" s="63"/>
      <c r="B948" s="64"/>
      <c r="C948" s="64"/>
      <c r="D948" s="64"/>
      <c r="E948" s="64"/>
      <c r="F948" s="5"/>
      <c r="G948" s="5"/>
      <c r="H948" s="5"/>
      <c r="I948" s="60"/>
      <c r="J948" s="60"/>
      <c r="K948" s="60"/>
    </row>
    <row r="949" spans="1:11" x14ac:dyDescent="0.25">
      <c r="A949" s="63"/>
      <c r="B949" s="64"/>
      <c r="C949" s="64"/>
      <c r="D949" s="64"/>
      <c r="E949" s="64"/>
      <c r="F949" s="5"/>
      <c r="G949" s="5"/>
      <c r="H949" s="5"/>
      <c r="I949" s="60"/>
      <c r="J949" s="60"/>
      <c r="K949" s="60"/>
    </row>
    <row r="950" spans="1:11" x14ac:dyDescent="0.25">
      <c r="A950" s="63"/>
      <c r="B950" s="64"/>
      <c r="C950" s="64"/>
      <c r="D950" s="64"/>
      <c r="E950" s="64"/>
      <c r="F950" s="5"/>
      <c r="G950" s="5"/>
      <c r="H950" s="5"/>
      <c r="I950" s="60"/>
      <c r="J950" s="60"/>
      <c r="K950" s="60"/>
    </row>
    <row r="951" spans="1:11" x14ac:dyDescent="0.25">
      <c r="A951" s="63"/>
      <c r="B951" s="64"/>
      <c r="C951" s="64"/>
      <c r="D951" s="64"/>
      <c r="E951" s="64"/>
      <c r="F951" s="5"/>
      <c r="G951" s="5"/>
      <c r="H951" s="5"/>
      <c r="I951" s="60"/>
      <c r="J951" s="60"/>
      <c r="K951" s="60"/>
    </row>
    <row r="952" spans="1:11" x14ac:dyDescent="0.25">
      <c r="A952" s="63"/>
      <c r="B952" s="64"/>
      <c r="C952" s="64"/>
      <c r="D952" s="64"/>
      <c r="E952" s="64"/>
      <c r="F952" s="5"/>
      <c r="G952" s="5"/>
      <c r="H952" s="5"/>
      <c r="I952" s="60"/>
      <c r="J952" s="60"/>
      <c r="K952" s="60"/>
    </row>
    <row r="953" spans="1:11" x14ac:dyDescent="0.25">
      <c r="A953" s="63"/>
      <c r="B953" s="64"/>
      <c r="C953" s="64"/>
      <c r="D953" s="64"/>
      <c r="E953" s="64"/>
      <c r="F953" s="5"/>
      <c r="G953" s="5"/>
      <c r="H953" s="5"/>
      <c r="I953" s="60"/>
      <c r="J953" s="60"/>
      <c r="K953" s="60"/>
    </row>
    <row r="954" spans="1:11" x14ac:dyDescent="0.25">
      <c r="A954" s="63"/>
      <c r="B954" s="64"/>
      <c r="C954" s="64"/>
      <c r="D954" s="64"/>
      <c r="E954" s="64"/>
      <c r="F954" s="5"/>
      <c r="G954" s="5"/>
      <c r="H954" s="5"/>
      <c r="I954" s="60"/>
      <c r="J954" s="60"/>
      <c r="K954" s="60"/>
    </row>
    <row r="955" spans="1:11" x14ac:dyDescent="0.25">
      <c r="A955" s="63"/>
      <c r="B955" s="64"/>
      <c r="C955" s="64"/>
      <c r="D955" s="64"/>
      <c r="E955" s="64"/>
      <c r="F955" s="5"/>
      <c r="G955" s="5"/>
      <c r="H955" s="5"/>
      <c r="I955" s="60"/>
      <c r="J955" s="60"/>
      <c r="K955" s="60"/>
    </row>
    <row r="956" spans="1:11" x14ac:dyDescent="0.25">
      <c r="A956" s="63"/>
      <c r="B956" s="64"/>
      <c r="C956" s="64"/>
      <c r="D956" s="64"/>
      <c r="E956" s="64"/>
      <c r="F956" s="5"/>
      <c r="G956" s="5"/>
      <c r="H956" s="5"/>
      <c r="I956" s="60"/>
      <c r="J956" s="60"/>
      <c r="K956" s="60"/>
    </row>
    <row r="957" spans="1:11" x14ac:dyDescent="0.25">
      <c r="A957" s="63"/>
      <c r="B957" s="64"/>
      <c r="C957" s="64"/>
      <c r="D957" s="64"/>
      <c r="E957" s="64"/>
      <c r="F957" s="5"/>
      <c r="G957" s="5"/>
      <c r="H957" s="5"/>
      <c r="I957" s="60"/>
      <c r="J957" s="60"/>
      <c r="K957" s="60"/>
    </row>
    <row r="958" spans="1:11" x14ac:dyDescent="0.25">
      <c r="A958" s="63"/>
      <c r="B958" s="64"/>
      <c r="C958" s="64"/>
      <c r="D958" s="64"/>
      <c r="E958" s="64"/>
      <c r="F958" s="5"/>
      <c r="G958" s="5"/>
      <c r="H958" s="5"/>
      <c r="I958" s="60"/>
      <c r="J958" s="60"/>
      <c r="K958" s="60"/>
    </row>
    <row r="959" spans="1:11" x14ac:dyDescent="0.25">
      <c r="A959" s="63"/>
      <c r="B959" s="64"/>
      <c r="C959" s="64"/>
      <c r="D959" s="64"/>
      <c r="E959" s="64"/>
      <c r="F959" s="5"/>
      <c r="G959" s="5"/>
      <c r="H959" s="5"/>
      <c r="I959" s="60"/>
      <c r="J959" s="60"/>
      <c r="K959" s="60"/>
    </row>
    <row r="960" spans="1:11" x14ac:dyDescent="0.25">
      <c r="A960" s="63"/>
      <c r="B960" s="64"/>
      <c r="C960" s="64"/>
      <c r="D960" s="64"/>
      <c r="E960" s="64"/>
      <c r="F960" s="5"/>
      <c r="G960" s="5"/>
      <c r="H960" s="5"/>
      <c r="I960" s="60"/>
      <c r="J960" s="60"/>
      <c r="K960" s="60"/>
    </row>
    <row r="961" spans="1:11" x14ac:dyDescent="0.25">
      <c r="A961" s="63"/>
      <c r="B961" s="64"/>
      <c r="C961" s="64"/>
      <c r="D961" s="64"/>
      <c r="E961" s="64"/>
      <c r="F961" s="5"/>
      <c r="G961" s="5"/>
      <c r="H961" s="5"/>
      <c r="I961" s="60"/>
      <c r="J961" s="60"/>
      <c r="K961" s="60"/>
    </row>
    <row r="962" spans="1:11" x14ac:dyDescent="0.25">
      <c r="A962" s="63"/>
      <c r="B962" s="64"/>
      <c r="C962" s="64"/>
      <c r="D962" s="64"/>
      <c r="E962" s="64"/>
      <c r="F962" s="5"/>
      <c r="G962" s="5"/>
      <c r="H962" s="5"/>
      <c r="I962" s="60"/>
      <c r="J962" s="60"/>
      <c r="K962" s="60"/>
    </row>
    <row r="963" spans="1:11" x14ac:dyDescent="0.25">
      <c r="A963" s="63"/>
      <c r="B963" s="64"/>
      <c r="C963" s="64"/>
      <c r="D963" s="64"/>
      <c r="E963" s="64"/>
      <c r="F963" s="5"/>
      <c r="G963" s="5"/>
      <c r="H963" s="5"/>
      <c r="I963" s="60"/>
      <c r="J963" s="60"/>
      <c r="K963" s="60"/>
    </row>
    <row r="964" spans="1:11" x14ac:dyDescent="0.25">
      <c r="A964" s="63"/>
      <c r="B964" s="64"/>
      <c r="C964" s="64"/>
      <c r="D964" s="64"/>
      <c r="E964" s="64"/>
      <c r="F964" s="5"/>
      <c r="G964" s="5"/>
      <c r="H964" s="5"/>
      <c r="I964" s="60"/>
      <c r="J964" s="60"/>
      <c r="K964" s="60"/>
    </row>
    <row r="965" spans="1:11" x14ac:dyDescent="0.25">
      <c r="A965" s="63"/>
      <c r="B965" s="64"/>
      <c r="C965" s="64"/>
      <c r="D965" s="64"/>
      <c r="E965" s="64"/>
      <c r="F965" s="5"/>
      <c r="G965" s="5"/>
      <c r="H965" s="5"/>
      <c r="I965" s="60"/>
      <c r="J965" s="60"/>
      <c r="K965" s="60"/>
    </row>
    <row r="966" spans="1:11" x14ac:dyDescent="0.25">
      <c r="A966" s="63"/>
      <c r="B966" s="64"/>
      <c r="C966" s="64"/>
      <c r="D966" s="64"/>
      <c r="E966" s="64"/>
      <c r="F966" s="5"/>
      <c r="G966" s="5"/>
      <c r="H966" s="5"/>
      <c r="I966" s="60"/>
      <c r="J966" s="60"/>
      <c r="K966" s="60"/>
    </row>
    <row r="967" spans="1:11" x14ac:dyDescent="0.25">
      <c r="A967" s="63"/>
      <c r="B967" s="64"/>
      <c r="C967" s="64"/>
      <c r="D967" s="64"/>
      <c r="E967" s="64"/>
      <c r="F967" s="5"/>
      <c r="G967" s="5"/>
      <c r="H967" s="5"/>
      <c r="I967" s="60"/>
      <c r="J967" s="60"/>
      <c r="K967" s="60"/>
    </row>
    <row r="968" spans="1:11" x14ac:dyDescent="0.25">
      <c r="A968" s="63"/>
      <c r="B968" s="64"/>
      <c r="C968" s="64"/>
      <c r="D968" s="64"/>
      <c r="E968" s="64"/>
      <c r="F968" s="5"/>
      <c r="G968" s="5"/>
      <c r="H968" s="5"/>
      <c r="I968" s="60"/>
      <c r="J968" s="60"/>
      <c r="K968" s="60"/>
    </row>
    <row r="969" spans="1:11" x14ac:dyDescent="0.25">
      <c r="A969" s="63"/>
      <c r="B969" s="64"/>
      <c r="C969" s="64"/>
      <c r="D969" s="64"/>
      <c r="E969" s="64"/>
      <c r="F969" s="5"/>
      <c r="G969" s="5"/>
      <c r="H969" s="5"/>
      <c r="I969" s="60"/>
      <c r="J969" s="60"/>
      <c r="K969" s="60"/>
    </row>
    <row r="970" spans="1:11" x14ac:dyDescent="0.25">
      <c r="A970" s="63"/>
      <c r="B970" s="64"/>
      <c r="C970" s="64"/>
      <c r="D970" s="64"/>
      <c r="E970" s="64"/>
      <c r="F970" s="5"/>
      <c r="G970" s="5"/>
      <c r="H970" s="5"/>
      <c r="I970" s="60"/>
      <c r="J970" s="60"/>
      <c r="K970" s="60"/>
    </row>
    <row r="971" spans="1:11" x14ac:dyDescent="0.25">
      <c r="A971" s="63"/>
      <c r="B971" s="64"/>
      <c r="C971" s="64"/>
      <c r="D971" s="64"/>
      <c r="E971" s="64"/>
      <c r="F971" s="5"/>
      <c r="G971" s="5"/>
      <c r="H971" s="5"/>
      <c r="I971" s="60"/>
      <c r="J971" s="60"/>
      <c r="K971" s="60"/>
    </row>
    <row r="972" spans="1:11" x14ac:dyDescent="0.25">
      <c r="A972" s="63"/>
      <c r="B972" s="64"/>
      <c r="C972" s="64"/>
      <c r="D972" s="64"/>
      <c r="E972" s="64"/>
      <c r="F972" s="5"/>
      <c r="G972" s="5"/>
      <c r="H972" s="5"/>
      <c r="I972" s="60"/>
      <c r="J972" s="60"/>
      <c r="K972" s="60"/>
    </row>
    <row r="973" spans="1:11" x14ac:dyDescent="0.25">
      <c r="A973" s="63"/>
      <c r="B973" s="64"/>
      <c r="C973" s="64"/>
      <c r="D973" s="64"/>
      <c r="E973" s="64"/>
      <c r="F973" s="5"/>
      <c r="G973" s="5"/>
      <c r="H973" s="5"/>
      <c r="I973" s="60"/>
      <c r="J973" s="60"/>
      <c r="K973" s="60"/>
    </row>
    <row r="974" spans="1:11" x14ac:dyDescent="0.25">
      <c r="A974" s="63"/>
      <c r="B974" s="64"/>
      <c r="C974" s="64"/>
      <c r="D974" s="64"/>
      <c r="E974" s="64"/>
      <c r="F974" s="5"/>
      <c r="G974" s="5"/>
      <c r="H974" s="5"/>
      <c r="I974" s="60"/>
      <c r="J974" s="60"/>
      <c r="K974" s="60"/>
    </row>
    <row r="975" spans="1:11" x14ac:dyDescent="0.25">
      <c r="A975" s="63"/>
      <c r="B975" s="64"/>
      <c r="C975" s="64"/>
      <c r="D975" s="64"/>
      <c r="E975" s="64"/>
      <c r="F975" s="5"/>
      <c r="G975" s="5"/>
      <c r="H975" s="5"/>
      <c r="I975" s="60"/>
      <c r="J975" s="60"/>
      <c r="K975" s="60"/>
    </row>
    <row r="976" spans="1:11" x14ac:dyDescent="0.25">
      <c r="A976" s="63"/>
      <c r="B976" s="64"/>
      <c r="C976" s="64"/>
      <c r="D976" s="64"/>
      <c r="E976" s="64"/>
      <c r="F976" s="5"/>
      <c r="G976" s="5"/>
      <c r="H976" s="5"/>
      <c r="I976" s="60"/>
      <c r="J976" s="60"/>
      <c r="K976" s="60"/>
    </row>
    <row r="977" spans="1:11" x14ac:dyDescent="0.25">
      <c r="A977" s="63"/>
      <c r="B977" s="64"/>
      <c r="C977" s="64"/>
      <c r="D977" s="64"/>
      <c r="E977" s="64"/>
      <c r="F977" s="5"/>
      <c r="G977" s="5"/>
      <c r="H977" s="5"/>
      <c r="I977" s="60"/>
      <c r="J977" s="60"/>
      <c r="K977" s="60"/>
    </row>
    <row r="978" spans="1:11" x14ac:dyDescent="0.25">
      <c r="A978" s="63"/>
      <c r="B978" s="64"/>
      <c r="C978" s="64"/>
      <c r="D978" s="64"/>
      <c r="E978" s="64"/>
      <c r="F978" s="5"/>
      <c r="G978" s="5"/>
      <c r="H978" s="5"/>
      <c r="I978" s="60"/>
      <c r="J978" s="60"/>
      <c r="K978" s="60"/>
    </row>
    <row r="979" spans="1:11" x14ac:dyDescent="0.25">
      <c r="A979" s="63"/>
      <c r="B979" s="64"/>
      <c r="C979" s="64"/>
      <c r="D979" s="64"/>
      <c r="E979" s="64"/>
      <c r="F979" s="5"/>
      <c r="G979" s="5"/>
      <c r="H979" s="5"/>
      <c r="I979" s="60"/>
      <c r="J979" s="60"/>
      <c r="K979" s="60"/>
    </row>
    <row r="980" spans="1:11" x14ac:dyDescent="0.25">
      <c r="A980" s="63"/>
      <c r="B980" s="64"/>
      <c r="C980" s="64"/>
      <c r="D980" s="64"/>
      <c r="E980" s="64"/>
      <c r="F980" s="5"/>
      <c r="G980" s="5"/>
      <c r="H980" s="5"/>
      <c r="I980" s="60"/>
      <c r="J980" s="60"/>
      <c r="K980" s="60"/>
    </row>
    <row r="981" spans="1:11" x14ac:dyDescent="0.25">
      <c r="A981" s="63"/>
      <c r="B981" s="64"/>
      <c r="C981" s="64"/>
      <c r="D981" s="64"/>
      <c r="E981" s="64"/>
      <c r="F981" s="5"/>
      <c r="G981" s="5"/>
      <c r="H981" s="5"/>
      <c r="I981" s="60"/>
      <c r="J981" s="60"/>
      <c r="K981" s="60"/>
    </row>
    <row r="982" spans="1:11" x14ac:dyDescent="0.25">
      <c r="A982" s="63"/>
      <c r="B982" s="64"/>
      <c r="C982" s="64"/>
      <c r="D982" s="64"/>
      <c r="E982" s="64"/>
      <c r="F982" s="5"/>
      <c r="G982" s="5"/>
      <c r="H982" s="5"/>
      <c r="I982" s="60"/>
      <c r="J982" s="60"/>
      <c r="K982" s="60"/>
    </row>
    <row r="983" spans="1:11" x14ac:dyDescent="0.25">
      <c r="A983" s="63"/>
      <c r="B983" s="64"/>
      <c r="C983" s="64"/>
      <c r="D983" s="64"/>
      <c r="E983" s="64"/>
      <c r="F983" s="5"/>
      <c r="G983" s="5"/>
      <c r="H983" s="5"/>
      <c r="I983" s="60"/>
      <c r="J983" s="60"/>
      <c r="K983" s="60"/>
    </row>
    <row r="984" spans="1:11" x14ac:dyDescent="0.25">
      <c r="A984" s="63"/>
      <c r="B984" s="64"/>
      <c r="C984" s="64"/>
      <c r="D984" s="64"/>
      <c r="E984" s="64"/>
      <c r="F984" s="5"/>
      <c r="G984" s="5"/>
      <c r="H984" s="5"/>
      <c r="I984" s="60"/>
      <c r="J984" s="60"/>
      <c r="K984" s="60"/>
    </row>
    <row r="985" spans="1:11" x14ac:dyDescent="0.25">
      <c r="A985" s="63"/>
      <c r="B985" s="64"/>
      <c r="C985" s="64"/>
      <c r="D985" s="64"/>
      <c r="E985" s="64"/>
      <c r="F985" s="5"/>
      <c r="G985" s="5"/>
      <c r="H985" s="5"/>
      <c r="I985" s="60"/>
      <c r="J985" s="60"/>
      <c r="K985" s="60"/>
    </row>
    <row r="986" spans="1:11" x14ac:dyDescent="0.25">
      <c r="A986" s="63"/>
      <c r="B986" s="64"/>
      <c r="C986" s="64"/>
      <c r="D986" s="64"/>
      <c r="E986" s="64"/>
      <c r="F986" s="5"/>
      <c r="G986" s="5"/>
      <c r="H986" s="5"/>
      <c r="I986" s="60"/>
      <c r="J986" s="60"/>
      <c r="K986" s="60"/>
    </row>
    <row r="987" spans="1:11" x14ac:dyDescent="0.25">
      <c r="A987" s="63"/>
      <c r="B987" s="64"/>
      <c r="C987" s="64"/>
      <c r="D987" s="64"/>
      <c r="E987" s="64"/>
      <c r="F987" s="5"/>
      <c r="G987" s="5"/>
      <c r="H987" s="5"/>
      <c r="I987" s="60"/>
      <c r="J987" s="60"/>
      <c r="K987" s="60"/>
    </row>
    <row r="988" spans="1:11" x14ac:dyDescent="0.25">
      <c r="A988" s="63"/>
      <c r="B988" s="64"/>
      <c r="C988" s="64"/>
      <c r="D988" s="64"/>
      <c r="E988" s="64"/>
      <c r="F988" s="5"/>
      <c r="G988" s="5"/>
      <c r="H988" s="5"/>
      <c r="I988" s="60"/>
      <c r="J988" s="60"/>
      <c r="K988" s="60"/>
    </row>
    <row r="989" spans="1:11" x14ac:dyDescent="0.25">
      <c r="A989" s="63"/>
      <c r="B989" s="64"/>
      <c r="C989" s="64"/>
      <c r="D989" s="64"/>
      <c r="E989" s="64"/>
      <c r="F989" s="5"/>
      <c r="G989" s="5"/>
      <c r="H989" s="5"/>
      <c r="I989" s="60"/>
      <c r="J989" s="60"/>
      <c r="K989" s="60"/>
    </row>
    <row r="990" spans="1:11" x14ac:dyDescent="0.25">
      <c r="A990" s="63"/>
      <c r="B990" s="64"/>
      <c r="C990" s="64"/>
      <c r="D990" s="64"/>
      <c r="E990" s="64"/>
      <c r="F990" s="5"/>
      <c r="G990" s="5"/>
      <c r="H990" s="5"/>
      <c r="I990" s="60"/>
      <c r="J990" s="60"/>
      <c r="K990" s="60"/>
    </row>
    <row r="991" spans="1:11" x14ac:dyDescent="0.25">
      <c r="A991" s="63"/>
      <c r="B991" s="64"/>
      <c r="C991" s="64"/>
      <c r="D991" s="64"/>
      <c r="E991" s="64"/>
      <c r="F991" s="5"/>
      <c r="G991" s="5"/>
      <c r="H991" s="5"/>
      <c r="I991" s="60"/>
      <c r="J991" s="60"/>
      <c r="K991" s="60"/>
    </row>
    <row r="992" spans="1:11" x14ac:dyDescent="0.25">
      <c r="A992" s="63"/>
      <c r="B992" s="64"/>
      <c r="C992" s="64"/>
      <c r="D992" s="64"/>
      <c r="E992" s="64"/>
      <c r="F992" s="5"/>
      <c r="G992" s="5"/>
      <c r="H992" s="5"/>
      <c r="I992" s="60"/>
      <c r="J992" s="60"/>
      <c r="K992" s="60"/>
    </row>
    <row r="993" spans="1:11" x14ac:dyDescent="0.25">
      <c r="A993" s="63"/>
      <c r="B993" s="64"/>
      <c r="C993" s="64"/>
      <c r="D993" s="64"/>
      <c r="E993" s="64"/>
      <c r="F993" s="5"/>
      <c r="G993" s="5"/>
      <c r="H993" s="5"/>
      <c r="I993" s="60"/>
      <c r="J993" s="60"/>
      <c r="K993" s="60"/>
    </row>
    <row r="994" spans="1:11" x14ac:dyDescent="0.25">
      <c r="A994" s="63"/>
      <c r="B994" s="64"/>
      <c r="C994" s="64"/>
      <c r="D994" s="64"/>
      <c r="E994" s="64"/>
      <c r="F994" s="5"/>
      <c r="G994" s="5"/>
      <c r="H994" s="5"/>
      <c r="I994" s="60"/>
      <c r="J994" s="60"/>
      <c r="K994" s="60"/>
    </row>
    <row r="995" spans="1:11" x14ac:dyDescent="0.25">
      <c r="A995" s="63"/>
      <c r="B995" s="64"/>
      <c r="C995" s="64"/>
      <c r="D995" s="64"/>
      <c r="E995" s="64"/>
      <c r="F995" s="5"/>
      <c r="G995" s="5"/>
      <c r="H995" s="5"/>
      <c r="I995" s="60"/>
      <c r="J995" s="60"/>
      <c r="K995" s="60"/>
    </row>
    <row r="996" spans="1:11" x14ac:dyDescent="0.25">
      <c r="A996" s="63"/>
      <c r="B996" s="64"/>
      <c r="C996" s="64"/>
      <c r="D996" s="64"/>
      <c r="E996" s="64"/>
      <c r="F996" s="5"/>
      <c r="G996" s="5"/>
      <c r="H996" s="5"/>
      <c r="I996" s="60"/>
      <c r="J996" s="60"/>
      <c r="K996" s="60"/>
    </row>
    <row r="997" spans="1:11" x14ac:dyDescent="0.25">
      <c r="A997" s="63"/>
      <c r="B997" s="64"/>
      <c r="C997" s="64"/>
      <c r="D997" s="64"/>
      <c r="E997" s="64"/>
      <c r="F997" s="5"/>
      <c r="G997" s="5"/>
      <c r="H997" s="5"/>
      <c r="I997" s="60"/>
      <c r="J997" s="60"/>
      <c r="K997" s="60"/>
    </row>
    <row r="998" spans="1:11" x14ac:dyDescent="0.25">
      <c r="A998" s="63"/>
      <c r="B998" s="64"/>
      <c r="C998" s="64"/>
      <c r="D998" s="64"/>
      <c r="E998" s="64"/>
      <c r="F998" s="5"/>
      <c r="G998" s="5"/>
      <c r="H998" s="5"/>
      <c r="I998" s="60"/>
      <c r="J998" s="60"/>
      <c r="K998" s="60"/>
    </row>
    <row r="999" spans="1:11" x14ac:dyDescent="0.25">
      <c r="A999" s="63"/>
      <c r="B999" s="64"/>
      <c r="C999" s="64"/>
      <c r="D999" s="64"/>
      <c r="E999" s="64"/>
      <c r="F999" s="5"/>
      <c r="G999" s="5"/>
      <c r="H999" s="5"/>
      <c r="I999" s="60"/>
      <c r="J999" s="60"/>
      <c r="K999" s="60"/>
    </row>
    <row r="1000" spans="1:11" x14ac:dyDescent="0.25">
      <c r="A1000" s="63"/>
      <c r="B1000" s="64"/>
      <c r="C1000" s="64"/>
      <c r="D1000" s="64"/>
      <c r="E1000" s="64"/>
      <c r="F1000" s="5"/>
      <c r="G1000" s="5"/>
      <c r="H1000" s="5"/>
      <c r="I1000" s="60"/>
      <c r="J1000" s="60"/>
      <c r="K1000" s="60"/>
    </row>
    <row r="1001" spans="1:11" x14ac:dyDescent="0.25">
      <c r="A1001" s="63"/>
      <c r="B1001" s="64"/>
      <c r="C1001" s="64"/>
      <c r="D1001" s="64"/>
      <c r="E1001" s="64"/>
      <c r="F1001" s="5"/>
      <c r="G1001" s="5"/>
      <c r="H1001" s="5"/>
      <c r="I1001" s="60"/>
      <c r="J1001" s="60"/>
      <c r="K1001" s="60"/>
    </row>
    <row r="1002" spans="1:11" x14ac:dyDescent="0.25">
      <c r="A1002" s="63"/>
      <c r="B1002" s="64"/>
      <c r="C1002" s="64"/>
      <c r="D1002" s="64"/>
      <c r="E1002" s="64"/>
      <c r="F1002" s="5"/>
      <c r="G1002" s="5"/>
      <c r="H1002" s="5"/>
      <c r="I1002" s="60"/>
      <c r="J1002" s="60"/>
      <c r="K1002" s="60"/>
    </row>
    <row r="1003" spans="1:11" x14ac:dyDescent="0.25">
      <c r="A1003" s="63"/>
      <c r="B1003" s="64"/>
      <c r="C1003" s="64"/>
      <c r="D1003" s="64"/>
      <c r="E1003" s="64"/>
      <c r="F1003" s="5"/>
      <c r="G1003" s="5"/>
      <c r="H1003" s="5"/>
      <c r="I1003" s="60"/>
      <c r="J1003" s="60"/>
      <c r="K1003" s="60"/>
    </row>
    <row r="1004" spans="1:11" x14ac:dyDescent="0.25">
      <c r="A1004" s="63"/>
      <c r="B1004" s="64"/>
      <c r="C1004" s="64"/>
      <c r="D1004" s="64"/>
      <c r="E1004" s="64"/>
      <c r="F1004" s="5"/>
      <c r="G1004" s="5"/>
      <c r="H1004" s="5"/>
      <c r="I1004" s="60"/>
      <c r="J1004" s="60"/>
      <c r="K1004" s="60"/>
    </row>
    <row r="1005" spans="1:11" x14ac:dyDescent="0.25">
      <c r="A1005" s="63"/>
      <c r="B1005" s="64"/>
      <c r="C1005" s="64"/>
      <c r="D1005" s="64"/>
      <c r="E1005" s="64"/>
      <c r="F1005" s="5"/>
      <c r="G1005" s="5"/>
      <c r="H1005" s="5"/>
      <c r="I1005" s="60"/>
      <c r="J1005" s="60"/>
      <c r="K1005" s="60"/>
    </row>
    <row r="1006" spans="1:11" x14ac:dyDescent="0.25">
      <c r="A1006" s="63"/>
      <c r="B1006" s="64"/>
      <c r="C1006" s="64"/>
      <c r="D1006" s="64"/>
      <c r="E1006" s="64"/>
      <c r="F1006" s="5"/>
      <c r="G1006" s="5"/>
      <c r="H1006" s="5"/>
      <c r="I1006" s="60"/>
      <c r="J1006" s="60"/>
      <c r="K1006" s="60"/>
    </row>
    <row r="1007" spans="1:11" x14ac:dyDescent="0.25">
      <c r="A1007" s="63"/>
      <c r="B1007" s="64"/>
      <c r="C1007" s="64"/>
      <c r="D1007" s="64"/>
      <c r="E1007" s="64"/>
      <c r="F1007" s="5"/>
      <c r="G1007" s="5"/>
      <c r="H1007" s="5"/>
      <c r="I1007" s="60"/>
      <c r="J1007" s="60"/>
      <c r="K1007" s="60"/>
    </row>
    <row r="1008" spans="1:11" x14ac:dyDescent="0.25">
      <c r="A1008" s="63"/>
      <c r="B1008" s="64"/>
      <c r="C1008" s="64"/>
      <c r="D1008" s="64"/>
      <c r="E1008" s="64"/>
      <c r="F1008" s="5"/>
      <c r="G1008" s="5"/>
      <c r="H1008" s="5"/>
      <c r="I1008" s="60"/>
      <c r="J1008" s="60"/>
      <c r="K1008" s="60"/>
    </row>
    <row r="1009" spans="1:11" x14ac:dyDescent="0.25">
      <c r="A1009" s="63"/>
      <c r="B1009" s="64"/>
      <c r="C1009" s="64"/>
      <c r="D1009" s="64"/>
      <c r="E1009" s="64"/>
      <c r="F1009" s="5"/>
      <c r="G1009" s="5"/>
      <c r="H1009" s="5"/>
      <c r="I1009" s="60"/>
      <c r="J1009" s="60"/>
      <c r="K1009" s="60"/>
    </row>
    <row r="1010" spans="1:11" x14ac:dyDescent="0.25">
      <c r="A1010" s="63"/>
      <c r="B1010" s="64"/>
      <c r="C1010" s="64"/>
      <c r="D1010" s="64"/>
      <c r="E1010" s="64"/>
      <c r="F1010" s="5"/>
      <c r="G1010" s="5"/>
      <c r="H1010" s="5"/>
      <c r="I1010" s="60"/>
      <c r="J1010" s="60"/>
      <c r="K1010" s="60"/>
    </row>
    <row r="1011" spans="1:11" x14ac:dyDescent="0.25">
      <c r="A1011" s="63"/>
      <c r="B1011" s="64"/>
      <c r="C1011" s="64"/>
      <c r="D1011" s="64"/>
      <c r="E1011" s="64"/>
      <c r="F1011" s="5"/>
      <c r="G1011" s="5"/>
      <c r="H1011" s="5"/>
      <c r="I1011" s="60"/>
      <c r="J1011" s="60"/>
      <c r="K1011" s="60"/>
    </row>
    <row r="1012" spans="1:11" x14ac:dyDescent="0.25">
      <c r="A1012" s="63"/>
      <c r="B1012" s="64"/>
      <c r="C1012" s="64"/>
      <c r="D1012" s="64"/>
      <c r="E1012" s="64"/>
      <c r="F1012" s="5"/>
      <c r="G1012" s="5"/>
      <c r="H1012" s="5"/>
      <c r="I1012" s="60"/>
      <c r="J1012" s="60"/>
      <c r="K1012" s="60"/>
    </row>
    <row r="1013" spans="1:11" x14ac:dyDescent="0.25">
      <c r="A1013" s="63"/>
      <c r="B1013" s="64"/>
      <c r="C1013" s="64"/>
      <c r="D1013" s="64"/>
      <c r="E1013" s="64"/>
      <c r="F1013" s="5"/>
      <c r="G1013" s="5"/>
      <c r="H1013" s="5"/>
      <c r="I1013" s="60"/>
      <c r="J1013" s="60"/>
      <c r="K1013" s="60"/>
    </row>
    <row r="1014" spans="1:11" x14ac:dyDescent="0.25">
      <c r="A1014" s="63"/>
      <c r="B1014" s="64"/>
      <c r="C1014" s="64"/>
      <c r="D1014" s="64"/>
      <c r="E1014" s="64"/>
      <c r="F1014" s="5"/>
      <c r="G1014" s="5"/>
      <c r="H1014" s="5"/>
      <c r="I1014" s="60"/>
      <c r="J1014" s="60"/>
      <c r="K1014" s="60"/>
    </row>
    <row r="1015" spans="1:11" x14ac:dyDescent="0.25">
      <c r="A1015" s="63"/>
      <c r="B1015" s="64"/>
      <c r="C1015" s="64"/>
      <c r="D1015" s="64"/>
      <c r="E1015" s="64"/>
      <c r="F1015" s="5"/>
      <c r="G1015" s="5"/>
      <c r="H1015" s="5"/>
      <c r="I1015" s="60"/>
      <c r="J1015" s="60"/>
      <c r="K1015" s="60"/>
    </row>
    <row r="1016" spans="1:11" x14ac:dyDescent="0.25">
      <c r="A1016" s="63"/>
      <c r="B1016" s="64"/>
      <c r="C1016" s="64"/>
      <c r="D1016" s="64"/>
      <c r="E1016" s="64"/>
      <c r="F1016" s="5"/>
      <c r="G1016" s="5"/>
      <c r="H1016" s="5"/>
      <c r="I1016" s="60"/>
      <c r="J1016" s="60"/>
      <c r="K1016" s="60"/>
    </row>
    <row r="1017" spans="1:11" x14ac:dyDescent="0.25">
      <c r="A1017" s="63"/>
      <c r="B1017" s="64"/>
      <c r="C1017" s="64"/>
      <c r="D1017" s="64"/>
      <c r="E1017" s="64"/>
      <c r="F1017" s="5"/>
      <c r="G1017" s="5"/>
      <c r="H1017" s="5"/>
      <c r="I1017" s="60"/>
      <c r="J1017" s="60"/>
      <c r="K1017" s="60"/>
    </row>
    <row r="1018" spans="1:11" x14ac:dyDescent="0.25">
      <c r="A1018" s="63"/>
      <c r="B1018" s="64"/>
      <c r="C1018" s="64"/>
      <c r="D1018" s="64"/>
      <c r="E1018" s="64"/>
      <c r="F1018" s="5"/>
      <c r="G1018" s="5"/>
      <c r="H1018" s="5"/>
      <c r="I1018" s="60"/>
      <c r="J1018" s="60"/>
      <c r="K1018" s="60"/>
    </row>
    <row r="1019" spans="1:11" x14ac:dyDescent="0.25">
      <c r="A1019" s="63"/>
      <c r="B1019" s="64"/>
      <c r="C1019" s="64"/>
      <c r="D1019" s="64"/>
      <c r="E1019" s="64"/>
      <c r="F1019" s="5"/>
      <c r="G1019" s="5"/>
      <c r="H1019" s="5"/>
      <c r="I1019" s="60"/>
      <c r="J1019" s="60"/>
      <c r="K1019" s="60"/>
    </row>
    <row r="1020" spans="1:11" x14ac:dyDescent="0.25">
      <c r="A1020" s="63"/>
      <c r="B1020" s="64"/>
      <c r="C1020" s="64"/>
      <c r="D1020" s="64"/>
      <c r="E1020" s="64"/>
      <c r="F1020" s="5"/>
      <c r="G1020" s="5"/>
      <c r="H1020" s="5"/>
      <c r="I1020" s="60"/>
      <c r="J1020" s="60"/>
      <c r="K1020" s="60"/>
    </row>
    <row r="1021" spans="1:11" x14ac:dyDescent="0.25">
      <c r="A1021" s="63"/>
      <c r="B1021" s="64"/>
      <c r="C1021" s="64"/>
      <c r="D1021" s="64"/>
      <c r="E1021" s="64"/>
      <c r="F1021" s="5"/>
      <c r="G1021" s="5"/>
      <c r="H1021" s="5"/>
      <c r="I1021" s="60"/>
      <c r="J1021" s="60"/>
      <c r="K1021" s="60"/>
    </row>
    <row r="1022" spans="1:11" x14ac:dyDescent="0.25">
      <c r="A1022" s="63"/>
      <c r="B1022" s="64"/>
      <c r="C1022" s="64"/>
      <c r="D1022" s="64"/>
      <c r="E1022" s="64"/>
      <c r="F1022" s="5"/>
      <c r="G1022" s="5"/>
      <c r="H1022" s="5"/>
      <c r="I1022" s="60"/>
      <c r="J1022" s="60"/>
      <c r="K1022" s="60"/>
    </row>
    <row r="1023" spans="1:11" x14ac:dyDescent="0.25">
      <c r="A1023" s="63"/>
      <c r="B1023" s="64"/>
      <c r="C1023" s="64"/>
      <c r="D1023" s="64"/>
      <c r="E1023" s="64"/>
      <c r="F1023" s="5"/>
      <c r="G1023" s="5"/>
      <c r="H1023" s="5"/>
      <c r="I1023" s="60"/>
      <c r="J1023" s="60"/>
      <c r="K1023" s="60"/>
    </row>
    <row r="1024" spans="1:11" x14ac:dyDescent="0.25">
      <c r="A1024" s="63"/>
      <c r="B1024" s="64"/>
      <c r="C1024" s="64"/>
      <c r="D1024" s="64"/>
      <c r="E1024" s="64"/>
      <c r="F1024" s="5"/>
      <c r="G1024" s="5"/>
      <c r="H1024" s="5"/>
      <c r="I1024" s="60"/>
      <c r="J1024" s="60"/>
      <c r="K1024" s="60"/>
    </row>
    <row r="1025" spans="1:11" x14ac:dyDescent="0.25">
      <c r="A1025" s="63"/>
      <c r="B1025" s="64"/>
      <c r="C1025" s="64"/>
      <c r="D1025" s="64"/>
      <c r="E1025" s="64"/>
      <c r="F1025" s="5"/>
      <c r="G1025" s="5"/>
      <c r="H1025" s="5"/>
      <c r="I1025" s="60"/>
      <c r="J1025" s="60"/>
      <c r="K1025" s="60"/>
    </row>
    <row r="1026" spans="1:11" x14ac:dyDescent="0.25">
      <c r="A1026" s="63"/>
      <c r="B1026" s="64"/>
      <c r="C1026" s="64"/>
      <c r="D1026" s="64"/>
      <c r="E1026" s="64"/>
      <c r="F1026" s="5"/>
      <c r="G1026" s="5"/>
      <c r="H1026" s="5"/>
      <c r="I1026" s="60"/>
      <c r="J1026" s="60"/>
      <c r="K1026" s="60"/>
    </row>
    <row r="1027" spans="1:11" x14ac:dyDescent="0.25">
      <c r="A1027" s="63"/>
      <c r="B1027" s="64"/>
      <c r="C1027" s="64"/>
      <c r="D1027" s="64"/>
      <c r="E1027" s="64"/>
      <c r="F1027" s="5"/>
      <c r="G1027" s="5"/>
      <c r="H1027" s="5"/>
      <c r="I1027" s="60"/>
      <c r="J1027" s="60"/>
      <c r="K1027" s="60"/>
    </row>
    <row r="1028" spans="1:11" x14ac:dyDescent="0.25">
      <c r="A1028" s="63"/>
      <c r="B1028" s="64"/>
      <c r="C1028" s="64"/>
      <c r="D1028" s="64"/>
      <c r="E1028" s="64"/>
      <c r="F1028" s="5"/>
      <c r="G1028" s="5"/>
      <c r="H1028" s="5"/>
      <c r="I1028" s="60"/>
      <c r="J1028" s="60"/>
      <c r="K1028" s="60"/>
    </row>
    <row r="1029" spans="1:11" x14ac:dyDescent="0.25">
      <c r="A1029" s="63"/>
      <c r="B1029" s="64"/>
      <c r="C1029" s="64"/>
      <c r="D1029" s="64"/>
      <c r="E1029" s="64"/>
      <c r="F1029" s="5"/>
      <c r="G1029" s="5"/>
      <c r="H1029" s="5"/>
      <c r="I1029" s="60"/>
      <c r="J1029" s="60"/>
      <c r="K1029" s="60"/>
    </row>
    <row r="1030" spans="1:11" x14ac:dyDescent="0.25">
      <c r="A1030" s="63"/>
      <c r="B1030" s="64"/>
      <c r="C1030" s="64"/>
      <c r="D1030" s="64"/>
      <c r="E1030" s="64"/>
      <c r="F1030" s="5"/>
      <c r="G1030" s="5"/>
      <c r="H1030" s="5"/>
      <c r="I1030" s="60"/>
      <c r="J1030" s="60"/>
      <c r="K1030" s="60"/>
    </row>
    <row r="1031" spans="1:11" x14ac:dyDescent="0.25">
      <c r="A1031" s="63"/>
      <c r="B1031" s="64"/>
      <c r="C1031" s="64"/>
      <c r="D1031" s="64"/>
      <c r="E1031" s="64"/>
      <c r="F1031" s="5"/>
      <c r="G1031" s="5"/>
      <c r="H1031" s="5"/>
      <c r="I1031" s="60"/>
      <c r="J1031" s="60"/>
      <c r="K1031" s="60"/>
    </row>
    <row r="1032" spans="1:11" x14ac:dyDescent="0.25">
      <c r="A1032" s="63"/>
      <c r="B1032" s="64"/>
      <c r="C1032" s="64"/>
      <c r="D1032" s="64"/>
      <c r="E1032" s="64"/>
      <c r="F1032" s="5"/>
      <c r="G1032" s="5"/>
      <c r="H1032" s="5"/>
      <c r="I1032" s="60"/>
      <c r="J1032" s="60"/>
      <c r="K1032" s="60"/>
    </row>
    <row r="1033" spans="1:11" x14ac:dyDescent="0.25">
      <c r="A1033" s="63"/>
      <c r="B1033" s="64"/>
      <c r="C1033" s="64"/>
      <c r="D1033" s="64"/>
      <c r="E1033" s="64"/>
      <c r="F1033" s="5"/>
      <c r="G1033" s="5"/>
      <c r="H1033" s="5"/>
      <c r="I1033" s="60"/>
      <c r="J1033" s="60"/>
      <c r="K1033" s="60"/>
    </row>
    <row r="1034" spans="1:11" x14ac:dyDescent="0.25">
      <c r="A1034" s="63"/>
      <c r="B1034" s="64"/>
      <c r="C1034" s="64"/>
      <c r="D1034" s="64"/>
      <c r="E1034" s="64"/>
      <c r="F1034" s="5"/>
      <c r="G1034" s="5"/>
      <c r="H1034" s="5"/>
      <c r="I1034" s="60"/>
      <c r="J1034" s="60"/>
      <c r="K1034" s="60"/>
    </row>
    <row r="1035" spans="1:11" x14ac:dyDescent="0.25">
      <c r="A1035" s="63"/>
      <c r="B1035" s="64"/>
      <c r="C1035" s="64"/>
      <c r="D1035" s="64"/>
      <c r="E1035" s="64"/>
      <c r="F1035" s="5"/>
      <c r="G1035" s="5"/>
      <c r="H1035" s="5"/>
      <c r="I1035" s="60"/>
      <c r="J1035" s="60"/>
      <c r="K1035" s="60"/>
    </row>
    <row r="1036" spans="1:11" x14ac:dyDescent="0.25">
      <c r="A1036" s="63"/>
      <c r="B1036" s="64"/>
      <c r="C1036" s="64"/>
      <c r="D1036" s="64"/>
      <c r="E1036" s="64"/>
      <c r="F1036" s="5"/>
      <c r="G1036" s="5"/>
      <c r="H1036" s="5"/>
      <c r="I1036" s="60"/>
      <c r="J1036" s="60"/>
      <c r="K1036" s="60"/>
    </row>
    <row r="1037" spans="1:11" x14ac:dyDescent="0.25">
      <c r="A1037" s="63"/>
      <c r="B1037" s="64"/>
      <c r="C1037" s="64"/>
      <c r="D1037" s="64"/>
      <c r="E1037" s="64"/>
      <c r="F1037" s="5"/>
      <c r="G1037" s="5"/>
      <c r="H1037" s="5"/>
      <c r="I1037" s="60"/>
      <c r="J1037" s="60"/>
      <c r="K1037" s="60"/>
    </row>
    <row r="1038" spans="1:11" x14ac:dyDescent="0.25">
      <c r="A1038" s="63"/>
      <c r="B1038" s="64"/>
      <c r="C1038" s="64"/>
      <c r="D1038" s="64"/>
      <c r="E1038" s="64"/>
      <c r="F1038" s="5"/>
      <c r="G1038" s="5"/>
      <c r="H1038" s="5"/>
      <c r="I1038" s="60"/>
      <c r="J1038" s="60"/>
      <c r="K1038" s="60"/>
    </row>
    <row r="1039" spans="1:11" x14ac:dyDescent="0.25">
      <c r="A1039" s="63"/>
      <c r="B1039" s="64"/>
      <c r="C1039" s="64"/>
      <c r="D1039" s="64"/>
      <c r="E1039" s="64"/>
      <c r="F1039" s="5"/>
      <c r="G1039" s="5"/>
      <c r="H1039" s="5"/>
      <c r="I1039" s="60"/>
      <c r="J1039" s="60"/>
      <c r="K1039" s="60"/>
    </row>
    <row r="1040" spans="1:11" x14ac:dyDescent="0.25">
      <c r="A1040" s="63"/>
      <c r="B1040" s="64"/>
      <c r="C1040" s="64"/>
      <c r="D1040" s="64"/>
      <c r="E1040" s="64"/>
      <c r="F1040" s="5"/>
      <c r="G1040" s="5"/>
      <c r="H1040" s="5"/>
      <c r="I1040" s="60"/>
      <c r="J1040" s="60"/>
      <c r="K1040" s="60"/>
    </row>
    <row r="1041" spans="1:11" x14ac:dyDescent="0.25">
      <c r="A1041" s="63"/>
      <c r="B1041" s="64"/>
      <c r="C1041" s="64"/>
      <c r="D1041" s="64"/>
      <c r="E1041" s="64"/>
      <c r="F1041" s="5"/>
      <c r="G1041" s="5"/>
      <c r="H1041" s="5"/>
      <c r="I1041" s="60"/>
      <c r="J1041" s="60"/>
      <c r="K1041" s="60"/>
    </row>
    <row r="1042" spans="1:11" x14ac:dyDescent="0.25">
      <c r="A1042" s="63"/>
      <c r="B1042" s="64"/>
      <c r="C1042" s="64"/>
      <c r="D1042" s="64"/>
      <c r="E1042" s="64"/>
      <c r="F1042" s="5"/>
      <c r="G1042" s="5"/>
      <c r="H1042" s="5"/>
      <c r="I1042" s="60"/>
      <c r="J1042" s="60"/>
      <c r="K1042" s="60"/>
    </row>
    <row r="1043" spans="1:11" x14ac:dyDescent="0.25">
      <c r="A1043" s="63"/>
      <c r="B1043" s="64"/>
      <c r="C1043" s="64"/>
      <c r="D1043" s="64"/>
      <c r="E1043" s="64"/>
      <c r="F1043" s="5"/>
      <c r="G1043" s="5"/>
      <c r="H1043" s="5"/>
      <c r="I1043" s="60"/>
      <c r="J1043" s="60"/>
      <c r="K1043" s="60"/>
    </row>
    <row r="1044" spans="1:11" x14ac:dyDescent="0.25">
      <c r="A1044" s="63"/>
      <c r="B1044" s="64"/>
      <c r="C1044" s="64"/>
      <c r="D1044" s="64"/>
      <c r="E1044" s="64"/>
      <c r="F1044" s="5"/>
      <c r="G1044" s="5"/>
      <c r="H1044" s="5"/>
      <c r="I1044" s="60"/>
      <c r="J1044" s="60"/>
      <c r="K1044" s="60"/>
    </row>
    <row r="1045" spans="1:11" x14ac:dyDescent="0.25">
      <c r="A1045" s="63"/>
      <c r="B1045" s="64"/>
      <c r="C1045" s="64"/>
      <c r="D1045" s="64"/>
      <c r="E1045" s="64"/>
      <c r="F1045" s="5"/>
      <c r="G1045" s="5"/>
      <c r="H1045" s="5"/>
      <c r="I1045" s="60"/>
      <c r="J1045" s="60"/>
      <c r="K1045" s="60"/>
    </row>
    <row r="1046" spans="1:11" x14ac:dyDescent="0.25">
      <c r="A1046" s="63"/>
      <c r="B1046" s="64"/>
      <c r="C1046" s="64"/>
      <c r="D1046" s="64"/>
      <c r="E1046" s="64"/>
      <c r="F1046" s="5"/>
      <c r="G1046" s="5"/>
      <c r="H1046" s="5"/>
      <c r="I1046" s="60"/>
      <c r="J1046" s="60"/>
      <c r="K1046" s="60"/>
    </row>
    <row r="1047" spans="1:11" x14ac:dyDescent="0.25">
      <c r="A1047" s="63"/>
      <c r="B1047" s="64"/>
      <c r="C1047" s="64"/>
      <c r="D1047" s="64"/>
      <c r="E1047" s="64"/>
      <c r="F1047" s="5"/>
      <c r="G1047" s="5"/>
      <c r="H1047" s="5"/>
      <c r="I1047" s="60"/>
      <c r="J1047" s="60"/>
      <c r="K1047" s="60"/>
    </row>
    <row r="1048" spans="1:11" x14ac:dyDescent="0.25">
      <c r="A1048" s="63"/>
      <c r="B1048" s="64"/>
      <c r="C1048" s="64"/>
      <c r="D1048" s="64"/>
      <c r="E1048" s="64"/>
      <c r="F1048" s="5"/>
      <c r="G1048" s="5"/>
      <c r="H1048" s="5"/>
      <c r="I1048" s="60"/>
      <c r="J1048" s="60"/>
      <c r="K1048" s="60"/>
    </row>
    <row r="1049" spans="1:11" x14ac:dyDescent="0.25">
      <c r="A1049" s="63"/>
      <c r="B1049" s="64"/>
      <c r="C1049" s="64"/>
      <c r="D1049" s="64"/>
      <c r="E1049" s="64"/>
      <c r="F1049" s="5"/>
      <c r="G1049" s="5"/>
      <c r="H1049" s="5"/>
      <c r="I1049" s="60"/>
      <c r="J1049" s="60"/>
      <c r="K1049" s="60"/>
    </row>
    <row r="1050" spans="1:11" x14ac:dyDescent="0.25">
      <c r="A1050" s="63"/>
      <c r="B1050" s="64"/>
      <c r="C1050" s="64"/>
      <c r="D1050" s="64"/>
      <c r="E1050" s="64"/>
      <c r="F1050" s="5"/>
      <c r="G1050" s="5"/>
      <c r="H1050" s="5"/>
      <c r="I1050" s="60"/>
      <c r="J1050" s="60"/>
      <c r="K1050" s="60"/>
    </row>
    <row r="1051" spans="1:11" x14ac:dyDescent="0.25">
      <c r="A1051" s="63"/>
      <c r="B1051" s="64"/>
      <c r="C1051" s="64"/>
      <c r="D1051" s="64"/>
      <c r="E1051" s="64"/>
      <c r="F1051" s="5"/>
      <c r="G1051" s="5"/>
      <c r="H1051" s="5"/>
      <c r="I1051" s="60"/>
      <c r="J1051" s="60"/>
      <c r="K1051" s="60"/>
    </row>
    <row r="1052" spans="1:11" x14ac:dyDescent="0.25">
      <c r="A1052" s="63"/>
      <c r="B1052" s="64"/>
      <c r="C1052" s="64"/>
      <c r="D1052" s="64"/>
      <c r="E1052" s="64"/>
      <c r="F1052" s="5"/>
      <c r="G1052" s="5"/>
      <c r="H1052" s="5"/>
      <c r="I1052" s="60"/>
      <c r="J1052" s="60"/>
      <c r="K1052" s="60"/>
    </row>
    <row r="1053" spans="1:11" x14ac:dyDescent="0.25">
      <c r="A1053" s="63"/>
      <c r="B1053" s="64"/>
      <c r="C1053" s="64"/>
      <c r="D1053" s="64"/>
      <c r="E1053" s="64"/>
      <c r="F1053" s="5"/>
      <c r="G1053" s="5"/>
      <c r="H1053" s="5"/>
      <c r="I1053" s="60"/>
      <c r="J1053" s="60"/>
      <c r="K1053" s="60"/>
    </row>
    <row r="1054" spans="1:11" x14ac:dyDescent="0.25">
      <c r="A1054" s="63"/>
      <c r="B1054" s="64"/>
      <c r="C1054" s="64"/>
      <c r="D1054" s="64"/>
      <c r="E1054" s="64"/>
      <c r="F1054" s="5"/>
      <c r="G1054" s="5"/>
      <c r="H1054" s="5"/>
      <c r="I1054" s="60"/>
      <c r="J1054" s="60"/>
      <c r="K1054" s="60"/>
    </row>
    <row r="1055" spans="1:11" x14ac:dyDescent="0.25">
      <c r="A1055" s="63"/>
      <c r="B1055" s="64"/>
      <c r="C1055" s="64"/>
      <c r="D1055" s="64"/>
      <c r="E1055" s="64"/>
      <c r="F1055" s="5"/>
      <c r="G1055" s="5"/>
      <c r="H1055" s="5"/>
      <c r="I1055" s="60"/>
      <c r="J1055" s="60"/>
      <c r="K1055" s="60"/>
    </row>
    <row r="1056" spans="1:11" x14ac:dyDescent="0.25">
      <c r="A1056" s="63"/>
      <c r="B1056" s="64"/>
      <c r="C1056" s="64"/>
      <c r="D1056" s="64"/>
      <c r="E1056" s="64"/>
      <c r="F1056" s="5"/>
      <c r="G1056" s="5"/>
      <c r="H1056" s="5"/>
      <c r="I1056" s="60"/>
      <c r="J1056" s="60"/>
      <c r="K1056" s="60"/>
    </row>
    <row r="1057" spans="1:11" x14ac:dyDescent="0.25">
      <c r="A1057" s="63"/>
      <c r="B1057" s="64"/>
      <c r="C1057" s="64"/>
      <c r="D1057" s="64"/>
      <c r="E1057" s="64"/>
      <c r="F1057" s="5"/>
      <c r="G1057" s="5"/>
      <c r="H1057" s="5"/>
      <c r="I1057" s="60"/>
      <c r="J1057" s="60"/>
      <c r="K1057" s="60"/>
    </row>
    <row r="1058" spans="1:11" x14ac:dyDescent="0.25">
      <c r="A1058" s="63"/>
      <c r="B1058" s="64"/>
      <c r="C1058" s="64"/>
      <c r="D1058" s="64"/>
      <c r="E1058" s="64"/>
      <c r="F1058" s="5"/>
      <c r="G1058" s="5"/>
      <c r="H1058" s="5"/>
      <c r="I1058" s="60"/>
      <c r="J1058" s="60"/>
      <c r="K1058" s="60"/>
    </row>
    <row r="1059" spans="1:11" x14ac:dyDescent="0.25">
      <c r="A1059" s="63"/>
      <c r="B1059" s="64"/>
      <c r="C1059" s="64"/>
      <c r="D1059" s="64"/>
      <c r="E1059" s="64"/>
      <c r="F1059" s="5"/>
      <c r="G1059" s="5"/>
      <c r="H1059" s="5"/>
      <c r="I1059" s="60"/>
      <c r="J1059" s="60"/>
      <c r="K1059" s="60"/>
    </row>
    <row r="1060" spans="1:11" x14ac:dyDescent="0.25">
      <c r="A1060" s="63"/>
      <c r="B1060" s="64"/>
      <c r="C1060" s="64"/>
      <c r="D1060" s="64"/>
      <c r="E1060" s="64"/>
      <c r="F1060" s="5"/>
      <c r="G1060" s="5"/>
      <c r="H1060" s="5"/>
      <c r="I1060" s="60"/>
      <c r="J1060" s="60"/>
      <c r="K1060" s="60"/>
    </row>
    <row r="1061" spans="1:11" x14ac:dyDescent="0.25">
      <c r="A1061" s="63"/>
      <c r="B1061" s="64"/>
      <c r="C1061" s="64"/>
      <c r="D1061" s="64"/>
      <c r="E1061" s="64"/>
      <c r="F1061" s="5"/>
      <c r="G1061" s="5"/>
      <c r="H1061" s="5"/>
      <c r="I1061" s="60"/>
      <c r="J1061" s="60"/>
      <c r="K1061" s="60"/>
    </row>
    <row r="1062" spans="1:11" x14ac:dyDescent="0.25">
      <c r="A1062" s="63"/>
      <c r="B1062" s="64"/>
      <c r="C1062" s="64"/>
      <c r="D1062" s="64"/>
      <c r="E1062" s="64"/>
      <c r="F1062" s="5"/>
      <c r="G1062" s="5"/>
      <c r="H1062" s="5"/>
      <c r="I1062" s="60"/>
      <c r="J1062" s="60"/>
      <c r="K1062" s="60"/>
    </row>
    <row r="1063" spans="1:11" x14ac:dyDescent="0.25">
      <c r="A1063" s="63"/>
      <c r="B1063" s="64"/>
      <c r="C1063" s="64"/>
      <c r="D1063" s="64"/>
      <c r="E1063" s="64"/>
      <c r="F1063" s="5"/>
      <c r="G1063" s="5"/>
      <c r="H1063" s="5"/>
      <c r="I1063" s="60"/>
      <c r="J1063" s="60"/>
      <c r="K1063" s="60"/>
    </row>
    <row r="1064" spans="1:11" x14ac:dyDescent="0.25">
      <c r="A1064" s="63"/>
      <c r="B1064" s="64"/>
      <c r="C1064" s="64"/>
      <c r="D1064" s="64"/>
      <c r="E1064" s="64"/>
      <c r="F1064" s="5"/>
      <c r="G1064" s="5"/>
      <c r="H1064" s="5"/>
      <c r="I1064" s="60"/>
      <c r="J1064" s="60"/>
      <c r="K1064" s="60"/>
    </row>
    <row r="1065" spans="1:11" x14ac:dyDescent="0.25">
      <c r="A1065" s="63"/>
      <c r="B1065" s="64"/>
      <c r="C1065" s="64"/>
      <c r="D1065" s="64"/>
      <c r="E1065" s="64"/>
      <c r="F1065" s="5"/>
      <c r="G1065" s="5"/>
      <c r="H1065" s="5"/>
      <c r="I1065" s="60"/>
      <c r="J1065" s="60"/>
      <c r="K1065" s="60"/>
    </row>
    <row r="1066" spans="1:11" x14ac:dyDescent="0.25">
      <c r="A1066" s="63"/>
      <c r="B1066" s="64"/>
      <c r="C1066" s="64"/>
      <c r="D1066" s="64"/>
      <c r="E1066" s="64"/>
      <c r="F1066" s="5"/>
      <c r="G1066" s="5"/>
      <c r="H1066" s="5"/>
      <c r="I1066" s="60"/>
      <c r="J1066" s="60"/>
      <c r="K1066" s="60"/>
    </row>
    <row r="1067" spans="1:11" x14ac:dyDescent="0.25">
      <c r="A1067" s="63"/>
      <c r="B1067" s="64"/>
      <c r="C1067" s="64"/>
      <c r="D1067" s="64"/>
      <c r="E1067" s="64"/>
      <c r="F1067" s="5"/>
      <c r="G1067" s="5"/>
      <c r="H1067" s="5"/>
      <c r="I1067" s="60"/>
      <c r="J1067" s="60"/>
      <c r="K1067" s="60"/>
    </row>
    <row r="1068" spans="1:11" x14ac:dyDescent="0.25">
      <c r="A1068" s="63"/>
      <c r="B1068" s="64"/>
      <c r="C1068" s="64"/>
      <c r="D1068" s="64"/>
      <c r="E1068" s="64"/>
      <c r="F1068" s="5"/>
      <c r="G1068" s="5"/>
      <c r="H1068" s="5"/>
      <c r="I1068" s="60"/>
      <c r="J1068" s="60"/>
      <c r="K1068" s="60"/>
    </row>
    <row r="1069" spans="1:11" x14ac:dyDescent="0.25">
      <c r="A1069" s="63"/>
      <c r="B1069" s="64"/>
      <c r="C1069" s="64"/>
      <c r="D1069" s="64"/>
      <c r="E1069" s="64"/>
      <c r="F1069" s="5"/>
      <c r="G1069" s="5"/>
      <c r="H1069" s="5"/>
      <c r="I1069" s="60"/>
      <c r="J1069" s="60"/>
      <c r="K1069" s="60"/>
    </row>
    <row r="1070" spans="1:11" x14ac:dyDescent="0.25">
      <c r="A1070" s="63"/>
      <c r="B1070" s="64"/>
      <c r="C1070" s="64"/>
      <c r="D1070" s="64"/>
      <c r="E1070" s="64"/>
      <c r="F1070" s="5"/>
      <c r="G1070" s="5"/>
      <c r="H1070" s="5"/>
      <c r="I1070" s="60"/>
      <c r="J1070" s="60"/>
      <c r="K1070" s="60"/>
    </row>
    <row r="1071" spans="1:11" x14ac:dyDescent="0.25">
      <c r="A1071" s="63"/>
      <c r="B1071" s="64"/>
      <c r="C1071" s="64"/>
      <c r="D1071" s="64"/>
      <c r="E1071" s="64"/>
      <c r="F1071" s="5"/>
      <c r="G1071" s="5"/>
      <c r="H1071" s="5"/>
      <c r="I1071" s="60"/>
      <c r="J1071" s="60"/>
      <c r="K1071" s="60"/>
    </row>
    <row r="1072" spans="1:11" x14ac:dyDescent="0.25">
      <c r="A1072" s="63"/>
      <c r="B1072" s="64"/>
      <c r="C1072" s="64"/>
      <c r="D1072" s="64"/>
      <c r="E1072" s="64"/>
      <c r="F1072" s="5"/>
      <c r="G1072" s="5"/>
      <c r="H1072" s="5"/>
      <c r="I1072" s="60"/>
      <c r="J1072" s="60"/>
      <c r="K1072" s="60"/>
    </row>
    <row r="1073" spans="1:11" x14ac:dyDescent="0.25">
      <c r="A1073" s="63"/>
      <c r="B1073" s="64"/>
      <c r="C1073" s="64"/>
      <c r="D1073" s="64"/>
      <c r="E1073" s="64"/>
      <c r="F1073" s="5"/>
      <c r="G1073" s="5"/>
      <c r="H1073" s="5"/>
      <c r="I1073" s="60"/>
      <c r="J1073" s="60"/>
      <c r="K1073" s="60"/>
    </row>
    <row r="1074" spans="1:11" x14ac:dyDescent="0.25">
      <c r="A1074" s="63"/>
      <c r="B1074" s="64"/>
      <c r="C1074" s="64"/>
      <c r="D1074" s="64"/>
      <c r="E1074" s="64"/>
      <c r="F1074" s="5"/>
      <c r="G1074" s="5"/>
      <c r="H1074" s="5"/>
      <c r="I1074" s="60"/>
      <c r="J1074" s="60"/>
      <c r="K1074" s="60"/>
    </row>
    <row r="1075" spans="1:11" x14ac:dyDescent="0.25">
      <c r="A1075" s="63"/>
      <c r="B1075" s="64"/>
      <c r="C1075" s="64"/>
      <c r="D1075" s="64"/>
      <c r="E1075" s="64"/>
      <c r="F1075" s="5"/>
      <c r="G1075" s="5"/>
      <c r="H1075" s="5"/>
      <c r="I1075" s="60"/>
      <c r="J1075" s="60"/>
      <c r="K1075" s="60"/>
    </row>
    <row r="1076" spans="1:11" x14ac:dyDescent="0.25">
      <c r="A1076" s="63"/>
      <c r="B1076" s="64"/>
      <c r="C1076" s="64"/>
      <c r="D1076" s="64"/>
      <c r="E1076" s="64"/>
      <c r="F1076" s="5"/>
      <c r="G1076" s="5"/>
      <c r="H1076" s="5"/>
      <c r="I1076" s="60"/>
      <c r="J1076" s="60"/>
      <c r="K1076" s="60"/>
    </row>
    <row r="1077" spans="1:11" x14ac:dyDescent="0.25">
      <c r="A1077" s="63"/>
      <c r="B1077" s="64"/>
      <c r="C1077" s="64"/>
      <c r="D1077" s="64"/>
      <c r="E1077" s="64"/>
      <c r="F1077" s="5"/>
      <c r="G1077" s="5"/>
      <c r="H1077" s="5"/>
      <c r="I1077" s="60"/>
      <c r="J1077" s="60"/>
      <c r="K1077" s="60"/>
    </row>
    <row r="1078" spans="1:11" x14ac:dyDescent="0.25">
      <c r="A1078" s="63"/>
      <c r="B1078" s="64"/>
      <c r="C1078" s="64"/>
      <c r="D1078" s="64"/>
      <c r="E1078" s="64"/>
      <c r="F1078" s="5"/>
      <c r="G1078" s="5"/>
      <c r="H1078" s="5"/>
      <c r="I1078" s="60"/>
      <c r="J1078" s="60"/>
      <c r="K1078" s="60"/>
    </row>
    <row r="1079" spans="1:11" x14ac:dyDescent="0.25">
      <c r="A1079" s="63"/>
      <c r="B1079" s="64"/>
      <c r="C1079" s="64"/>
      <c r="D1079" s="64"/>
      <c r="E1079" s="64"/>
      <c r="F1079" s="5"/>
      <c r="G1079" s="5"/>
      <c r="H1079" s="5"/>
      <c r="I1079" s="60"/>
      <c r="J1079" s="60"/>
      <c r="K1079" s="60"/>
    </row>
    <row r="1080" spans="1:11" x14ac:dyDescent="0.25">
      <c r="A1080" s="63"/>
      <c r="B1080" s="64"/>
      <c r="C1080" s="64"/>
      <c r="D1080" s="64"/>
      <c r="E1080" s="64"/>
      <c r="F1080" s="5"/>
      <c r="G1080" s="5"/>
      <c r="H1080" s="5"/>
      <c r="I1080" s="60"/>
      <c r="J1080" s="60"/>
      <c r="K1080" s="60"/>
    </row>
    <row r="1081" spans="1:11" x14ac:dyDescent="0.25">
      <c r="A1081" s="63"/>
      <c r="B1081" s="64"/>
      <c r="C1081" s="64"/>
      <c r="D1081" s="64"/>
      <c r="E1081" s="64"/>
      <c r="F1081" s="5"/>
      <c r="G1081" s="5"/>
      <c r="H1081" s="5"/>
      <c r="I1081" s="60"/>
      <c r="J1081" s="60"/>
      <c r="K1081" s="60"/>
    </row>
    <row r="1082" spans="1:11" x14ac:dyDescent="0.25">
      <c r="A1082" s="63"/>
      <c r="B1082" s="64"/>
      <c r="C1082" s="64"/>
      <c r="D1082" s="64"/>
      <c r="E1082" s="64"/>
      <c r="F1082" s="5"/>
      <c r="G1082" s="5"/>
      <c r="H1082" s="5"/>
      <c r="I1082" s="60"/>
      <c r="J1082" s="60"/>
      <c r="K1082" s="60"/>
    </row>
    <row r="1083" spans="1:11" x14ac:dyDescent="0.25">
      <c r="A1083" s="63"/>
      <c r="B1083" s="64"/>
      <c r="C1083" s="64"/>
      <c r="D1083" s="64"/>
      <c r="E1083" s="64"/>
      <c r="F1083" s="5"/>
      <c r="G1083" s="5"/>
      <c r="H1083" s="5"/>
      <c r="I1083" s="60"/>
      <c r="J1083" s="60"/>
      <c r="K1083" s="60"/>
    </row>
    <row r="1084" spans="1:11" x14ac:dyDescent="0.25">
      <c r="A1084" s="63"/>
      <c r="B1084" s="64"/>
      <c r="C1084" s="64"/>
      <c r="D1084" s="64"/>
      <c r="E1084" s="64"/>
      <c r="F1084" s="5"/>
      <c r="G1084" s="5"/>
      <c r="H1084" s="5"/>
      <c r="I1084" s="60"/>
      <c r="J1084" s="60"/>
      <c r="K1084" s="60"/>
    </row>
    <row r="1085" spans="1:11" x14ac:dyDescent="0.25">
      <c r="A1085" s="63"/>
      <c r="B1085" s="64"/>
      <c r="C1085" s="64"/>
      <c r="D1085" s="64"/>
      <c r="E1085" s="64"/>
      <c r="F1085" s="5"/>
      <c r="G1085" s="5"/>
      <c r="H1085" s="5"/>
      <c r="I1085" s="60"/>
      <c r="J1085" s="60"/>
      <c r="K1085" s="60"/>
    </row>
    <row r="1086" spans="1:11" x14ac:dyDescent="0.25">
      <c r="A1086" s="63"/>
      <c r="B1086" s="64"/>
      <c r="C1086" s="64"/>
      <c r="D1086" s="64"/>
      <c r="E1086" s="64"/>
      <c r="F1086" s="5"/>
      <c r="G1086" s="5"/>
      <c r="H1086" s="5"/>
      <c r="I1086" s="60"/>
      <c r="J1086" s="60"/>
      <c r="K1086" s="60"/>
    </row>
    <row r="1087" spans="1:11" x14ac:dyDescent="0.25">
      <c r="A1087" s="63"/>
      <c r="B1087" s="64"/>
      <c r="C1087" s="64"/>
      <c r="D1087" s="64"/>
      <c r="E1087" s="64"/>
      <c r="F1087" s="5"/>
      <c r="G1087" s="5"/>
      <c r="H1087" s="5"/>
      <c r="I1087" s="60"/>
      <c r="J1087" s="60"/>
      <c r="K1087" s="60"/>
    </row>
    <row r="1088" spans="1:11" x14ac:dyDescent="0.25">
      <c r="A1088" s="63"/>
      <c r="B1088" s="64"/>
      <c r="C1088" s="64"/>
      <c r="D1088" s="64"/>
      <c r="E1088" s="64"/>
      <c r="F1088" s="5"/>
      <c r="G1088" s="5"/>
      <c r="H1088" s="5"/>
      <c r="I1088" s="60"/>
      <c r="J1088" s="60"/>
      <c r="K1088" s="60"/>
    </row>
    <row r="1089" spans="1:11" x14ac:dyDescent="0.25">
      <c r="A1089" s="63"/>
      <c r="B1089" s="64"/>
      <c r="C1089" s="64"/>
      <c r="D1089" s="64"/>
      <c r="E1089" s="64"/>
      <c r="F1089" s="5"/>
      <c r="G1089" s="5"/>
      <c r="H1089" s="5"/>
      <c r="I1089" s="60"/>
      <c r="J1089" s="60"/>
      <c r="K1089" s="60"/>
    </row>
    <row r="1090" spans="1:11" x14ac:dyDescent="0.25">
      <c r="A1090" s="63"/>
      <c r="B1090" s="64"/>
      <c r="C1090" s="64"/>
      <c r="D1090" s="64"/>
      <c r="E1090" s="64"/>
      <c r="F1090" s="5"/>
      <c r="G1090" s="5"/>
      <c r="H1090" s="5"/>
      <c r="I1090" s="60"/>
      <c r="J1090" s="60"/>
      <c r="K1090" s="60"/>
    </row>
    <row r="1091" spans="1:11" x14ac:dyDescent="0.25">
      <c r="A1091" s="63"/>
      <c r="B1091" s="64"/>
      <c r="C1091" s="64"/>
      <c r="D1091" s="64"/>
      <c r="E1091" s="64"/>
      <c r="F1091" s="5"/>
      <c r="G1091" s="5"/>
      <c r="H1091" s="5"/>
      <c r="I1091" s="60"/>
      <c r="J1091" s="60"/>
      <c r="K1091" s="60"/>
    </row>
    <row r="1092" spans="1:11" x14ac:dyDescent="0.25">
      <c r="A1092" s="63"/>
      <c r="B1092" s="64"/>
      <c r="C1092" s="64"/>
      <c r="D1092" s="64"/>
      <c r="E1092" s="64"/>
      <c r="F1092" s="5"/>
      <c r="G1092" s="5"/>
      <c r="H1092" s="5"/>
      <c r="I1092" s="60"/>
      <c r="J1092" s="60"/>
      <c r="K1092" s="60"/>
    </row>
    <row r="1093" spans="1:11" x14ac:dyDescent="0.25">
      <c r="A1093" s="63"/>
      <c r="B1093" s="64"/>
      <c r="C1093" s="64"/>
      <c r="D1093" s="64"/>
      <c r="E1093" s="64"/>
      <c r="F1093" s="5"/>
      <c r="G1093" s="5"/>
      <c r="H1093" s="5"/>
      <c r="I1093" s="60"/>
      <c r="J1093" s="60"/>
      <c r="K1093" s="60"/>
    </row>
    <row r="1094" spans="1:11" x14ac:dyDescent="0.25">
      <c r="A1094" s="63"/>
      <c r="B1094" s="64"/>
      <c r="C1094" s="64"/>
      <c r="D1094" s="64"/>
      <c r="E1094" s="64"/>
      <c r="F1094" s="5"/>
      <c r="G1094" s="5"/>
      <c r="H1094" s="5"/>
      <c r="I1094" s="60"/>
      <c r="J1094" s="60"/>
      <c r="K1094" s="60"/>
    </row>
    <row r="1095" spans="1:11" x14ac:dyDescent="0.25">
      <c r="A1095" s="63"/>
      <c r="B1095" s="64"/>
      <c r="C1095" s="64"/>
      <c r="D1095" s="64"/>
      <c r="E1095" s="64"/>
      <c r="F1095" s="5"/>
      <c r="G1095" s="5"/>
      <c r="H1095" s="5"/>
      <c r="I1095" s="60"/>
      <c r="J1095" s="60"/>
      <c r="K1095" s="60"/>
    </row>
    <row r="1096" spans="1:11" x14ac:dyDescent="0.25">
      <c r="A1096" s="63"/>
      <c r="B1096" s="64"/>
      <c r="C1096" s="64"/>
      <c r="D1096" s="64"/>
      <c r="E1096" s="64"/>
      <c r="F1096" s="5"/>
      <c r="G1096" s="5"/>
      <c r="H1096" s="5"/>
      <c r="I1096" s="60"/>
      <c r="J1096" s="60"/>
      <c r="K1096" s="60"/>
    </row>
    <row r="1097" spans="1:11" x14ac:dyDescent="0.25">
      <c r="A1097" s="63"/>
      <c r="B1097" s="64"/>
      <c r="C1097" s="64"/>
      <c r="D1097" s="64"/>
      <c r="E1097" s="64"/>
      <c r="F1097" s="5"/>
      <c r="G1097" s="5"/>
      <c r="H1097" s="5"/>
      <c r="I1097" s="60"/>
      <c r="J1097" s="60"/>
      <c r="K1097" s="60"/>
    </row>
    <row r="1098" spans="1:11" x14ac:dyDescent="0.25">
      <c r="A1098" s="63"/>
      <c r="B1098" s="64"/>
      <c r="C1098" s="64"/>
      <c r="D1098" s="64"/>
      <c r="E1098" s="64"/>
      <c r="F1098" s="5"/>
      <c r="G1098" s="5"/>
      <c r="H1098" s="5"/>
      <c r="I1098" s="60"/>
      <c r="J1098" s="60"/>
      <c r="K1098" s="60"/>
    </row>
    <row r="1099" spans="1:11" x14ac:dyDescent="0.25">
      <c r="A1099" s="63"/>
      <c r="B1099" s="64"/>
      <c r="C1099" s="64"/>
      <c r="D1099" s="64"/>
      <c r="E1099" s="64"/>
      <c r="F1099" s="5"/>
      <c r="G1099" s="5"/>
      <c r="H1099" s="5"/>
      <c r="I1099" s="60"/>
      <c r="J1099" s="60"/>
      <c r="K1099" s="60"/>
    </row>
    <row r="1100" spans="1:11" x14ac:dyDescent="0.25">
      <c r="A1100" s="63"/>
      <c r="B1100" s="64"/>
      <c r="C1100" s="64"/>
      <c r="D1100" s="64"/>
      <c r="E1100" s="64"/>
      <c r="F1100" s="5"/>
      <c r="G1100" s="5"/>
      <c r="H1100" s="5"/>
      <c r="I1100" s="60"/>
      <c r="J1100" s="60"/>
      <c r="K1100" s="60"/>
    </row>
    <row r="1101" spans="1:11" x14ac:dyDescent="0.25">
      <c r="A1101" s="63"/>
      <c r="B1101" s="64"/>
      <c r="C1101" s="64"/>
      <c r="D1101" s="64"/>
      <c r="E1101" s="64"/>
      <c r="F1101" s="5"/>
      <c r="G1101" s="5"/>
      <c r="H1101" s="5"/>
      <c r="I1101" s="60"/>
      <c r="J1101" s="60"/>
      <c r="K1101" s="60"/>
    </row>
    <row r="1102" spans="1:11" x14ac:dyDescent="0.25">
      <c r="A1102" s="63"/>
      <c r="B1102" s="64"/>
      <c r="C1102" s="64"/>
      <c r="D1102" s="64"/>
      <c r="E1102" s="64"/>
      <c r="F1102" s="5"/>
      <c r="G1102" s="5"/>
      <c r="H1102" s="5"/>
      <c r="I1102" s="60"/>
      <c r="J1102" s="60"/>
      <c r="K1102" s="60"/>
    </row>
    <row r="1103" spans="1:11" x14ac:dyDescent="0.25">
      <c r="A1103" s="63"/>
      <c r="B1103" s="64"/>
      <c r="C1103" s="64"/>
      <c r="D1103" s="64"/>
      <c r="E1103" s="64"/>
      <c r="F1103" s="5"/>
      <c r="G1103" s="5"/>
      <c r="H1103" s="5"/>
      <c r="I1103" s="60"/>
      <c r="J1103" s="60"/>
      <c r="K1103" s="60"/>
    </row>
    <row r="1104" spans="1:11" x14ac:dyDescent="0.25">
      <c r="A1104" s="63"/>
      <c r="B1104" s="64"/>
      <c r="C1104" s="64"/>
      <c r="D1104" s="64"/>
      <c r="E1104" s="64"/>
      <c r="F1104" s="5"/>
      <c r="G1104" s="5"/>
      <c r="H1104" s="5"/>
      <c r="I1104" s="60"/>
      <c r="J1104" s="60"/>
      <c r="K1104" s="60"/>
    </row>
    <row r="1105" spans="1:11" x14ac:dyDescent="0.25">
      <c r="A1105" s="63"/>
      <c r="B1105" s="64"/>
      <c r="C1105" s="64"/>
      <c r="D1105" s="64"/>
      <c r="E1105" s="64"/>
      <c r="F1105" s="5"/>
      <c r="G1105" s="5"/>
      <c r="H1105" s="5"/>
      <c r="I1105" s="60"/>
      <c r="J1105" s="60"/>
      <c r="K1105" s="60"/>
    </row>
    <row r="1106" spans="1:11" x14ac:dyDescent="0.25">
      <c r="A1106" s="63"/>
      <c r="B1106" s="64"/>
      <c r="C1106" s="64"/>
      <c r="D1106" s="64"/>
      <c r="E1106" s="64"/>
      <c r="F1106" s="5"/>
      <c r="G1106" s="5"/>
      <c r="H1106" s="5"/>
      <c r="I1106" s="60"/>
      <c r="J1106" s="60"/>
      <c r="K1106" s="60"/>
    </row>
    <row r="1107" spans="1:11" x14ac:dyDescent="0.25">
      <c r="A1107" s="63"/>
      <c r="B1107" s="64"/>
      <c r="C1107" s="64"/>
      <c r="D1107" s="64"/>
      <c r="E1107" s="64"/>
      <c r="F1107" s="5"/>
      <c r="G1107" s="5"/>
      <c r="H1107" s="5"/>
      <c r="I1107" s="60"/>
      <c r="J1107" s="60"/>
      <c r="K1107" s="60"/>
    </row>
    <row r="1108" spans="1:11" x14ac:dyDescent="0.25">
      <c r="A1108" s="63"/>
      <c r="B1108" s="64"/>
      <c r="C1108" s="64"/>
      <c r="D1108" s="64"/>
      <c r="E1108" s="64"/>
      <c r="F1108" s="5"/>
      <c r="G1108" s="5"/>
      <c r="H1108" s="5"/>
      <c r="I1108" s="60"/>
      <c r="J1108" s="60"/>
      <c r="K1108" s="60"/>
    </row>
    <row r="1109" spans="1:11" x14ac:dyDescent="0.25">
      <c r="A1109" s="63"/>
      <c r="B1109" s="64"/>
      <c r="C1109" s="64"/>
      <c r="D1109" s="64"/>
      <c r="E1109" s="64"/>
      <c r="F1109" s="5"/>
      <c r="G1109" s="5"/>
      <c r="H1109" s="5"/>
      <c r="I1109" s="60"/>
      <c r="J1109" s="60"/>
      <c r="K1109" s="60"/>
    </row>
    <row r="1110" spans="1:11" x14ac:dyDescent="0.25">
      <c r="A1110" s="63"/>
      <c r="B1110" s="64"/>
      <c r="C1110" s="64"/>
      <c r="D1110" s="64"/>
      <c r="E1110" s="64"/>
      <c r="F1110" s="5"/>
      <c r="G1110" s="5"/>
      <c r="H1110" s="5"/>
      <c r="I1110" s="60"/>
      <c r="J1110" s="60"/>
      <c r="K1110" s="60"/>
    </row>
    <row r="1111" spans="1:11" x14ac:dyDescent="0.25">
      <c r="A1111" s="63"/>
      <c r="B1111" s="64"/>
      <c r="C1111" s="64"/>
      <c r="D1111" s="64"/>
      <c r="E1111" s="64"/>
      <c r="F1111" s="5"/>
      <c r="G1111" s="5"/>
      <c r="H1111" s="5"/>
      <c r="I1111" s="60"/>
      <c r="J1111" s="60"/>
      <c r="K1111" s="60"/>
    </row>
    <row r="1112" spans="1:11" x14ac:dyDescent="0.25">
      <c r="A1112" s="63"/>
      <c r="B1112" s="64"/>
      <c r="C1112" s="64"/>
      <c r="D1112" s="64"/>
      <c r="E1112" s="64"/>
      <c r="F1112" s="5"/>
      <c r="G1112" s="5"/>
      <c r="H1112" s="5"/>
      <c r="I1112" s="60"/>
      <c r="J1112" s="60"/>
      <c r="K1112" s="60"/>
    </row>
    <row r="1113" spans="1:11" x14ac:dyDescent="0.25">
      <c r="A1113" s="63"/>
      <c r="B1113" s="64"/>
      <c r="C1113" s="64"/>
      <c r="D1113" s="64"/>
      <c r="E1113" s="64"/>
      <c r="F1113" s="5"/>
      <c r="G1113" s="5"/>
      <c r="H1113" s="5"/>
      <c r="I1113" s="60"/>
      <c r="J1113" s="60"/>
      <c r="K1113" s="60"/>
    </row>
    <row r="1114" spans="1:11" x14ac:dyDescent="0.25">
      <c r="A1114" s="63"/>
      <c r="B1114" s="64"/>
      <c r="C1114" s="64"/>
      <c r="D1114" s="64"/>
      <c r="E1114" s="64"/>
      <c r="F1114" s="5"/>
      <c r="G1114" s="5"/>
      <c r="H1114" s="5"/>
      <c r="I1114" s="60"/>
      <c r="J1114" s="60"/>
      <c r="K1114" s="60"/>
    </row>
    <row r="1115" spans="1:11" x14ac:dyDescent="0.25">
      <c r="A1115" s="63"/>
      <c r="B1115" s="64"/>
      <c r="C1115" s="64"/>
      <c r="D1115" s="64"/>
      <c r="E1115" s="64"/>
      <c r="F1115" s="5"/>
      <c r="G1115" s="5"/>
      <c r="H1115" s="5"/>
      <c r="I1115" s="60"/>
      <c r="J1115" s="60"/>
      <c r="K1115" s="60"/>
    </row>
    <row r="1116" spans="1:11" x14ac:dyDescent="0.25">
      <c r="A1116" s="63"/>
      <c r="B1116" s="64"/>
      <c r="C1116" s="64"/>
      <c r="D1116" s="64"/>
      <c r="E1116" s="64"/>
      <c r="F1116" s="5"/>
      <c r="G1116" s="5"/>
      <c r="H1116" s="5"/>
      <c r="I1116" s="60"/>
      <c r="J1116" s="60"/>
      <c r="K1116" s="60"/>
    </row>
    <row r="1117" spans="1:11" x14ac:dyDescent="0.25">
      <c r="A1117" s="63"/>
      <c r="B1117" s="64"/>
      <c r="C1117" s="64"/>
      <c r="D1117" s="64"/>
      <c r="E1117" s="64"/>
      <c r="F1117" s="5"/>
      <c r="G1117" s="5"/>
      <c r="H1117" s="5"/>
      <c r="I1117" s="60"/>
      <c r="J1117" s="60"/>
      <c r="K1117" s="60"/>
    </row>
    <row r="1118" spans="1:11" x14ac:dyDescent="0.25">
      <c r="A1118" s="63"/>
      <c r="B1118" s="64"/>
      <c r="C1118" s="64"/>
      <c r="D1118" s="64"/>
      <c r="E1118" s="64"/>
      <c r="F1118" s="5"/>
      <c r="G1118" s="5"/>
      <c r="H1118" s="5"/>
      <c r="I1118" s="60"/>
      <c r="J1118" s="60"/>
      <c r="K1118" s="60"/>
    </row>
    <row r="1119" spans="1:11" x14ac:dyDescent="0.25">
      <c r="A1119" s="63"/>
      <c r="B1119" s="64"/>
      <c r="C1119" s="64"/>
      <c r="D1119" s="64"/>
      <c r="E1119" s="64"/>
      <c r="F1119" s="5"/>
      <c r="G1119" s="5"/>
      <c r="H1119" s="5"/>
      <c r="I1119" s="60"/>
      <c r="J1119" s="60"/>
      <c r="K1119" s="60"/>
    </row>
    <row r="1120" spans="1:11" x14ac:dyDescent="0.25">
      <c r="A1120" s="63"/>
      <c r="B1120" s="64"/>
      <c r="C1120" s="64"/>
      <c r="D1120" s="64"/>
      <c r="E1120" s="64"/>
      <c r="F1120" s="5"/>
      <c r="G1120" s="5"/>
      <c r="H1120" s="5"/>
      <c r="I1120" s="60"/>
      <c r="J1120" s="60"/>
      <c r="K1120" s="60"/>
    </row>
    <row r="1121" spans="1:11" x14ac:dyDescent="0.25">
      <c r="A1121" s="63"/>
      <c r="B1121" s="64"/>
      <c r="C1121" s="64"/>
      <c r="D1121" s="64"/>
      <c r="E1121" s="64"/>
      <c r="F1121" s="5"/>
      <c r="G1121" s="5"/>
      <c r="H1121" s="5"/>
      <c r="I1121" s="60"/>
      <c r="J1121" s="60"/>
      <c r="K1121" s="60"/>
    </row>
    <row r="1122" spans="1:11" x14ac:dyDescent="0.25">
      <c r="A1122" s="63"/>
      <c r="B1122" s="64"/>
      <c r="C1122" s="64"/>
      <c r="D1122" s="64"/>
      <c r="E1122" s="64"/>
      <c r="F1122" s="5"/>
      <c r="G1122" s="5"/>
      <c r="H1122" s="5"/>
      <c r="I1122" s="60"/>
      <c r="J1122" s="60"/>
      <c r="K1122" s="60"/>
    </row>
    <row r="1123" spans="1:11" x14ac:dyDescent="0.25">
      <c r="A1123" s="63"/>
      <c r="B1123" s="64"/>
      <c r="C1123" s="64"/>
      <c r="D1123" s="64"/>
      <c r="E1123" s="64"/>
      <c r="F1123" s="5"/>
      <c r="G1123" s="5"/>
      <c r="H1123" s="5"/>
      <c r="I1123" s="60"/>
      <c r="J1123" s="60"/>
      <c r="K1123" s="60"/>
    </row>
    <row r="1124" spans="1:11" x14ac:dyDescent="0.25">
      <c r="A1124" s="63"/>
      <c r="B1124" s="64"/>
      <c r="C1124" s="64"/>
      <c r="D1124" s="64"/>
      <c r="E1124" s="64"/>
      <c r="F1124" s="5"/>
      <c r="G1124" s="5"/>
      <c r="H1124" s="5"/>
      <c r="I1124" s="60"/>
      <c r="J1124" s="60"/>
      <c r="K1124" s="60"/>
    </row>
    <row r="1125" spans="1:11" x14ac:dyDescent="0.25">
      <c r="A1125" s="63"/>
      <c r="B1125" s="64"/>
      <c r="C1125" s="64"/>
      <c r="D1125" s="64"/>
      <c r="E1125" s="64"/>
      <c r="F1125" s="5"/>
      <c r="G1125" s="5"/>
      <c r="H1125" s="5"/>
      <c r="I1125" s="60"/>
      <c r="J1125" s="60"/>
      <c r="K1125" s="60"/>
    </row>
    <row r="1126" spans="1:11" x14ac:dyDescent="0.25">
      <c r="A1126" s="63"/>
      <c r="B1126" s="64"/>
      <c r="C1126" s="64"/>
      <c r="D1126" s="64"/>
      <c r="E1126" s="64"/>
      <c r="F1126" s="5"/>
      <c r="G1126" s="5"/>
      <c r="H1126" s="5"/>
      <c r="I1126" s="60"/>
      <c r="J1126" s="60"/>
      <c r="K1126" s="60"/>
    </row>
    <row r="1127" spans="1:11" x14ac:dyDescent="0.25">
      <c r="A1127" s="63"/>
      <c r="B1127" s="64"/>
      <c r="C1127" s="64"/>
      <c r="D1127" s="64"/>
      <c r="E1127" s="64"/>
      <c r="F1127" s="5"/>
      <c r="G1127" s="5"/>
      <c r="H1127" s="5"/>
      <c r="I1127" s="60"/>
      <c r="J1127" s="60"/>
      <c r="K1127" s="60"/>
    </row>
    <row r="1128" spans="1:11" x14ac:dyDescent="0.25">
      <c r="A1128" s="63"/>
      <c r="B1128" s="64"/>
      <c r="C1128" s="64"/>
      <c r="D1128" s="64"/>
      <c r="E1128" s="64"/>
      <c r="F1128" s="5"/>
      <c r="G1128" s="5"/>
      <c r="H1128" s="5"/>
      <c r="I1128" s="60"/>
      <c r="J1128" s="60"/>
      <c r="K1128" s="60"/>
    </row>
    <row r="1129" spans="1:11" x14ac:dyDescent="0.25">
      <c r="A1129" s="63"/>
      <c r="B1129" s="64"/>
      <c r="C1129" s="64"/>
      <c r="D1129" s="64"/>
      <c r="E1129" s="64"/>
      <c r="F1129" s="5"/>
      <c r="G1129" s="5"/>
      <c r="H1129" s="5"/>
      <c r="I1129" s="60"/>
      <c r="J1129" s="60"/>
      <c r="K1129" s="60"/>
    </row>
    <row r="1130" spans="1:11" x14ac:dyDescent="0.25">
      <c r="A1130" s="63"/>
      <c r="B1130" s="64"/>
      <c r="C1130" s="64"/>
      <c r="D1130" s="64"/>
      <c r="E1130" s="64"/>
      <c r="F1130" s="5"/>
      <c r="G1130" s="5"/>
      <c r="H1130" s="5"/>
      <c r="I1130" s="60"/>
      <c r="J1130" s="60"/>
      <c r="K1130" s="60"/>
    </row>
    <row r="1131" spans="1:11" x14ac:dyDescent="0.25">
      <c r="A1131" s="63"/>
      <c r="B1131" s="64"/>
      <c r="C1131" s="64"/>
      <c r="D1131" s="64"/>
      <c r="E1131" s="64"/>
      <c r="F1131" s="5"/>
      <c r="G1131" s="5"/>
      <c r="H1131" s="5"/>
      <c r="I1131" s="60"/>
      <c r="J1131" s="60"/>
      <c r="K1131" s="60"/>
    </row>
    <row r="1132" spans="1:11" x14ac:dyDescent="0.25">
      <c r="A1132" s="63"/>
      <c r="B1132" s="64"/>
      <c r="C1132" s="64"/>
      <c r="D1132" s="64"/>
      <c r="E1132" s="64"/>
      <c r="F1132" s="5"/>
      <c r="G1132" s="5"/>
      <c r="H1132" s="5"/>
      <c r="I1132" s="60"/>
      <c r="J1132" s="60"/>
      <c r="K1132" s="60"/>
    </row>
    <row r="1133" spans="1:11" x14ac:dyDescent="0.25">
      <c r="A1133" s="63"/>
      <c r="B1133" s="64"/>
      <c r="C1133" s="64"/>
      <c r="D1133" s="64"/>
      <c r="E1133" s="64"/>
      <c r="F1133" s="5"/>
      <c r="G1133" s="5"/>
      <c r="H1133" s="5"/>
      <c r="I1133" s="60"/>
      <c r="J1133" s="60"/>
      <c r="K1133" s="60"/>
    </row>
    <row r="1134" spans="1:11" x14ac:dyDescent="0.25">
      <c r="A1134" s="63"/>
      <c r="B1134" s="64"/>
      <c r="C1134" s="64"/>
      <c r="D1134" s="64"/>
      <c r="E1134" s="64"/>
      <c r="F1134" s="5"/>
      <c r="G1134" s="5"/>
      <c r="H1134" s="5"/>
      <c r="I1134" s="60"/>
      <c r="J1134" s="60"/>
      <c r="K1134" s="60"/>
    </row>
    <row r="1135" spans="1:11" x14ac:dyDescent="0.25">
      <c r="A1135" s="63"/>
      <c r="B1135" s="64"/>
      <c r="C1135" s="64"/>
      <c r="D1135" s="64"/>
      <c r="E1135" s="64"/>
      <c r="F1135" s="5"/>
      <c r="G1135" s="5"/>
      <c r="H1135" s="5"/>
      <c r="I1135" s="60"/>
      <c r="J1135" s="60"/>
      <c r="K1135" s="60"/>
    </row>
    <row r="1136" spans="1:11" x14ac:dyDescent="0.25">
      <c r="A1136" s="63"/>
      <c r="B1136" s="64"/>
      <c r="C1136" s="64"/>
      <c r="D1136" s="64"/>
      <c r="E1136" s="64"/>
      <c r="F1136" s="5"/>
      <c r="G1136" s="5"/>
      <c r="H1136" s="5"/>
      <c r="I1136" s="60"/>
      <c r="J1136" s="60"/>
      <c r="K1136" s="60"/>
    </row>
    <row r="1137" spans="1:11" x14ac:dyDescent="0.25">
      <c r="A1137" s="63"/>
      <c r="B1137" s="64"/>
      <c r="C1137" s="64"/>
      <c r="D1137" s="64"/>
      <c r="E1137" s="64"/>
      <c r="F1137" s="5"/>
      <c r="G1137" s="5"/>
      <c r="H1137" s="5"/>
      <c r="I1137" s="60"/>
      <c r="J1137" s="60"/>
      <c r="K1137" s="60"/>
    </row>
    <row r="1138" spans="1:11" x14ac:dyDescent="0.25">
      <c r="A1138" s="63"/>
      <c r="B1138" s="64"/>
      <c r="C1138" s="64"/>
      <c r="D1138" s="64"/>
      <c r="E1138" s="64"/>
      <c r="F1138" s="5"/>
      <c r="G1138" s="5"/>
      <c r="H1138" s="5"/>
      <c r="I1138" s="60"/>
      <c r="J1138" s="60"/>
      <c r="K1138" s="60"/>
    </row>
    <row r="1139" spans="1:11" x14ac:dyDescent="0.25">
      <c r="A1139" s="63"/>
      <c r="B1139" s="64"/>
      <c r="C1139" s="64"/>
      <c r="D1139" s="64"/>
      <c r="E1139" s="64"/>
      <c r="F1139" s="5"/>
      <c r="G1139" s="5"/>
      <c r="H1139" s="5"/>
      <c r="I1139" s="60"/>
      <c r="J1139" s="60"/>
      <c r="K1139" s="60"/>
    </row>
    <row r="1140" spans="1:11" x14ac:dyDescent="0.25">
      <c r="A1140" s="63"/>
      <c r="B1140" s="64"/>
      <c r="C1140" s="64"/>
      <c r="D1140" s="64"/>
      <c r="E1140" s="64"/>
      <c r="F1140" s="5"/>
      <c r="G1140" s="5"/>
      <c r="H1140" s="5"/>
      <c r="I1140" s="60"/>
      <c r="J1140" s="60"/>
      <c r="K1140" s="60"/>
    </row>
    <row r="1141" spans="1:11" x14ac:dyDescent="0.25">
      <c r="A1141" s="63"/>
      <c r="B1141" s="64"/>
      <c r="C1141" s="64"/>
      <c r="D1141" s="64"/>
      <c r="E1141" s="64"/>
      <c r="F1141" s="5"/>
      <c r="G1141" s="5"/>
      <c r="H1141" s="5"/>
      <c r="I1141" s="60"/>
      <c r="J1141" s="60"/>
      <c r="K1141" s="60"/>
    </row>
    <row r="1142" spans="1:11" x14ac:dyDescent="0.25">
      <c r="A1142" s="63"/>
      <c r="B1142" s="64"/>
      <c r="C1142" s="64"/>
      <c r="D1142" s="64"/>
      <c r="E1142" s="64"/>
      <c r="F1142" s="5"/>
      <c r="G1142" s="5"/>
      <c r="H1142" s="5"/>
      <c r="I1142" s="60"/>
      <c r="J1142" s="60"/>
      <c r="K1142" s="60"/>
    </row>
    <row r="1143" spans="1:11" x14ac:dyDescent="0.25">
      <c r="A1143" s="63"/>
      <c r="B1143" s="64"/>
      <c r="C1143" s="64"/>
      <c r="D1143" s="64"/>
      <c r="E1143" s="64"/>
      <c r="F1143" s="5"/>
      <c r="G1143" s="5"/>
      <c r="H1143" s="5"/>
      <c r="I1143" s="60"/>
      <c r="J1143" s="60"/>
      <c r="K1143" s="60"/>
    </row>
    <row r="1144" spans="1:11" x14ac:dyDescent="0.25">
      <c r="A1144" s="63"/>
      <c r="B1144" s="64"/>
      <c r="C1144" s="64"/>
      <c r="D1144" s="64"/>
      <c r="E1144" s="64"/>
      <c r="F1144" s="5"/>
      <c r="G1144" s="5"/>
      <c r="H1144" s="5"/>
      <c r="I1144" s="60"/>
      <c r="J1144" s="60"/>
      <c r="K1144" s="60"/>
    </row>
    <row r="1145" spans="1:11" x14ac:dyDescent="0.25">
      <c r="A1145" s="63"/>
      <c r="B1145" s="64"/>
      <c r="C1145" s="64"/>
      <c r="D1145" s="64"/>
      <c r="E1145" s="64"/>
      <c r="F1145" s="5"/>
      <c r="G1145" s="5"/>
      <c r="H1145" s="5"/>
      <c r="I1145" s="60"/>
      <c r="J1145" s="60"/>
      <c r="K1145" s="60"/>
    </row>
    <row r="1146" spans="1:11" x14ac:dyDescent="0.25">
      <c r="A1146" s="63"/>
      <c r="B1146" s="64"/>
      <c r="C1146" s="64"/>
      <c r="D1146" s="64"/>
      <c r="E1146" s="64"/>
      <c r="F1146" s="5"/>
      <c r="G1146" s="5"/>
      <c r="H1146" s="5"/>
      <c r="I1146" s="60"/>
      <c r="J1146" s="60"/>
      <c r="K1146" s="60"/>
    </row>
    <row r="1147" spans="1:11" x14ac:dyDescent="0.25">
      <c r="A1147" s="63"/>
      <c r="B1147" s="64"/>
      <c r="C1147" s="64"/>
      <c r="D1147" s="64"/>
      <c r="E1147" s="64"/>
      <c r="F1147" s="5"/>
      <c r="G1147" s="5"/>
      <c r="H1147" s="5"/>
      <c r="I1147" s="60"/>
      <c r="J1147" s="60"/>
      <c r="K1147" s="60"/>
    </row>
    <row r="1148" spans="1:11" x14ac:dyDescent="0.25">
      <c r="A1148" s="63"/>
      <c r="B1148" s="64"/>
      <c r="C1148" s="64"/>
      <c r="D1148" s="64"/>
      <c r="E1148" s="64"/>
      <c r="F1148" s="5"/>
      <c r="G1148" s="5"/>
      <c r="H1148" s="5"/>
      <c r="I1148" s="60"/>
      <c r="J1148" s="60"/>
      <c r="K1148" s="60"/>
    </row>
    <row r="1149" spans="1:11" x14ac:dyDescent="0.25">
      <c r="A1149" s="63"/>
      <c r="B1149" s="64"/>
      <c r="C1149" s="64"/>
      <c r="D1149" s="64"/>
      <c r="E1149" s="64"/>
      <c r="F1149" s="5"/>
      <c r="G1149" s="5"/>
      <c r="H1149" s="5"/>
      <c r="I1149" s="60"/>
      <c r="J1149" s="60"/>
      <c r="K1149" s="60"/>
    </row>
    <row r="1150" spans="1:11" x14ac:dyDescent="0.25">
      <c r="A1150" s="63"/>
      <c r="B1150" s="64"/>
      <c r="C1150" s="64"/>
      <c r="D1150" s="64"/>
      <c r="E1150" s="64"/>
      <c r="F1150" s="5"/>
      <c r="G1150" s="5"/>
      <c r="H1150" s="5"/>
      <c r="I1150" s="60"/>
      <c r="J1150" s="60"/>
      <c r="K1150" s="60"/>
    </row>
    <row r="1151" spans="1:11" x14ac:dyDescent="0.25">
      <c r="A1151" s="63"/>
      <c r="B1151" s="64"/>
      <c r="C1151" s="64"/>
      <c r="D1151" s="64"/>
      <c r="E1151" s="64"/>
      <c r="F1151" s="5"/>
      <c r="G1151" s="5"/>
      <c r="H1151" s="5"/>
      <c r="I1151" s="60"/>
      <c r="J1151" s="60"/>
      <c r="K1151" s="60"/>
    </row>
    <row r="1152" spans="1:11" x14ac:dyDescent="0.25">
      <c r="A1152" s="63"/>
      <c r="B1152" s="64"/>
      <c r="C1152" s="64"/>
      <c r="D1152" s="64"/>
      <c r="E1152" s="64"/>
      <c r="F1152" s="5"/>
      <c r="G1152" s="5"/>
      <c r="H1152" s="5"/>
      <c r="I1152" s="60"/>
      <c r="J1152" s="60"/>
      <c r="K1152" s="60"/>
    </row>
    <row r="1153" spans="1:11" x14ac:dyDescent="0.25">
      <c r="A1153" s="63"/>
      <c r="B1153" s="64"/>
      <c r="C1153" s="64"/>
      <c r="D1153" s="64"/>
      <c r="E1153" s="64"/>
      <c r="F1153" s="5"/>
      <c r="G1153" s="5"/>
      <c r="H1153" s="5"/>
      <c r="I1153" s="60"/>
      <c r="J1153" s="60"/>
      <c r="K1153" s="60"/>
    </row>
    <row r="1154" spans="1:11" x14ac:dyDescent="0.25">
      <c r="A1154" s="63"/>
      <c r="B1154" s="64"/>
      <c r="C1154" s="64"/>
      <c r="D1154" s="64"/>
      <c r="E1154" s="64"/>
      <c r="F1154" s="5"/>
      <c r="G1154" s="5"/>
      <c r="H1154" s="5"/>
      <c r="I1154" s="60"/>
      <c r="J1154" s="60"/>
      <c r="K1154" s="60"/>
    </row>
    <row r="1155" spans="1:11" x14ac:dyDescent="0.25">
      <c r="A1155" s="63"/>
      <c r="B1155" s="64"/>
      <c r="C1155" s="64"/>
      <c r="D1155" s="64"/>
      <c r="E1155" s="64"/>
      <c r="F1155" s="5"/>
      <c r="G1155" s="5"/>
      <c r="H1155" s="5"/>
      <c r="I1155" s="60"/>
      <c r="J1155" s="60"/>
      <c r="K1155" s="60"/>
    </row>
    <row r="1156" spans="1:11" x14ac:dyDescent="0.25">
      <c r="A1156" s="63"/>
      <c r="B1156" s="64"/>
      <c r="C1156" s="64"/>
      <c r="D1156" s="64"/>
      <c r="E1156" s="64"/>
      <c r="F1156" s="5"/>
      <c r="G1156" s="5"/>
      <c r="H1156" s="5"/>
      <c r="I1156" s="60"/>
      <c r="J1156" s="60"/>
      <c r="K1156" s="60"/>
    </row>
    <row r="1157" spans="1:11" x14ac:dyDescent="0.25">
      <c r="A1157" s="63"/>
      <c r="B1157" s="64"/>
      <c r="C1157" s="64"/>
      <c r="D1157" s="64"/>
      <c r="E1157" s="64"/>
      <c r="F1157" s="5"/>
      <c r="G1157" s="5"/>
      <c r="H1157" s="5"/>
      <c r="I1157" s="60"/>
      <c r="J1157" s="60"/>
      <c r="K1157" s="60"/>
    </row>
    <row r="1158" spans="1:11" x14ac:dyDescent="0.25">
      <c r="A1158" s="63"/>
      <c r="B1158" s="64"/>
      <c r="C1158" s="64"/>
      <c r="D1158" s="64"/>
      <c r="E1158" s="64"/>
      <c r="F1158" s="5"/>
      <c r="G1158" s="5"/>
      <c r="H1158" s="5"/>
      <c r="I1158" s="60"/>
      <c r="J1158" s="60"/>
      <c r="K1158" s="60"/>
    </row>
    <row r="1159" spans="1:11" x14ac:dyDescent="0.25">
      <c r="A1159" s="63"/>
      <c r="B1159" s="64"/>
      <c r="C1159" s="64"/>
      <c r="D1159" s="64"/>
      <c r="E1159" s="64"/>
      <c r="F1159" s="5"/>
      <c r="G1159" s="5"/>
      <c r="H1159" s="5"/>
      <c r="I1159" s="60"/>
      <c r="J1159" s="60"/>
      <c r="K1159" s="60"/>
    </row>
    <row r="1160" spans="1:11" x14ac:dyDescent="0.25">
      <c r="A1160" s="63"/>
      <c r="B1160" s="64"/>
      <c r="C1160" s="64"/>
      <c r="D1160" s="64"/>
      <c r="E1160" s="64"/>
      <c r="F1160" s="5"/>
      <c r="G1160" s="5"/>
      <c r="H1160" s="5"/>
      <c r="I1160" s="60"/>
      <c r="J1160" s="60"/>
      <c r="K1160" s="60"/>
    </row>
    <row r="1161" spans="1:11" x14ac:dyDescent="0.25">
      <c r="A1161" s="63"/>
      <c r="B1161" s="64"/>
      <c r="C1161" s="64"/>
      <c r="D1161" s="64"/>
      <c r="E1161" s="64"/>
      <c r="F1161" s="5"/>
      <c r="G1161" s="5"/>
      <c r="H1161" s="5"/>
      <c r="I1161" s="60"/>
      <c r="J1161" s="60"/>
      <c r="K1161" s="60"/>
    </row>
    <row r="1162" spans="1:11" x14ac:dyDescent="0.25">
      <c r="A1162" s="63"/>
      <c r="B1162" s="64"/>
      <c r="C1162" s="64"/>
      <c r="D1162" s="64"/>
      <c r="E1162" s="64"/>
      <c r="F1162" s="5"/>
      <c r="G1162" s="5"/>
      <c r="H1162" s="5"/>
      <c r="I1162" s="60"/>
      <c r="J1162" s="60"/>
      <c r="K1162" s="60"/>
    </row>
    <row r="1163" spans="1:11" x14ac:dyDescent="0.25">
      <c r="A1163" s="63"/>
      <c r="B1163" s="64"/>
      <c r="C1163" s="64"/>
      <c r="D1163" s="64"/>
      <c r="E1163" s="64"/>
      <c r="F1163" s="5"/>
      <c r="G1163" s="5"/>
      <c r="H1163" s="5"/>
      <c r="I1163" s="60"/>
      <c r="J1163" s="60"/>
      <c r="K1163" s="60"/>
    </row>
    <row r="1164" spans="1:11" x14ac:dyDescent="0.25">
      <c r="A1164" s="63"/>
      <c r="B1164" s="64"/>
      <c r="C1164" s="64"/>
      <c r="D1164" s="64"/>
      <c r="E1164" s="64"/>
      <c r="F1164" s="5"/>
      <c r="G1164" s="5"/>
      <c r="H1164" s="5"/>
      <c r="I1164" s="60"/>
      <c r="J1164" s="60"/>
      <c r="K1164" s="60"/>
    </row>
    <row r="1165" spans="1:11" x14ac:dyDescent="0.25">
      <c r="A1165" s="63"/>
      <c r="B1165" s="64"/>
      <c r="C1165" s="64"/>
      <c r="D1165" s="64"/>
      <c r="E1165" s="64"/>
      <c r="F1165" s="5"/>
      <c r="G1165" s="5"/>
      <c r="H1165" s="5"/>
      <c r="I1165" s="60"/>
      <c r="J1165" s="60"/>
      <c r="K1165" s="60"/>
    </row>
    <row r="1166" spans="1:11" x14ac:dyDescent="0.25">
      <c r="A1166" s="63"/>
      <c r="B1166" s="64"/>
      <c r="C1166" s="64"/>
      <c r="D1166" s="64"/>
      <c r="E1166" s="64"/>
      <c r="F1166" s="5"/>
      <c r="G1166" s="5"/>
      <c r="H1166" s="5"/>
      <c r="I1166" s="60"/>
      <c r="J1166" s="60"/>
      <c r="K1166" s="60"/>
    </row>
    <row r="1167" spans="1:11" x14ac:dyDescent="0.25">
      <c r="A1167" s="63"/>
      <c r="B1167" s="64"/>
      <c r="C1167" s="64"/>
      <c r="D1167" s="64"/>
      <c r="E1167" s="64"/>
      <c r="F1167" s="5"/>
      <c r="G1167" s="5"/>
      <c r="H1167" s="5"/>
      <c r="I1167" s="60"/>
      <c r="J1167" s="60"/>
      <c r="K1167" s="60"/>
    </row>
    <row r="1168" spans="1:11" x14ac:dyDescent="0.25">
      <c r="A1168" s="63"/>
      <c r="B1168" s="64"/>
      <c r="C1168" s="64"/>
      <c r="D1168" s="64"/>
      <c r="E1168" s="64"/>
      <c r="F1168" s="5"/>
      <c r="G1168" s="5"/>
      <c r="H1168" s="5"/>
      <c r="I1168" s="60"/>
      <c r="J1168" s="60"/>
      <c r="K1168" s="60"/>
    </row>
    <row r="1169" spans="1:11" x14ac:dyDescent="0.25">
      <c r="A1169" s="63"/>
      <c r="B1169" s="64"/>
      <c r="C1169" s="64"/>
      <c r="D1169" s="64"/>
      <c r="E1169" s="64"/>
      <c r="F1169" s="5"/>
      <c r="G1169" s="5"/>
      <c r="H1169" s="5"/>
      <c r="I1169" s="60"/>
      <c r="J1169" s="60"/>
      <c r="K1169" s="60"/>
    </row>
    <row r="1170" spans="1:11" x14ac:dyDescent="0.25">
      <c r="A1170" s="63"/>
      <c r="B1170" s="64"/>
      <c r="C1170" s="64"/>
      <c r="D1170" s="64"/>
      <c r="E1170" s="64"/>
      <c r="F1170" s="5"/>
      <c r="G1170" s="5"/>
      <c r="H1170" s="5"/>
      <c r="I1170" s="60"/>
      <c r="J1170" s="60"/>
      <c r="K1170" s="60"/>
    </row>
    <row r="1171" spans="1:11" x14ac:dyDescent="0.25">
      <c r="A1171" s="63"/>
      <c r="B1171" s="64"/>
      <c r="C1171" s="64"/>
      <c r="D1171" s="64"/>
      <c r="E1171" s="64"/>
      <c r="F1171" s="5"/>
      <c r="G1171" s="5"/>
      <c r="H1171" s="5"/>
      <c r="I1171" s="60"/>
      <c r="J1171" s="60"/>
      <c r="K1171" s="60"/>
    </row>
    <row r="1172" spans="1:11" x14ac:dyDescent="0.25">
      <c r="A1172" s="63"/>
      <c r="B1172" s="64"/>
      <c r="C1172" s="64"/>
      <c r="D1172" s="64"/>
      <c r="E1172" s="64"/>
      <c r="F1172" s="5"/>
      <c r="G1172" s="5"/>
      <c r="H1172" s="5"/>
      <c r="I1172" s="60"/>
      <c r="J1172" s="60"/>
      <c r="K1172" s="60"/>
    </row>
    <row r="1173" spans="1:11" x14ac:dyDescent="0.25">
      <c r="A1173" s="63"/>
      <c r="B1173" s="64"/>
      <c r="C1173" s="64"/>
      <c r="D1173" s="64"/>
      <c r="E1173" s="64"/>
      <c r="F1173" s="5"/>
      <c r="G1173" s="5"/>
      <c r="H1173" s="5"/>
      <c r="I1173" s="60"/>
      <c r="J1173" s="60"/>
      <c r="K1173" s="60"/>
    </row>
    <row r="1174" spans="1:11" x14ac:dyDescent="0.25">
      <c r="A1174" s="63"/>
      <c r="B1174" s="64"/>
      <c r="C1174" s="64"/>
      <c r="D1174" s="64"/>
      <c r="E1174" s="64"/>
      <c r="F1174" s="5"/>
      <c r="G1174" s="5"/>
      <c r="H1174" s="5"/>
      <c r="I1174" s="60"/>
      <c r="J1174" s="60"/>
      <c r="K1174" s="60"/>
    </row>
    <row r="1175" spans="1:11" x14ac:dyDescent="0.25">
      <c r="A1175" s="63"/>
      <c r="B1175" s="64"/>
      <c r="C1175" s="64"/>
      <c r="D1175" s="64"/>
      <c r="E1175" s="64"/>
      <c r="F1175" s="5"/>
      <c r="G1175" s="5"/>
      <c r="H1175" s="5"/>
      <c r="I1175" s="60"/>
      <c r="J1175" s="60"/>
      <c r="K1175" s="60"/>
    </row>
    <row r="1176" spans="1:11" x14ac:dyDescent="0.25">
      <c r="A1176" s="63"/>
      <c r="B1176" s="64"/>
      <c r="C1176" s="64"/>
      <c r="D1176" s="64"/>
      <c r="E1176" s="64"/>
      <c r="F1176" s="5"/>
      <c r="G1176" s="5"/>
      <c r="H1176" s="5"/>
      <c r="I1176" s="60"/>
      <c r="J1176" s="60"/>
      <c r="K1176" s="60"/>
    </row>
    <row r="1177" spans="1:11" x14ac:dyDescent="0.25">
      <c r="A1177" s="63"/>
      <c r="B1177" s="64"/>
      <c r="C1177" s="64"/>
      <c r="D1177" s="64"/>
      <c r="E1177" s="64"/>
      <c r="F1177" s="5"/>
      <c r="G1177" s="5"/>
      <c r="H1177" s="5"/>
      <c r="I1177" s="60"/>
      <c r="J1177" s="60"/>
      <c r="K1177" s="60"/>
    </row>
    <row r="1178" spans="1:11" x14ac:dyDescent="0.25">
      <c r="A1178" s="63"/>
      <c r="B1178" s="64"/>
      <c r="C1178" s="64"/>
      <c r="D1178" s="64"/>
      <c r="E1178" s="64"/>
      <c r="F1178" s="5"/>
      <c r="G1178" s="5"/>
      <c r="H1178" s="5"/>
      <c r="I1178" s="60"/>
      <c r="J1178" s="60"/>
      <c r="K1178" s="60"/>
    </row>
    <row r="1179" spans="1:11" x14ac:dyDescent="0.25">
      <c r="A1179" s="63"/>
      <c r="B1179" s="64"/>
      <c r="C1179" s="64"/>
      <c r="D1179" s="64"/>
      <c r="E1179" s="64"/>
      <c r="F1179" s="5"/>
      <c r="G1179" s="5"/>
      <c r="H1179" s="5"/>
      <c r="I1179" s="60"/>
      <c r="J1179" s="60"/>
      <c r="K1179" s="60"/>
    </row>
    <row r="1180" spans="1:11" x14ac:dyDescent="0.25">
      <c r="A1180" s="63"/>
      <c r="B1180" s="64"/>
      <c r="C1180" s="64"/>
      <c r="D1180" s="64"/>
      <c r="E1180" s="64"/>
      <c r="F1180" s="5"/>
      <c r="G1180" s="5"/>
      <c r="H1180" s="5"/>
      <c r="I1180" s="60"/>
      <c r="J1180" s="60"/>
      <c r="K1180" s="60"/>
    </row>
    <row r="1181" spans="1:11" x14ac:dyDescent="0.25">
      <c r="A1181" s="63"/>
      <c r="B1181" s="64"/>
      <c r="C1181" s="64"/>
      <c r="D1181" s="64"/>
      <c r="E1181" s="64"/>
      <c r="F1181" s="5"/>
      <c r="G1181" s="5"/>
      <c r="H1181" s="5"/>
      <c r="I1181" s="60"/>
      <c r="J1181" s="60"/>
      <c r="K1181" s="60"/>
    </row>
    <row r="1182" spans="1:11" x14ac:dyDescent="0.25">
      <c r="A1182" s="63"/>
      <c r="B1182" s="64"/>
      <c r="C1182" s="64"/>
      <c r="D1182" s="64"/>
      <c r="E1182" s="64"/>
      <c r="F1182" s="5"/>
      <c r="G1182" s="5"/>
      <c r="H1182" s="5"/>
      <c r="I1182" s="60"/>
      <c r="J1182" s="60"/>
      <c r="K1182" s="60"/>
    </row>
    <row r="1183" spans="1:11" x14ac:dyDescent="0.25">
      <c r="A1183" s="63"/>
      <c r="B1183" s="64"/>
      <c r="C1183" s="64"/>
      <c r="D1183" s="64"/>
      <c r="E1183" s="64"/>
      <c r="F1183" s="5"/>
      <c r="G1183" s="5"/>
      <c r="H1183" s="5"/>
      <c r="I1183" s="60"/>
      <c r="J1183" s="60"/>
      <c r="K1183" s="60"/>
    </row>
    <row r="1184" spans="1:11" x14ac:dyDescent="0.25">
      <c r="A1184" s="63"/>
      <c r="B1184" s="64"/>
      <c r="C1184" s="64"/>
      <c r="D1184" s="64"/>
      <c r="E1184" s="64"/>
      <c r="F1184" s="5"/>
      <c r="G1184" s="5"/>
      <c r="H1184" s="5"/>
      <c r="I1184" s="60"/>
      <c r="J1184" s="60"/>
      <c r="K1184" s="60"/>
    </row>
    <row r="1185" spans="1:11" x14ac:dyDescent="0.25">
      <c r="A1185" s="63"/>
      <c r="B1185" s="64"/>
      <c r="C1185" s="64"/>
      <c r="D1185" s="64"/>
      <c r="E1185" s="64"/>
      <c r="F1185" s="5"/>
      <c r="G1185" s="5"/>
      <c r="H1185" s="5"/>
      <c r="I1185" s="60"/>
      <c r="J1185" s="60"/>
      <c r="K1185" s="60"/>
    </row>
    <row r="1186" spans="1:11" x14ac:dyDescent="0.25">
      <c r="A1186" s="63"/>
      <c r="B1186" s="64"/>
      <c r="C1186" s="64"/>
      <c r="D1186" s="64"/>
      <c r="E1186" s="64"/>
      <c r="F1186" s="5"/>
      <c r="G1186" s="5"/>
      <c r="H1186" s="5"/>
      <c r="I1186" s="60"/>
      <c r="J1186" s="60"/>
      <c r="K1186" s="60"/>
    </row>
    <row r="1187" spans="1:11" x14ac:dyDescent="0.25">
      <c r="A1187" s="63"/>
      <c r="B1187" s="64"/>
      <c r="C1187" s="64"/>
      <c r="D1187" s="64"/>
      <c r="E1187" s="64"/>
      <c r="F1187" s="5"/>
      <c r="G1187" s="5"/>
      <c r="H1187" s="5"/>
      <c r="I1187" s="60"/>
      <c r="J1187" s="60"/>
      <c r="K1187" s="60"/>
    </row>
    <row r="1188" spans="1:11" x14ac:dyDescent="0.25">
      <c r="A1188" s="63"/>
      <c r="B1188" s="64"/>
      <c r="C1188" s="64"/>
      <c r="D1188" s="64"/>
      <c r="E1188" s="64"/>
      <c r="F1188" s="5"/>
      <c r="G1188" s="5"/>
      <c r="H1188" s="5"/>
      <c r="I1188" s="60"/>
      <c r="J1188" s="60"/>
      <c r="K1188" s="60"/>
    </row>
    <row r="1189" spans="1:11" x14ac:dyDescent="0.25">
      <c r="A1189" s="63"/>
      <c r="B1189" s="64"/>
      <c r="C1189" s="64"/>
      <c r="D1189" s="64"/>
      <c r="E1189" s="64"/>
      <c r="F1189" s="5"/>
      <c r="G1189" s="5"/>
      <c r="H1189" s="5"/>
      <c r="I1189" s="60"/>
      <c r="J1189" s="60"/>
      <c r="K1189" s="60"/>
    </row>
    <row r="1190" spans="1:11" x14ac:dyDescent="0.25">
      <c r="A1190" s="63"/>
      <c r="B1190" s="64"/>
      <c r="C1190" s="64"/>
      <c r="D1190" s="64"/>
      <c r="E1190" s="64"/>
      <c r="F1190" s="5"/>
      <c r="G1190" s="5"/>
      <c r="H1190" s="5"/>
      <c r="I1190" s="60"/>
      <c r="J1190" s="60"/>
      <c r="K1190" s="60"/>
    </row>
    <row r="1191" spans="1:11" x14ac:dyDescent="0.25">
      <c r="A1191" s="63"/>
      <c r="B1191" s="64"/>
      <c r="C1191" s="64"/>
      <c r="D1191" s="64"/>
      <c r="E1191" s="64"/>
      <c r="F1191" s="5"/>
      <c r="G1191" s="5"/>
      <c r="H1191" s="5"/>
      <c r="I1191" s="60"/>
      <c r="J1191" s="60"/>
      <c r="K1191" s="60"/>
    </row>
    <row r="1192" spans="1:11" x14ac:dyDescent="0.25">
      <c r="A1192" s="63"/>
      <c r="B1192" s="64"/>
      <c r="C1192" s="64"/>
      <c r="D1192" s="64"/>
      <c r="E1192" s="64"/>
      <c r="F1192" s="5"/>
      <c r="G1192" s="5"/>
      <c r="H1192" s="5"/>
      <c r="I1192" s="60"/>
      <c r="J1192" s="60"/>
      <c r="K1192" s="60"/>
    </row>
    <row r="1193" spans="1:11" x14ac:dyDescent="0.25">
      <c r="A1193" s="63"/>
      <c r="B1193" s="64"/>
      <c r="C1193" s="64"/>
      <c r="D1193" s="64"/>
      <c r="E1193" s="64"/>
      <c r="F1193" s="5"/>
      <c r="G1193" s="5"/>
      <c r="H1193" s="5"/>
      <c r="I1193" s="60"/>
      <c r="J1193" s="60"/>
      <c r="K1193" s="60"/>
    </row>
    <row r="1194" spans="1:11" x14ac:dyDescent="0.25">
      <c r="A1194" s="63"/>
      <c r="B1194" s="64"/>
      <c r="C1194" s="64"/>
      <c r="D1194" s="64"/>
      <c r="E1194" s="64"/>
      <c r="F1194" s="5"/>
      <c r="G1194" s="5"/>
      <c r="H1194" s="5"/>
      <c r="I1194" s="60"/>
      <c r="J1194" s="60"/>
      <c r="K1194" s="60"/>
    </row>
    <row r="1195" spans="1:11" x14ac:dyDescent="0.25">
      <c r="A1195" s="63"/>
      <c r="B1195" s="64"/>
      <c r="C1195" s="64"/>
      <c r="D1195" s="64"/>
      <c r="E1195" s="64"/>
      <c r="F1195" s="5"/>
      <c r="G1195" s="5"/>
      <c r="H1195" s="5"/>
      <c r="I1195" s="60"/>
      <c r="J1195" s="60"/>
      <c r="K1195" s="60"/>
    </row>
    <row r="1196" spans="1:11" x14ac:dyDescent="0.25">
      <c r="A1196" s="63"/>
      <c r="B1196" s="64"/>
      <c r="C1196" s="64"/>
      <c r="D1196" s="64"/>
      <c r="E1196" s="64"/>
      <c r="F1196" s="5"/>
      <c r="G1196" s="5"/>
      <c r="H1196" s="5"/>
      <c r="I1196" s="60"/>
      <c r="J1196" s="60"/>
      <c r="K1196" s="60"/>
    </row>
    <row r="1197" spans="1:11" x14ac:dyDescent="0.25">
      <c r="A1197" s="63"/>
      <c r="B1197" s="64"/>
      <c r="C1197" s="64"/>
      <c r="D1197" s="64"/>
      <c r="E1197" s="64"/>
      <c r="F1197" s="5"/>
      <c r="G1197" s="5"/>
      <c r="H1197" s="5"/>
      <c r="I1197" s="60"/>
      <c r="J1197" s="60"/>
      <c r="K1197" s="60"/>
    </row>
    <row r="1198" spans="1:11" x14ac:dyDescent="0.25">
      <c r="A1198" s="63"/>
      <c r="B1198" s="64"/>
      <c r="C1198" s="64"/>
      <c r="D1198" s="64"/>
      <c r="E1198" s="64"/>
      <c r="F1198" s="5"/>
      <c r="G1198" s="5"/>
      <c r="H1198" s="5"/>
      <c r="I1198" s="60"/>
      <c r="J1198" s="60"/>
      <c r="K1198" s="60"/>
    </row>
    <row r="1199" spans="1:11" x14ac:dyDescent="0.25">
      <c r="A1199" s="63"/>
      <c r="B1199" s="64"/>
      <c r="C1199" s="64"/>
      <c r="D1199" s="64"/>
      <c r="E1199" s="64"/>
      <c r="F1199" s="5"/>
      <c r="G1199" s="5"/>
      <c r="H1199" s="5"/>
      <c r="I1199" s="60"/>
      <c r="J1199" s="60"/>
      <c r="K1199" s="60"/>
    </row>
    <row r="1200" spans="1:11" x14ac:dyDescent="0.25">
      <c r="A1200" s="63"/>
      <c r="B1200" s="64"/>
      <c r="C1200" s="64"/>
      <c r="D1200" s="64"/>
      <c r="E1200" s="64"/>
      <c r="F1200" s="5"/>
      <c r="G1200" s="5"/>
      <c r="H1200" s="5"/>
      <c r="I1200" s="60"/>
      <c r="J1200" s="60"/>
      <c r="K1200" s="60"/>
    </row>
    <row r="1201" spans="1:11" x14ac:dyDescent="0.25">
      <c r="A1201" s="63"/>
      <c r="B1201" s="64"/>
      <c r="C1201" s="64"/>
      <c r="D1201" s="64"/>
      <c r="E1201" s="64"/>
      <c r="F1201" s="5"/>
      <c r="G1201" s="5"/>
      <c r="H1201" s="5"/>
      <c r="I1201" s="60"/>
      <c r="J1201" s="60"/>
      <c r="K1201" s="60"/>
    </row>
    <row r="1202" spans="1:11" x14ac:dyDescent="0.25">
      <c r="A1202" s="63"/>
      <c r="B1202" s="64"/>
      <c r="C1202" s="64"/>
      <c r="D1202" s="64"/>
      <c r="E1202" s="64"/>
      <c r="F1202" s="5"/>
      <c r="G1202" s="5"/>
      <c r="H1202" s="5"/>
      <c r="I1202" s="60"/>
      <c r="J1202" s="60"/>
      <c r="K1202" s="60"/>
    </row>
    <row r="1203" spans="1:11" x14ac:dyDescent="0.25">
      <c r="A1203" s="63"/>
      <c r="B1203" s="64"/>
      <c r="C1203" s="64"/>
      <c r="D1203" s="64"/>
      <c r="E1203" s="64"/>
      <c r="F1203" s="5"/>
      <c r="G1203" s="5"/>
      <c r="H1203" s="5"/>
      <c r="I1203" s="60"/>
      <c r="J1203" s="60"/>
      <c r="K1203" s="60"/>
    </row>
    <row r="1204" spans="1:11" x14ac:dyDescent="0.25">
      <c r="A1204" s="63"/>
      <c r="B1204" s="64"/>
      <c r="C1204" s="64"/>
      <c r="D1204" s="64"/>
      <c r="E1204" s="64"/>
      <c r="F1204" s="5"/>
      <c r="G1204" s="5"/>
      <c r="H1204" s="5"/>
      <c r="I1204" s="60"/>
      <c r="J1204" s="60"/>
      <c r="K1204" s="60"/>
    </row>
    <row r="1205" spans="1:11" x14ac:dyDescent="0.25">
      <c r="A1205" s="63"/>
      <c r="B1205" s="64"/>
      <c r="C1205" s="64"/>
      <c r="D1205" s="64"/>
      <c r="E1205" s="64"/>
      <c r="F1205" s="5"/>
      <c r="G1205" s="5"/>
      <c r="H1205" s="5"/>
      <c r="I1205" s="60"/>
      <c r="J1205" s="60"/>
      <c r="K1205" s="60"/>
    </row>
    <row r="1206" spans="1:11" x14ac:dyDescent="0.25">
      <c r="A1206" s="63"/>
      <c r="B1206" s="64"/>
      <c r="C1206" s="64"/>
      <c r="D1206" s="64"/>
      <c r="E1206" s="64"/>
      <c r="F1206" s="5"/>
      <c r="G1206" s="5"/>
      <c r="H1206" s="5"/>
      <c r="I1206" s="60"/>
      <c r="J1206" s="60"/>
      <c r="K1206" s="60"/>
    </row>
    <row r="1207" spans="1:11" x14ac:dyDescent="0.25">
      <c r="A1207" s="63"/>
      <c r="B1207" s="64"/>
      <c r="C1207" s="64"/>
      <c r="D1207" s="64"/>
      <c r="E1207" s="64"/>
      <c r="F1207" s="5"/>
      <c r="G1207" s="5"/>
      <c r="H1207" s="5"/>
      <c r="I1207" s="60"/>
      <c r="J1207" s="60"/>
      <c r="K1207" s="60"/>
    </row>
    <row r="1208" spans="1:11" x14ac:dyDescent="0.25">
      <c r="A1208" s="63"/>
      <c r="B1208" s="64"/>
      <c r="C1208" s="64"/>
      <c r="D1208" s="64"/>
      <c r="E1208" s="64"/>
      <c r="F1208" s="5"/>
      <c r="G1208" s="5"/>
      <c r="H1208" s="5"/>
      <c r="I1208" s="60"/>
      <c r="J1208" s="60"/>
      <c r="K1208" s="60"/>
    </row>
    <row r="1209" spans="1:11" x14ac:dyDescent="0.25">
      <c r="A1209" s="63"/>
      <c r="B1209" s="64"/>
      <c r="C1209" s="64"/>
      <c r="D1209" s="64"/>
      <c r="E1209" s="64"/>
      <c r="F1209" s="5"/>
      <c r="G1209" s="5"/>
      <c r="H1209" s="5"/>
      <c r="I1209" s="60"/>
      <c r="J1209" s="60"/>
      <c r="K1209" s="60"/>
    </row>
    <row r="1210" spans="1:11" x14ac:dyDescent="0.25">
      <c r="A1210" s="63"/>
      <c r="B1210" s="64"/>
      <c r="C1210" s="64"/>
      <c r="D1210" s="64"/>
      <c r="E1210" s="64"/>
      <c r="F1210" s="5"/>
      <c r="G1210" s="5"/>
      <c r="H1210" s="5"/>
      <c r="I1210" s="60"/>
      <c r="J1210" s="60"/>
      <c r="K1210" s="60"/>
    </row>
    <row r="1211" spans="1:11" x14ac:dyDescent="0.25">
      <c r="A1211" s="63"/>
      <c r="B1211" s="64"/>
      <c r="C1211" s="64"/>
      <c r="D1211" s="64"/>
      <c r="E1211" s="64"/>
      <c r="F1211" s="5"/>
      <c r="G1211" s="5"/>
      <c r="H1211" s="5"/>
      <c r="I1211" s="60"/>
      <c r="J1211" s="60"/>
      <c r="K1211" s="60"/>
    </row>
    <row r="1212" spans="1:11" x14ac:dyDescent="0.25">
      <c r="A1212" s="63"/>
      <c r="B1212" s="64"/>
      <c r="C1212" s="64"/>
      <c r="D1212" s="64"/>
      <c r="E1212" s="64"/>
      <c r="F1212" s="5"/>
      <c r="G1212" s="5"/>
      <c r="H1212" s="5"/>
      <c r="I1212" s="60"/>
      <c r="J1212" s="60"/>
      <c r="K1212" s="60"/>
    </row>
    <row r="1213" spans="1:11" x14ac:dyDescent="0.25">
      <c r="A1213" s="63"/>
      <c r="B1213" s="64"/>
      <c r="C1213" s="64"/>
      <c r="D1213" s="64"/>
      <c r="E1213" s="64"/>
      <c r="F1213" s="5"/>
      <c r="G1213" s="5"/>
      <c r="H1213" s="5"/>
      <c r="I1213" s="60"/>
      <c r="J1213" s="60"/>
      <c r="K1213" s="60"/>
    </row>
    <row r="1214" spans="1:11" x14ac:dyDescent="0.25">
      <c r="A1214" s="63"/>
      <c r="B1214" s="64"/>
      <c r="C1214" s="64"/>
      <c r="D1214" s="64"/>
      <c r="E1214" s="64"/>
      <c r="F1214" s="5"/>
      <c r="G1214" s="5"/>
      <c r="H1214" s="5"/>
      <c r="I1214" s="60"/>
      <c r="J1214" s="60"/>
      <c r="K1214" s="60"/>
    </row>
    <row r="1215" spans="1:11" x14ac:dyDescent="0.25">
      <c r="A1215" s="63"/>
      <c r="B1215" s="64"/>
      <c r="C1215" s="64"/>
      <c r="D1215" s="64"/>
      <c r="E1215" s="64"/>
      <c r="F1215" s="5"/>
      <c r="G1215" s="5"/>
      <c r="H1215" s="5"/>
      <c r="I1215" s="60"/>
      <c r="J1215" s="60"/>
      <c r="K1215" s="60"/>
    </row>
    <row r="1216" spans="1:11" x14ac:dyDescent="0.25">
      <c r="A1216" s="63"/>
      <c r="B1216" s="64"/>
      <c r="C1216" s="64"/>
      <c r="D1216" s="64"/>
      <c r="E1216" s="64"/>
      <c r="F1216" s="5"/>
      <c r="G1216" s="5"/>
      <c r="H1216" s="5"/>
      <c r="I1216" s="60"/>
      <c r="J1216" s="60"/>
      <c r="K1216" s="60"/>
    </row>
    <row r="1217" spans="1:11" x14ac:dyDescent="0.25">
      <c r="A1217" s="63"/>
      <c r="B1217" s="64"/>
      <c r="C1217" s="64"/>
      <c r="D1217" s="64"/>
      <c r="E1217" s="64"/>
      <c r="F1217" s="5"/>
      <c r="G1217" s="5"/>
      <c r="H1217" s="5"/>
      <c r="I1217" s="60"/>
      <c r="J1217" s="60"/>
      <c r="K1217" s="60"/>
    </row>
    <row r="1218" spans="1:11" x14ac:dyDescent="0.25">
      <c r="A1218" s="63"/>
      <c r="B1218" s="64"/>
      <c r="C1218" s="64"/>
      <c r="D1218" s="64"/>
      <c r="E1218" s="64"/>
      <c r="F1218" s="5"/>
      <c r="G1218" s="5"/>
      <c r="H1218" s="5"/>
      <c r="I1218" s="60"/>
      <c r="J1218" s="60"/>
      <c r="K1218" s="60"/>
    </row>
    <row r="1219" spans="1:11" x14ac:dyDescent="0.25">
      <c r="A1219" s="63"/>
      <c r="B1219" s="64"/>
      <c r="C1219" s="64"/>
      <c r="D1219" s="64"/>
      <c r="E1219" s="64"/>
      <c r="F1219" s="5"/>
      <c r="G1219" s="5"/>
      <c r="H1219" s="5"/>
      <c r="I1219" s="60"/>
      <c r="J1219" s="60"/>
      <c r="K1219" s="60"/>
    </row>
    <row r="1220" spans="1:11" x14ac:dyDescent="0.25">
      <c r="A1220" s="63"/>
      <c r="B1220" s="64"/>
      <c r="C1220" s="64"/>
      <c r="D1220" s="64"/>
      <c r="E1220" s="64"/>
      <c r="F1220" s="5"/>
      <c r="G1220" s="5"/>
      <c r="H1220" s="5"/>
      <c r="I1220" s="60"/>
      <c r="J1220" s="60"/>
      <c r="K1220" s="60"/>
    </row>
    <row r="1221" spans="1:11" x14ac:dyDescent="0.25">
      <c r="A1221" s="63"/>
      <c r="B1221" s="64"/>
      <c r="C1221" s="64"/>
      <c r="D1221" s="64"/>
      <c r="E1221" s="64"/>
      <c r="F1221" s="5"/>
      <c r="G1221" s="5"/>
      <c r="H1221" s="5"/>
      <c r="I1221" s="60"/>
      <c r="J1221" s="60"/>
      <c r="K1221" s="60"/>
    </row>
    <row r="1222" spans="1:11" x14ac:dyDescent="0.25">
      <c r="A1222" s="63"/>
      <c r="B1222" s="64"/>
      <c r="C1222" s="64"/>
      <c r="D1222" s="64"/>
      <c r="E1222" s="64"/>
      <c r="F1222" s="5"/>
      <c r="G1222" s="5"/>
      <c r="H1222" s="5"/>
      <c r="I1222" s="60"/>
      <c r="J1222" s="60"/>
      <c r="K1222" s="60"/>
    </row>
    <row r="1223" spans="1:11" x14ac:dyDescent="0.25">
      <c r="A1223" s="63"/>
      <c r="B1223" s="64"/>
      <c r="C1223" s="64"/>
      <c r="D1223" s="64"/>
      <c r="E1223" s="64"/>
      <c r="F1223" s="5"/>
      <c r="G1223" s="5"/>
      <c r="H1223" s="5"/>
      <c r="I1223" s="60"/>
      <c r="J1223" s="60"/>
      <c r="K1223" s="60"/>
    </row>
    <row r="1224" spans="1:11" x14ac:dyDescent="0.25">
      <c r="A1224" s="63"/>
      <c r="B1224" s="64"/>
      <c r="C1224" s="64"/>
      <c r="D1224" s="64"/>
      <c r="E1224" s="64"/>
      <c r="F1224" s="5"/>
      <c r="G1224" s="5"/>
      <c r="H1224" s="5"/>
      <c r="I1224" s="60"/>
      <c r="J1224" s="60"/>
      <c r="K1224" s="60"/>
    </row>
    <row r="1225" spans="1:11" x14ac:dyDescent="0.25">
      <c r="A1225" s="63"/>
      <c r="B1225" s="64"/>
      <c r="C1225" s="64"/>
      <c r="D1225" s="64"/>
      <c r="E1225" s="64"/>
      <c r="F1225" s="5"/>
      <c r="G1225" s="5"/>
      <c r="H1225" s="5"/>
      <c r="I1225" s="60"/>
      <c r="J1225" s="60"/>
      <c r="K1225" s="60"/>
    </row>
    <row r="1226" spans="1:11" x14ac:dyDescent="0.25">
      <c r="A1226" s="63"/>
      <c r="B1226" s="64"/>
      <c r="C1226" s="64"/>
      <c r="D1226" s="64"/>
      <c r="E1226" s="64"/>
      <c r="F1226" s="5"/>
      <c r="G1226" s="5"/>
      <c r="H1226" s="5"/>
      <c r="I1226" s="60"/>
      <c r="J1226" s="60"/>
      <c r="K1226" s="60"/>
    </row>
    <row r="1227" spans="1:11" x14ac:dyDescent="0.25">
      <c r="A1227" s="63"/>
      <c r="B1227" s="64"/>
      <c r="C1227" s="64"/>
      <c r="D1227" s="64"/>
      <c r="E1227" s="64"/>
      <c r="F1227" s="5"/>
      <c r="G1227" s="5"/>
      <c r="H1227" s="5"/>
      <c r="I1227" s="60"/>
      <c r="J1227" s="60"/>
      <c r="K1227" s="60"/>
    </row>
    <row r="1228" spans="1:11" x14ac:dyDescent="0.25">
      <c r="A1228" s="63"/>
      <c r="B1228" s="64"/>
      <c r="C1228" s="64"/>
      <c r="D1228" s="64"/>
      <c r="E1228" s="64"/>
      <c r="F1228" s="5"/>
      <c r="G1228" s="5"/>
      <c r="H1228" s="5"/>
      <c r="I1228" s="60"/>
      <c r="J1228" s="60"/>
      <c r="K1228" s="60"/>
    </row>
    <row r="1229" spans="1:11" x14ac:dyDescent="0.25">
      <c r="A1229" s="63"/>
      <c r="B1229" s="64"/>
      <c r="C1229" s="64"/>
      <c r="D1229" s="64"/>
      <c r="E1229" s="64"/>
      <c r="F1229" s="5"/>
      <c r="G1229" s="5"/>
      <c r="H1229" s="5"/>
      <c r="I1229" s="60"/>
      <c r="J1229" s="60"/>
      <c r="K1229" s="60"/>
    </row>
    <row r="1230" spans="1:11" x14ac:dyDescent="0.25">
      <c r="A1230" s="63"/>
      <c r="B1230" s="64"/>
      <c r="C1230" s="64"/>
      <c r="D1230" s="64"/>
      <c r="E1230" s="64"/>
      <c r="F1230" s="5"/>
      <c r="G1230" s="5"/>
      <c r="H1230" s="5"/>
      <c r="I1230" s="60"/>
      <c r="J1230" s="60"/>
      <c r="K1230" s="60"/>
    </row>
    <row r="1231" spans="1:11" x14ac:dyDescent="0.25">
      <c r="A1231" s="63"/>
      <c r="B1231" s="64"/>
      <c r="C1231" s="64"/>
      <c r="D1231" s="64"/>
      <c r="E1231" s="64"/>
      <c r="F1231" s="5"/>
      <c r="G1231" s="5"/>
      <c r="H1231" s="5"/>
      <c r="I1231" s="60"/>
      <c r="J1231" s="60"/>
      <c r="K1231" s="60"/>
    </row>
    <row r="1232" spans="1:11" x14ac:dyDescent="0.25">
      <c r="A1232" s="63"/>
      <c r="B1232" s="64"/>
      <c r="C1232" s="64"/>
      <c r="D1232" s="64"/>
      <c r="E1232" s="64"/>
      <c r="F1232" s="5"/>
      <c r="G1232" s="5"/>
      <c r="H1232" s="5"/>
      <c r="I1232" s="60"/>
      <c r="J1232" s="60"/>
      <c r="K1232" s="60"/>
    </row>
    <row r="1233" spans="1:11" x14ac:dyDescent="0.25">
      <c r="A1233" s="63"/>
      <c r="B1233" s="64"/>
      <c r="C1233" s="64"/>
      <c r="D1233" s="64"/>
      <c r="E1233" s="64"/>
      <c r="F1233" s="5"/>
      <c r="G1233" s="5"/>
      <c r="H1233" s="5"/>
      <c r="I1233" s="60"/>
      <c r="J1233" s="60"/>
      <c r="K1233" s="60"/>
    </row>
    <row r="1234" spans="1:11" x14ac:dyDescent="0.25">
      <c r="A1234" s="63"/>
      <c r="B1234" s="64"/>
      <c r="C1234" s="64"/>
      <c r="D1234" s="64"/>
      <c r="E1234" s="64"/>
      <c r="F1234" s="5"/>
      <c r="G1234" s="5"/>
      <c r="H1234" s="5"/>
      <c r="I1234" s="60"/>
      <c r="J1234" s="60"/>
      <c r="K1234" s="60"/>
    </row>
    <row r="1235" spans="1:11" x14ac:dyDescent="0.25">
      <c r="A1235" s="63"/>
      <c r="B1235" s="64"/>
      <c r="C1235" s="64"/>
      <c r="D1235" s="64"/>
      <c r="E1235" s="64"/>
      <c r="F1235" s="5"/>
      <c r="G1235" s="5"/>
      <c r="H1235" s="5"/>
      <c r="I1235" s="60"/>
      <c r="J1235" s="60"/>
      <c r="K1235" s="60"/>
    </row>
    <row r="1236" spans="1:11" x14ac:dyDescent="0.25">
      <c r="A1236" s="63"/>
      <c r="B1236" s="64"/>
      <c r="C1236" s="64"/>
      <c r="D1236" s="64"/>
      <c r="E1236" s="64"/>
      <c r="F1236" s="5"/>
      <c r="G1236" s="5"/>
      <c r="H1236" s="5"/>
      <c r="I1236" s="60"/>
      <c r="J1236" s="60"/>
      <c r="K1236" s="60"/>
    </row>
    <row r="1237" spans="1:11" x14ac:dyDescent="0.25">
      <c r="A1237" s="63"/>
      <c r="B1237" s="64"/>
      <c r="C1237" s="64"/>
      <c r="D1237" s="64"/>
      <c r="E1237" s="64"/>
      <c r="F1237" s="5"/>
      <c r="G1237" s="5"/>
      <c r="H1237" s="5"/>
      <c r="I1237" s="60"/>
      <c r="J1237" s="60"/>
      <c r="K1237" s="60"/>
    </row>
    <row r="1238" spans="1:11" x14ac:dyDescent="0.25">
      <c r="A1238" s="63"/>
      <c r="B1238" s="64"/>
      <c r="C1238" s="64"/>
      <c r="D1238" s="64"/>
      <c r="E1238" s="64"/>
      <c r="F1238" s="5"/>
      <c r="G1238" s="5"/>
      <c r="H1238" s="5"/>
      <c r="I1238" s="60"/>
      <c r="J1238" s="60"/>
      <c r="K1238" s="60"/>
    </row>
    <row r="1239" spans="1:11" x14ac:dyDescent="0.25">
      <c r="A1239" s="63"/>
      <c r="B1239" s="64"/>
      <c r="C1239" s="64"/>
      <c r="D1239" s="64"/>
      <c r="E1239" s="64"/>
      <c r="F1239" s="5"/>
      <c r="G1239" s="5"/>
      <c r="H1239" s="5"/>
      <c r="I1239" s="60"/>
      <c r="J1239" s="60"/>
      <c r="K1239" s="60"/>
    </row>
    <row r="1240" spans="1:11" x14ac:dyDescent="0.25">
      <c r="A1240" s="63"/>
      <c r="B1240" s="64"/>
      <c r="C1240" s="64"/>
      <c r="D1240" s="64"/>
      <c r="E1240" s="64"/>
      <c r="F1240" s="5"/>
      <c r="G1240" s="5"/>
      <c r="H1240" s="5"/>
      <c r="I1240" s="60"/>
      <c r="J1240" s="60"/>
      <c r="K1240" s="60"/>
    </row>
    <row r="1241" spans="1:11" x14ac:dyDescent="0.25">
      <c r="A1241" s="63"/>
      <c r="B1241" s="64"/>
      <c r="C1241" s="64"/>
      <c r="D1241" s="64"/>
      <c r="E1241" s="64"/>
      <c r="F1241" s="5"/>
      <c r="G1241" s="5"/>
      <c r="H1241" s="5"/>
      <c r="I1241" s="60"/>
      <c r="J1241" s="60"/>
      <c r="K1241" s="60"/>
    </row>
    <row r="1242" spans="1:11" x14ac:dyDescent="0.25">
      <c r="A1242" s="63"/>
      <c r="B1242" s="64"/>
      <c r="C1242" s="64"/>
      <c r="D1242" s="64"/>
      <c r="E1242" s="64"/>
      <c r="F1242" s="5"/>
      <c r="G1242" s="5"/>
      <c r="H1242" s="5"/>
      <c r="I1242" s="60"/>
      <c r="J1242" s="60"/>
      <c r="K1242" s="60"/>
    </row>
    <row r="1243" spans="1:11" x14ac:dyDescent="0.25">
      <c r="A1243" s="63"/>
      <c r="B1243" s="64"/>
      <c r="C1243" s="64"/>
      <c r="D1243" s="64"/>
      <c r="E1243" s="64"/>
      <c r="F1243" s="5"/>
      <c r="G1243" s="5"/>
      <c r="H1243" s="5"/>
      <c r="I1243" s="60"/>
      <c r="J1243" s="60"/>
      <c r="K1243" s="60"/>
    </row>
    <row r="1244" spans="1:11" x14ac:dyDescent="0.25">
      <c r="A1244" s="63"/>
      <c r="B1244" s="64"/>
      <c r="C1244" s="64"/>
      <c r="D1244" s="64"/>
      <c r="E1244" s="64"/>
      <c r="F1244" s="5"/>
      <c r="G1244" s="5"/>
      <c r="H1244" s="5"/>
      <c r="I1244" s="60"/>
      <c r="J1244" s="60"/>
      <c r="K1244" s="60"/>
    </row>
    <row r="1245" spans="1:11" x14ac:dyDescent="0.25">
      <c r="A1245" s="63"/>
      <c r="B1245" s="64"/>
      <c r="C1245" s="64"/>
      <c r="D1245" s="64"/>
      <c r="E1245" s="64"/>
      <c r="F1245" s="5"/>
      <c r="G1245" s="5"/>
      <c r="H1245" s="5"/>
      <c r="I1245" s="60"/>
      <c r="J1245" s="60"/>
      <c r="K1245" s="60"/>
    </row>
    <row r="1246" spans="1:11" x14ac:dyDescent="0.25">
      <c r="A1246" s="63"/>
      <c r="B1246" s="64"/>
      <c r="C1246" s="64"/>
      <c r="D1246" s="64"/>
      <c r="E1246" s="64"/>
      <c r="F1246" s="5"/>
      <c r="G1246" s="5"/>
      <c r="H1246" s="5"/>
      <c r="I1246" s="60"/>
      <c r="J1246" s="60"/>
      <c r="K1246" s="60"/>
    </row>
    <row r="1247" spans="1:11" x14ac:dyDescent="0.25">
      <c r="A1247" s="63"/>
      <c r="B1247" s="64"/>
      <c r="C1247" s="64"/>
      <c r="D1247" s="64"/>
      <c r="E1247" s="64"/>
      <c r="F1247" s="5"/>
      <c r="G1247" s="5"/>
      <c r="H1247" s="5"/>
      <c r="I1247" s="60"/>
      <c r="J1247" s="60"/>
      <c r="K1247" s="60"/>
    </row>
    <row r="1248" spans="1:11" x14ac:dyDescent="0.25">
      <c r="A1248" s="63"/>
      <c r="B1248" s="64"/>
      <c r="C1248" s="64"/>
      <c r="D1248" s="64"/>
      <c r="E1248" s="64"/>
      <c r="F1248" s="5"/>
      <c r="G1248" s="5"/>
      <c r="H1248" s="5"/>
      <c r="I1248" s="60"/>
      <c r="J1248" s="60"/>
      <c r="K1248" s="60"/>
    </row>
    <row r="1249" spans="1:11" x14ac:dyDescent="0.25">
      <c r="A1249" s="63"/>
      <c r="B1249" s="64"/>
      <c r="C1249" s="64"/>
      <c r="D1249" s="64"/>
      <c r="E1249" s="64"/>
      <c r="F1249" s="5"/>
      <c r="G1249" s="5"/>
      <c r="H1249" s="5"/>
      <c r="I1249" s="60"/>
      <c r="J1249" s="60"/>
      <c r="K1249" s="60"/>
    </row>
    <row r="1250" spans="1:11" x14ac:dyDescent="0.25">
      <c r="A1250" s="63"/>
      <c r="B1250" s="64"/>
      <c r="C1250" s="64"/>
      <c r="D1250" s="64"/>
      <c r="E1250" s="64"/>
      <c r="F1250" s="5"/>
      <c r="G1250" s="5"/>
      <c r="H1250" s="5"/>
      <c r="I1250" s="60"/>
      <c r="J1250" s="60"/>
      <c r="K1250" s="60"/>
    </row>
    <row r="1251" spans="1:11" x14ac:dyDescent="0.25">
      <c r="A1251" s="63"/>
      <c r="B1251" s="64"/>
      <c r="C1251" s="64"/>
      <c r="D1251" s="64"/>
      <c r="E1251" s="64"/>
      <c r="F1251" s="5"/>
      <c r="G1251" s="5"/>
      <c r="H1251" s="5"/>
      <c r="I1251" s="60"/>
      <c r="J1251" s="60"/>
      <c r="K1251" s="60"/>
    </row>
    <row r="1252" spans="1:11" x14ac:dyDescent="0.25">
      <c r="A1252" s="63"/>
      <c r="B1252" s="64"/>
      <c r="C1252" s="64"/>
      <c r="D1252" s="64"/>
      <c r="E1252" s="64"/>
      <c r="F1252" s="5"/>
      <c r="G1252" s="5"/>
      <c r="H1252" s="5"/>
      <c r="I1252" s="60"/>
      <c r="J1252" s="60"/>
      <c r="K1252" s="60"/>
    </row>
    <row r="1253" spans="1:11" x14ac:dyDescent="0.25">
      <c r="A1253" s="63"/>
      <c r="B1253" s="64"/>
      <c r="C1253" s="64"/>
      <c r="D1253" s="64"/>
      <c r="E1253" s="64"/>
      <c r="F1253" s="5"/>
      <c r="G1253" s="5"/>
      <c r="H1253" s="5"/>
      <c r="I1253" s="60"/>
      <c r="J1253" s="60"/>
      <c r="K1253" s="60"/>
    </row>
    <row r="1254" spans="1:11" x14ac:dyDescent="0.25">
      <c r="A1254" s="63"/>
      <c r="B1254" s="64"/>
      <c r="C1254" s="64"/>
      <c r="D1254" s="64"/>
      <c r="E1254" s="64"/>
      <c r="F1254" s="5"/>
      <c r="G1254" s="5"/>
      <c r="H1254" s="5"/>
      <c r="I1254" s="60"/>
      <c r="J1254" s="60"/>
      <c r="K1254" s="60"/>
    </row>
    <row r="1255" spans="1:11" x14ac:dyDescent="0.25">
      <c r="A1255" s="63"/>
      <c r="B1255" s="64"/>
      <c r="C1255" s="64"/>
      <c r="D1255" s="64"/>
      <c r="E1255" s="64"/>
      <c r="F1255" s="5"/>
      <c r="G1255" s="5"/>
      <c r="H1255" s="5"/>
      <c r="I1255" s="60"/>
      <c r="J1255" s="60"/>
      <c r="K1255" s="60"/>
    </row>
    <row r="1256" spans="1:11" x14ac:dyDescent="0.25">
      <c r="A1256" s="63"/>
      <c r="B1256" s="64"/>
      <c r="C1256" s="64"/>
      <c r="D1256" s="64"/>
      <c r="E1256" s="64"/>
      <c r="F1256" s="5"/>
      <c r="G1256" s="5"/>
      <c r="H1256" s="5"/>
      <c r="I1256" s="60"/>
      <c r="J1256" s="60"/>
      <c r="K1256" s="60"/>
    </row>
    <row r="1257" spans="1:11" x14ac:dyDescent="0.25">
      <c r="A1257" s="63"/>
      <c r="B1257" s="64"/>
      <c r="C1257" s="64"/>
      <c r="D1257" s="64"/>
      <c r="E1257" s="64"/>
      <c r="F1257" s="5"/>
      <c r="G1257" s="5"/>
      <c r="H1257" s="5"/>
      <c r="I1257" s="60"/>
      <c r="J1257" s="60"/>
      <c r="K1257" s="60"/>
    </row>
    <row r="1258" spans="1:11" x14ac:dyDescent="0.25">
      <c r="A1258" s="63"/>
      <c r="B1258" s="64"/>
      <c r="C1258" s="64"/>
      <c r="D1258" s="64"/>
      <c r="E1258" s="64"/>
      <c r="F1258" s="5"/>
      <c r="G1258" s="5"/>
      <c r="H1258" s="5"/>
      <c r="I1258" s="60"/>
      <c r="J1258" s="60"/>
      <c r="K1258" s="60"/>
    </row>
    <row r="1259" spans="1:11" x14ac:dyDescent="0.25">
      <c r="A1259" s="63"/>
      <c r="B1259" s="64"/>
      <c r="C1259" s="64"/>
      <c r="D1259" s="64"/>
      <c r="E1259" s="64"/>
      <c r="F1259" s="5"/>
      <c r="G1259" s="5"/>
      <c r="H1259" s="5"/>
      <c r="I1259" s="60"/>
      <c r="J1259" s="60"/>
      <c r="K1259" s="60"/>
    </row>
    <row r="1260" spans="1:11" x14ac:dyDescent="0.25">
      <c r="A1260" s="63"/>
      <c r="B1260" s="64"/>
      <c r="C1260" s="64"/>
      <c r="D1260" s="64"/>
      <c r="E1260" s="64"/>
      <c r="F1260" s="5"/>
      <c r="G1260" s="5"/>
      <c r="H1260" s="5"/>
      <c r="I1260" s="60"/>
      <c r="J1260" s="60"/>
      <c r="K1260" s="60"/>
    </row>
    <row r="1261" spans="1:11" x14ac:dyDescent="0.25">
      <c r="A1261" s="63"/>
      <c r="B1261" s="64"/>
      <c r="C1261" s="64"/>
      <c r="D1261" s="64"/>
      <c r="E1261" s="64"/>
      <c r="F1261" s="5"/>
      <c r="G1261" s="5"/>
      <c r="H1261" s="5"/>
      <c r="I1261" s="60"/>
      <c r="J1261" s="60"/>
      <c r="K1261" s="60"/>
    </row>
    <row r="1262" spans="1:11" x14ac:dyDescent="0.25">
      <c r="A1262" s="63"/>
      <c r="B1262" s="64"/>
      <c r="C1262" s="64"/>
      <c r="D1262" s="64"/>
      <c r="E1262" s="64"/>
      <c r="F1262" s="5"/>
      <c r="G1262" s="5"/>
      <c r="H1262" s="5"/>
      <c r="I1262" s="60"/>
      <c r="J1262" s="60"/>
      <c r="K1262" s="60"/>
    </row>
    <row r="1263" spans="1:11" x14ac:dyDescent="0.25">
      <c r="A1263" s="63"/>
      <c r="B1263" s="64"/>
      <c r="C1263" s="64"/>
      <c r="D1263" s="64"/>
      <c r="E1263" s="64"/>
      <c r="F1263" s="5"/>
      <c r="G1263" s="5"/>
      <c r="H1263" s="5"/>
      <c r="I1263" s="60"/>
      <c r="J1263" s="60"/>
      <c r="K1263" s="60"/>
    </row>
    <row r="1264" spans="1:11" x14ac:dyDescent="0.25">
      <c r="A1264" s="63"/>
      <c r="B1264" s="64"/>
      <c r="C1264" s="64"/>
      <c r="D1264" s="64"/>
      <c r="E1264" s="64"/>
      <c r="F1264" s="5"/>
      <c r="G1264" s="5"/>
      <c r="H1264" s="5"/>
      <c r="I1264" s="60"/>
      <c r="J1264" s="60"/>
      <c r="K1264" s="60"/>
    </row>
    <row r="1265" spans="1:11" x14ac:dyDescent="0.25">
      <c r="A1265" s="63"/>
      <c r="B1265" s="64"/>
      <c r="C1265" s="64"/>
      <c r="D1265" s="64"/>
      <c r="E1265" s="64"/>
      <c r="F1265" s="5"/>
      <c r="G1265" s="5"/>
      <c r="H1265" s="5"/>
      <c r="I1265" s="60"/>
      <c r="J1265" s="60"/>
      <c r="K1265" s="60"/>
    </row>
    <row r="1266" spans="1:11" x14ac:dyDescent="0.25">
      <c r="A1266" s="63"/>
      <c r="B1266" s="64"/>
      <c r="C1266" s="64"/>
      <c r="D1266" s="64"/>
      <c r="E1266" s="64"/>
      <c r="F1266" s="5"/>
      <c r="G1266" s="5"/>
      <c r="H1266" s="5"/>
      <c r="I1266" s="60"/>
      <c r="J1266" s="60"/>
      <c r="K1266" s="60"/>
    </row>
    <row r="1267" spans="1:11" x14ac:dyDescent="0.25">
      <c r="A1267" s="63"/>
      <c r="B1267" s="64"/>
      <c r="C1267" s="64"/>
      <c r="D1267" s="64"/>
      <c r="E1267" s="64"/>
      <c r="F1267" s="5"/>
      <c r="G1267" s="5"/>
      <c r="H1267" s="5"/>
      <c r="I1267" s="60"/>
      <c r="J1267" s="60"/>
      <c r="K1267" s="60"/>
    </row>
    <row r="1268" spans="1:11" x14ac:dyDescent="0.25">
      <c r="A1268" s="63"/>
      <c r="B1268" s="64"/>
      <c r="C1268" s="64"/>
      <c r="D1268" s="64"/>
      <c r="E1268" s="64"/>
      <c r="F1268" s="5"/>
      <c r="G1268" s="5"/>
      <c r="H1268" s="5"/>
      <c r="I1268" s="60"/>
      <c r="J1268" s="60"/>
      <c r="K1268" s="60"/>
    </row>
    <row r="1269" spans="1:11" x14ac:dyDescent="0.25">
      <c r="A1269" s="63"/>
      <c r="B1269" s="64"/>
      <c r="C1269" s="64"/>
      <c r="D1269" s="64"/>
      <c r="E1269" s="64"/>
      <c r="F1269" s="5"/>
      <c r="G1269" s="5"/>
      <c r="H1269" s="5"/>
      <c r="I1269" s="60"/>
      <c r="J1269" s="60"/>
      <c r="K1269" s="60"/>
    </row>
    <row r="1270" spans="1:11" x14ac:dyDescent="0.25">
      <c r="A1270" s="63"/>
      <c r="B1270" s="64"/>
      <c r="C1270" s="64"/>
      <c r="D1270" s="64"/>
      <c r="E1270" s="64"/>
      <c r="F1270" s="5"/>
      <c r="G1270" s="5"/>
      <c r="H1270" s="5"/>
      <c r="I1270" s="60"/>
      <c r="J1270" s="60"/>
      <c r="K1270" s="60"/>
    </row>
    <row r="1271" spans="1:11" x14ac:dyDescent="0.25">
      <c r="A1271" s="63"/>
      <c r="B1271" s="64"/>
      <c r="C1271" s="64"/>
      <c r="D1271" s="64"/>
      <c r="E1271" s="64"/>
      <c r="F1271" s="5"/>
      <c r="G1271" s="5"/>
      <c r="H1271" s="5"/>
      <c r="I1271" s="60"/>
      <c r="J1271" s="60"/>
      <c r="K1271" s="60"/>
    </row>
    <row r="1272" spans="1:11" x14ac:dyDescent="0.25">
      <c r="A1272" s="63"/>
      <c r="B1272" s="64"/>
      <c r="C1272" s="64"/>
      <c r="D1272" s="64"/>
      <c r="E1272" s="64"/>
      <c r="F1272" s="5"/>
      <c r="G1272" s="5"/>
      <c r="H1272" s="5"/>
      <c r="I1272" s="60"/>
      <c r="J1272" s="60"/>
      <c r="K1272" s="60"/>
    </row>
    <row r="1273" spans="1:11" x14ac:dyDescent="0.25">
      <c r="A1273" s="63"/>
      <c r="B1273" s="64"/>
      <c r="C1273" s="64"/>
      <c r="D1273" s="64"/>
      <c r="E1273" s="64"/>
      <c r="F1273" s="5"/>
      <c r="G1273" s="5"/>
      <c r="H1273" s="5"/>
      <c r="I1273" s="60"/>
      <c r="J1273" s="60"/>
      <c r="K1273" s="60"/>
    </row>
    <row r="1274" spans="1:11" x14ac:dyDescent="0.25">
      <c r="A1274" s="63"/>
      <c r="B1274" s="64"/>
      <c r="C1274" s="64"/>
      <c r="D1274" s="64"/>
      <c r="E1274" s="64"/>
      <c r="F1274" s="5"/>
      <c r="G1274" s="5"/>
      <c r="H1274" s="5"/>
      <c r="I1274" s="60"/>
      <c r="J1274" s="60"/>
      <c r="K1274" s="60"/>
    </row>
    <row r="1275" spans="1:11" x14ac:dyDescent="0.25">
      <c r="A1275" s="63"/>
      <c r="B1275" s="64"/>
      <c r="C1275" s="64"/>
      <c r="D1275" s="64"/>
      <c r="E1275" s="64"/>
      <c r="F1275" s="5"/>
      <c r="G1275" s="5"/>
      <c r="H1275" s="5"/>
      <c r="I1275" s="60"/>
      <c r="J1275" s="60"/>
      <c r="K1275" s="60"/>
    </row>
    <row r="1276" spans="1:11" x14ac:dyDescent="0.25">
      <c r="A1276" s="63"/>
      <c r="B1276" s="64"/>
      <c r="C1276" s="64"/>
      <c r="D1276" s="64"/>
      <c r="E1276" s="64"/>
      <c r="F1276" s="5"/>
      <c r="G1276" s="5"/>
      <c r="H1276" s="5"/>
      <c r="I1276" s="60"/>
      <c r="J1276" s="60"/>
      <c r="K1276" s="60"/>
    </row>
    <row r="1277" spans="1:11" x14ac:dyDescent="0.25">
      <c r="A1277" s="63"/>
      <c r="B1277" s="64"/>
      <c r="C1277" s="64"/>
      <c r="D1277" s="64"/>
      <c r="E1277" s="64"/>
      <c r="F1277" s="5"/>
      <c r="G1277" s="5"/>
      <c r="H1277" s="5"/>
      <c r="I1277" s="60"/>
      <c r="J1277" s="60"/>
      <c r="K1277" s="60"/>
    </row>
    <row r="1278" spans="1:11" x14ac:dyDescent="0.25">
      <c r="A1278" s="63"/>
      <c r="B1278" s="64"/>
      <c r="C1278" s="64"/>
      <c r="D1278" s="64"/>
      <c r="E1278" s="64"/>
      <c r="F1278" s="5"/>
      <c r="G1278" s="5"/>
      <c r="H1278" s="5"/>
      <c r="I1278" s="60"/>
      <c r="J1278" s="60"/>
      <c r="K1278" s="60"/>
    </row>
    <row r="1279" spans="1:11" x14ac:dyDescent="0.25">
      <c r="A1279" s="63"/>
      <c r="B1279" s="64"/>
      <c r="C1279" s="64"/>
      <c r="D1279" s="64"/>
      <c r="E1279" s="64"/>
      <c r="F1279" s="5"/>
      <c r="G1279" s="5"/>
      <c r="H1279" s="5"/>
      <c r="I1279" s="60"/>
      <c r="J1279" s="60"/>
      <c r="K1279" s="60"/>
    </row>
    <row r="1280" spans="1:11" x14ac:dyDescent="0.25">
      <c r="A1280" s="63"/>
      <c r="B1280" s="64"/>
      <c r="C1280" s="64"/>
      <c r="D1280" s="64"/>
      <c r="E1280" s="64"/>
      <c r="F1280" s="5"/>
      <c r="G1280" s="5"/>
      <c r="H1280" s="5"/>
      <c r="I1280" s="60"/>
      <c r="J1280" s="60"/>
      <c r="K1280" s="60"/>
    </row>
    <row r="1281" spans="1:11" x14ac:dyDescent="0.25">
      <c r="A1281" s="63"/>
      <c r="B1281" s="64"/>
      <c r="C1281" s="64"/>
      <c r="D1281" s="64"/>
      <c r="E1281" s="64"/>
      <c r="F1281" s="5"/>
      <c r="G1281" s="5"/>
      <c r="H1281" s="5"/>
      <c r="I1281" s="60"/>
      <c r="J1281" s="60"/>
      <c r="K1281" s="60"/>
    </row>
    <row r="1282" spans="1:11" x14ac:dyDescent="0.25">
      <c r="A1282" s="63"/>
      <c r="B1282" s="64"/>
      <c r="C1282" s="64"/>
      <c r="D1282" s="64"/>
      <c r="E1282" s="64"/>
      <c r="F1282" s="5"/>
      <c r="G1282" s="5"/>
      <c r="H1282" s="5"/>
      <c r="I1282" s="60"/>
      <c r="J1282" s="60"/>
      <c r="K1282" s="60"/>
    </row>
    <row r="1283" spans="1:11" x14ac:dyDescent="0.25">
      <c r="A1283" s="63"/>
      <c r="B1283" s="64"/>
      <c r="C1283" s="64"/>
      <c r="D1283" s="64"/>
      <c r="E1283" s="64"/>
      <c r="F1283" s="5"/>
      <c r="G1283" s="5"/>
      <c r="H1283" s="5"/>
      <c r="I1283" s="60"/>
      <c r="J1283" s="60"/>
      <c r="K1283" s="60"/>
    </row>
    <row r="1284" spans="1:11" x14ac:dyDescent="0.25">
      <c r="A1284" s="63"/>
      <c r="B1284" s="64"/>
      <c r="C1284" s="64"/>
      <c r="D1284" s="64"/>
      <c r="E1284" s="64"/>
      <c r="F1284" s="5"/>
      <c r="G1284" s="5"/>
      <c r="H1284" s="5"/>
      <c r="I1284" s="60"/>
      <c r="J1284" s="60"/>
      <c r="K1284" s="60"/>
    </row>
    <row r="1285" spans="1:11" x14ac:dyDescent="0.25">
      <c r="A1285" s="63"/>
      <c r="B1285" s="64"/>
      <c r="C1285" s="64"/>
      <c r="D1285" s="64"/>
      <c r="E1285" s="64"/>
      <c r="F1285" s="5"/>
      <c r="G1285" s="5"/>
      <c r="H1285" s="5"/>
      <c r="I1285" s="60"/>
      <c r="J1285" s="60"/>
      <c r="K1285" s="60"/>
    </row>
    <row r="1286" spans="1:11" x14ac:dyDescent="0.25">
      <c r="A1286" s="63"/>
      <c r="B1286" s="64"/>
      <c r="C1286" s="64"/>
      <c r="D1286" s="64"/>
      <c r="E1286" s="64"/>
      <c r="F1286" s="5"/>
      <c r="G1286" s="5"/>
      <c r="H1286" s="5"/>
      <c r="I1286" s="60"/>
      <c r="J1286" s="60"/>
      <c r="K1286" s="60"/>
    </row>
    <row r="1287" spans="1:11" x14ac:dyDescent="0.25">
      <c r="A1287" s="63"/>
      <c r="B1287" s="64"/>
      <c r="C1287" s="64"/>
      <c r="D1287" s="64"/>
      <c r="E1287" s="64"/>
      <c r="F1287" s="5"/>
      <c r="G1287" s="5"/>
      <c r="H1287" s="5"/>
      <c r="I1287" s="60"/>
      <c r="J1287" s="60"/>
      <c r="K1287" s="60"/>
    </row>
    <row r="1288" spans="1:11" x14ac:dyDescent="0.25">
      <c r="A1288" s="63"/>
      <c r="B1288" s="64"/>
      <c r="C1288" s="64"/>
      <c r="D1288" s="64"/>
      <c r="E1288" s="64"/>
      <c r="F1288" s="5"/>
      <c r="G1288" s="5"/>
      <c r="H1288" s="5"/>
      <c r="I1288" s="60"/>
      <c r="J1288" s="60"/>
      <c r="K1288" s="60"/>
    </row>
    <row r="1289" spans="1:11" x14ac:dyDescent="0.25">
      <c r="A1289" s="63"/>
      <c r="B1289" s="64"/>
      <c r="C1289" s="64"/>
      <c r="D1289" s="64"/>
      <c r="E1289" s="64"/>
      <c r="F1289" s="5"/>
      <c r="G1289" s="5"/>
      <c r="H1289" s="5"/>
      <c r="I1289" s="60"/>
      <c r="J1289" s="60"/>
      <c r="K1289" s="60"/>
    </row>
    <row r="1290" spans="1:11" x14ac:dyDescent="0.25">
      <c r="A1290" s="63"/>
      <c r="B1290" s="64"/>
      <c r="C1290" s="64"/>
      <c r="D1290" s="64"/>
      <c r="E1290" s="64"/>
      <c r="F1290" s="5"/>
      <c r="G1290" s="5"/>
      <c r="H1290" s="5"/>
      <c r="I1290" s="60"/>
      <c r="J1290" s="60"/>
      <c r="K1290" s="60"/>
    </row>
    <row r="1291" spans="1:11" x14ac:dyDescent="0.25">
      <c r="A1291" s="63"/>
      <c r="B1291" s="64"/>
      <c r="C1291" s="64"/>
      <c r="D1291" s="64"/>
      <c r="E1291" s="64"/>
      <c r="F1291" s="5"/>
      <c r="G1291" s="5"/>
      <c r="H1291" s="5"/>
      <c r="I1291" s="60"/>
      <c r="J1291" s="60"/>
      <c r="K1291" s="60"/>
    </row>
    <row r="1292" spans="1:11" x14ac:dyDescent="0.25">
      <c r="A1292" s="63"/>
      <c r="B1292" s="64"/>
      <c r="C1292" s="64"/>
      <c r="D1292" s="64"/>
      <c r="E1292" s="64"/>
      <c r="F1292" s="5"/>
      <c r="G1292" s="5"/>
      <c r="H1292" s="5"/>
      <c r="I1292" s="60"/>
      <c r="J1292" s="60"/>
      <c r="K1292" s="60"/>
    </row>
    <row r="1293" spans="1:11" x14ac:dyDescent="0.25">
      <c r="A1293" s="63"/>
      <c r="B1293" s="64"/>
      <c r="C1293" s="64"/>
      <c r="D1293" s="64"/>
      <c r="E1293" s="64"/>
      <c r="F1293" s="5"/>
      <c r="G1293" s="5"/>
      <c r="H1293" s="5"/>
      <c r="I1293" s="60"/>
      <c r="J1293" s="60"/>
      <c r="K1293" s="60"/>
    </row>
    <row r="1294" spans="1:11" x14ac:dyDescent="0.25">
      <c r="A1294" s="63"/>
      <c r="B1294" s="64"/>
      <c r="C1294" s="64"/>
      <c r="D1294" s="64"/>
      <c r="E1294" s="64"/>
      <c r="F1294" s="5"/>
      <c r="G1294" s="5"/>
      <c r="H1294" s="5"/>
      <c r="I1294" s="60"/>
      <c r="J1294" s="60"/>
      <c r="K1294" s="60"/>
    </row>
    <row r="1295" spans="1:11" x14ac:dyDescent="0.25">
      <c r="A1295" s="63"/>
      <c r="B1295" s="64"/>
      <c r="C1295" s="64"/>
      <c r="D1295" s="64"/>
      <c r="E1295" s="64"/>
      <c r="F1295" s="5"/>
      <c r="G1295" s="5"/>
      <c r="H1295" s="5"/>
      <c r="I1295" s="60"/>
      <c r="J1295" s="60"/>
      <c r="K1295" s="60"/>
    </row>
    <row r="1296" spans="1:11" x14ac:dyDescent="0.25">
      <c r="A1296" s="63"/>
      <c r="B1296" s="64"/>
      <c r="C1296" s="64"/>
      <c r="D1296" s="64"/>
      <c r="E1296" s="64"/>
      <c r="F1296" s="5"/>
      <c r="G1296" s="5"/>
      <c r="H1296" s="5"/>
      <c r="I1296" s="60"/>
      <c r="J1296" s="60"/>
      <c r="K1296" s="60"/>
    </row>
    <row r="1297" spans="1:11" x14ac:dyDescent="0.25">
      <c r="A1297" s="63"/>
      <c r="B1297" s="64"/>
      <c r="C1297" s="64"/>
      <c r="D1297" s="64"/>
      <c r="E1297" s="64"/>
      <c r="F1297" s="5"/>
      <c r="G1297" s="5"/>
      <c r="H1297" s="5"/>
      <c r="I1297" s="60"/>
      <c r="J1297" s="60"/>
      <c r="K1297" s="60"/>
    </row>
    <row r="1298" spans="1:11" x14ac:dyDescent="0.25">
      <c r="A1298" s="63"/>
      <c r="B1298" s="64"/>
      <c r="C1298" s="64"/>
      <c r="D1298" s="64"/>
      <c r="E1298" s="64"/>
      <c r="F1298" s="5"/>
      <c r="G1298" s="5"/>
      <c r="H1298" s="5"/>
      <c r="I1298" s="60"/>
      <c r="J1298" s="60"/>
      <c r="K1298" s="60"/>
    </row>
    <row r="1299" spans="1:11" x14ac:dyDescent="0.25">
      <c r="A1299" s="63"/>
      <c r="B1299" s="64"/>
      <c r="C1299" s="64"/>
      <c r="D1299" s="64"/>
      <c r="E1299" s="64"/>
      <c r="F1299" s="5"/>
      <c r="G1299" s="5"/>
      <c r="H1299" s="5"/>
      <c r="I1299" s="60"/>
      <c r="J1299" s="60"/>
      <c r="K1299" s="60"/>
    </row>
    <row r="1300" spans="1:11" x14ac:dyDescent="0.25">
      <c r="A1300" s="63"/>
      <c r="B1300" s="64"/>
      <c r="C1300" s="64"/>
      <c r="D1300" s="64"/>
      <c r="E1300" s="64"/>
      <c r="F1300" s="5"/>
      <c r="G1300" s="5"/>
      <c r="H1300" s="5"/>
      <c r="I1300" s="60"/>
      <c r="J1300" s="60"/>
      <c r="K1300" s="60"/>
    </row>
    <row r="1301" spans="1:11" x14ac:dyDescent="0.25">
      <c r="A1301" s="63"/>
      <c r="B1301" s="64"/>
      <c r="C1301" s="64"/>
      <c r="D1301" s="64"/>
      <c r="E1301" s="64"/>
      <c r="F1301" s="5"/>
      <c r="G1301" s="5"/>
      <c r="H1301" s="5"/>
      <c r="I1301" s="60"/>
      <c r="J1301" s="60"/>
      <c r="K1301" s="60"/>
    </row>
    <row r="1302" spans="1:11" x14ac:dyDescent="0.25">
      <c r="A1302" s="63"/>
      <c r="B1302" s="64"/>
      <c r="C1302" s="64"/>
      <c r="D1302" s="64"/>
      <c r="E1302" s="64"/>
      <c r="F1302" s="5"/>
      <c r="G1302" s="5"/>
      <c r="H1302" s="5"/>
      <c r="I1302" s="60"/>
      <c r="J1302" s="60"/>
      <c r="K1302" s="60"/>
    </row>
    <row r="1303" spans="1:11" x14ac:dyDescent="0.25">
      <c r="A1303" s="63"/>
      <c r="B1303" s="64"/>
      <c r="C1303" s="64"/>
      <c r="D1303" s="64"/>
      <c r="E1303" s="64"/>
      <c r="F1303" s="5"/>
      <c r="G1303" s="5"/>
      <c r="H1303" s="5"/>
      <c r="I1303" s="60"/>
      <c r="J1303" s="60"/>
      <c r="K1303" s="60"/>
    </row>
    <row r="1304" spans="1:11" x14ac:dyDescent="0.25">
      <c r="A1304" s="63"/>
      <c r="B1304" s="64"/>
      <c r="C1304" s="64"/>
      <c r="D1304" s="64"/>
      <c r="E1304" s="64"/>
      <c r="F1304" s="5"/>
      <c r="G1304" s="5"/>
      <c r="H1304" s="5"/>
      <c r="I1304" s="60"/>
      <c r="J1304" s="60"/>
      <c r="K1304" s="60"/>
    </row>
    <row r="1305" spans="1:11" x14ac:dyDescent="0.25">
      <c r="A1305" s="63"/>
      <c r="B1305" s="64"/>
      <c r="C1305" s="64"/>
      <c r="D1305" s="64"/>
      <c r="E1305" s="64"/>
      <c r="F1305" s="5"/>
      <c r="G1305" s="5"/>
      <c r="H1305" s="5"/>
      <c r="I1305" s="60"/>
      <c r="J1305" s="60"/>
      <c r="K1305" s="60"/>
    </row>
    <row r="1306" spans="1:11" x14ac:dyDescent="0.25">
      <c r="A1306" s="63"/>
      <c r="B1306" s="64"/>
      <c r="C1306" s="64"/>
      <c r="D1306" s="64"/>
      <c r="E1306" s="64"/>
      <c r="F1306" s="5"/>
      <c r="G1306" s="5"/>
      <c r="H1306" s="5"/>
      <c r="I1306" s="60"/>
      <c r="J1306" s="60"/>
      <c r="K1306" s="60"/>
    </row>
    <row r="1307" spans="1:11" x14ac:dyDescent="0.25">
      <c r="A1307" s="63"/>
      <c r="B1307" s="64"/>
      <c r="C1307" s="64"/>
      <c r="D1307" s="64"/>
      <c r="E1307" s="64"/>
      <c r="F1307" s="5"/>
      <c r="G1307" s="5"/>
      <c r="H1307" s="5"/>
      <c r="I1307" s="60"/>
      <c r="J1307" s="60"/>
      <c r="K1307" s="60"/>
    </row>
    <row r="1308" spans="1:11" x14ac:dyDescent="0.25">
      <c r="A1308" s="63"/>
      <c r="B1308" s="64"/>
      <c r="C1308" s="64"/>
      <c r="D1308" s="64"/>
      <c r="E1308" s="64"/>
      <c r="F1308" s="5"/>
      <c r="G1308" s="5"/>
      <c r="H1308" s="5"/>
      <c r="I1308" s="60"/>
      <c r="J1308" s="60"/>
      <c r="K1308" s="60"/>
    </row>
    <row r="1309" spans="1:11" x14ac:dyDescent="0.25">
      <c r="A1309" s="63"/>
      <c r="B1309" s="64"/>
      <c r="C1309" s="64"/>
      <c r="D1309" s="64"/>
      <c r="E1309" s="64"/>
      <c r="F1309" s="5"/>
      <c r="G1309" s="5"/>
      <c r="H1309" s="5"/>
      <c r="I1309" s="60"/>
      <c r="J1309" s="60"/>
      <c r="K1309" s="60"/>
    </row>
    <row r="1310" spans="1:11" x14ac:dyDescent="0.25">
      <c r="A1310" s="63"/>
      <c r="B1310" s="64"/>
      <c r="C1310" s="64"/>
      <c r="D1310" s="64"/>
      <c r="E1310" s="64"/>
      <c r="F1310" s="5"/>
      <c r="G1310" s="5"/>
      <c r="H1310" s="5"/>
      <c r="I1310" s="60"/>
      <c r="J1310" s="60"/>
      <c r="K1310" s="60"/>
    </row>
    <row r="1311" spans="1:11" x14ac:dyDescent="0.25">
      <c r="A1311" s="63"/>
      <c r="B1311" s="64"/>
      <c r="C1311" s="64"/>
      <c r="D1311" s="64"/>
      <c r="E1311" s="64"/>
      <c r="F1311" s="5"/>
      <c r="G1311" s="5"/>
      <c r="H1311" s="5"/>
      <c r="I1311" s="60"/>
      <c r="J1311" s="60"/>
      <c r="K1311" s="60"/>
    </row>
    <row r="1312" spans="1:11" x14ac:dyDescent="0.25">
      <c r="A1312" s="63"/>
      <c r="B1312" s="64"/>
      <c r="C1312" s="64"/>
      <c r="D1312" s="64"/>
      <c r="E1312" s="64"/>
      <c r="F1312" s="5"/>
      <c r="G1312" s="5"/>
      <c r="H1312" s="5"/>
      <c r="I1312" s="60"/>
      <c r="J1312" s="60"/>
      <c r="K1312" s="60"/>
    </row>
    <row r="1313" spans="1:11" x14ac:dyDescent="0.25">
      <c r="A1313" s="63"/>
      <c r="B1313" s="64"/>
      <c r="C1313" s="64"/>
      <c r="D1313" s="64"/>
      <c r="E1313" s="64"/>
      <c r="F1313" s="5"/>
      <c r="G1313" s="5"/>
      <c r="H1313" s="5"/>
      <c r="I1313" s="60"/>
      <c r="J1313" s="60"/>
      <c r="K1313" s="60"/>
    </row>
    <row r="1314" spans="1:11" x14ac:dyDescent="0.25">
      <c r="A1314" s="63"/>
      <c r="B1314" s="64"/>
      <c r="C1314" s="64"/>
      <c r="D1314" s="64"/>
      <c r="E1314" s="64"/>
      <c r="F1314" s="5"/>
      <c r="G1314" s="5"/>
      <c r="H1314" s="5"/>
      <c r="I1314" s="60"/>
      <c r="J1314" s="60"/>
      <c r="K1314" s="60"/>
    </row>
    <row r="1315" spans="1:11" x14ac:dyDescent="0.25">
      <c r="A1315" s="63"/>
      <c r="B1315" s="64"/>
      <c r="C1315" s="64"/>
      <c r="D1315" s="64"/>
      <c r="E1315" s="64"/>
      <c r="F1315" s="5"/>
      <c r="G1315" s="5"/>
      <c r="H1315" s="5"/>
      <c r="I1315" s="60"/>
      <c r="J1315" s="60"/>
      <c r="K1315" s="60"/>
    </row>
    <row r="1316" spans="1:11" x14ac:dyDescent="0.25">
      <c r="A1316" s="63"/>
      <c r="B1316" s="64"/>
      <c r="C1316" s="64"/>
      <c r="D1316" s="64"/>
      <c r="E1316" s="64"/>
      <c r="F1316" s="5"/>
      <c r="G1316" s="5"/>
      <c r="H1316" s="5"/>
      <c r="I1316" s="60"/>
      <c r="J1316" s="60"/>
      <c r="K1316" s="60"/>
    </row>
    <row r="1317" spans="1:11" x14ac:dyDescent="0.25">
      <c r="A1317" s="63"/>
      <c r="B1317" s="64"/>
      <c r="C1317" s="64"/>
      <c r="D1317" s="64"/>
      <c r="E1317" s="64"/>
      <c r="F1317" s="5"/>
      <c r="G1317" s="5"/>
      <c r="H1317" s="5"/>
      <c r="I1317" s="60"/>
      <c r="J1317" s="60"/>
      <c r="K1317" s="60"/>
    </row>
    <row r="1318" spans="1:11" x14ac:dyDescent="0.25">
      <c r="A1318" s="63"/>
      <c r="B1318" s="64"/>
      <c r="C1318" s="64"/>
      <c r="D1318" s="64"/>
      <c r="E1318" s="64"/>
      <c r="F1318" s="5"/>
      <c r="G1318" s="5"/>
      <c r="H1318" s="5"/>
      <c r="I1318" s="60"/>
      <c r="J1318" s="60"/>
      <c r="K1318" s="60"/>
    </row>
    <row r="1319" spans="1:11" x14ac:dyDescent="0.25">
      <c r="A1319" s="63"/>
      <c r="B1319" s="64"/>
      <c r="C1319" s="64"/>
      <c r="D1319" s="64"/>
      <c r="E1319" s="64"/>
      <c r="F1319" s="5"/>
      <c r="G1319" s="5"/>
      <c r="H1319" s="5"/>
      <c r="I1319" s="60"/>
      <c r="J1319" s="60"/>
      <c r="K1319" s="60"/>
    </row>
    <row r="1320" spans="1:11" x14ac:dyDescent="0.25">
      <c r="A1320" s="63"/>
      <c r="B1320" s="64"/>
      <c r="C1320" s="64"/>
      <c r="D1320" s="64"/>
      <c r="E1320" s="64"/>
      <c r="F1320" s="5"/>
      <c r="G1320" s="5"/>
      <c r="H1320" s="5"/>
      <c r="I1320" s="60"/>
      <c r="J1320" s="60"/>
      <c r="K1320" s="60"/>
    </row>
    <row r="1321" spans="1:11" x14ac:dyDescent="0.25">
      <c r="A1321" s="63"/>
      <c r="B1321" s="64"/>
      <c r="C1321" s="64"/>
      <c r="D1321" s="64"/>
      <c r="E1321" s="64"/>
      <c r="F1321" s="5"/>
      <c r="G1321" s="5"/>
      <c r="H1321" s="5"/>
      <c r="I1321" s="60"/>
      <c r="J1321" s="60"/>
      <c r="K1321" s="60"/>
    </row>
    <row r="1322" spans="1:11" x14ac:dyDescent="0.25">
      <c r="A1322" s="63"/>
      <c r="B1322" s="64"/>
      <c r="C1322" s="64"/>
      <c r="D1322" s="64"/>
      <c r="E1322" s="64"/>
      <c r="F1322" s="5"/>
      <c r="G1322" s="5"/>
      <c r="H1322" s="5"/>
      <c r="I1322" s="60"/>
      <c r="J1322" s="60"/>
      <c r="K1322" s="60"/>
    </row>
    <row r="1323" spans="1:11" x14ac:dyDescent="0.25">
      <c r="A1323" s="63"/>
      <c r="B1323" s="64"/>
      <c r="C1323" s="64"/>
      <c r="D1323" s="64"/>
      <c r="E1323" s="64"/>
      <c r="F1323" s="5"/>
      <c r="G1323" s="5"/>
      <c r="H1323" s="5"/>
      <c r="I1323" s="60"/>
      <c r="J1323" s="60"/>
      <c r="K1323" s="60"/>
    </row>
    <row r="1324" spans="1:11" x14ac:dyDescent="0.25">
      <c r="A1324" s="63"/>
      <c r="B1324" s="64"/>
      <c r="C1324" s="64"/>
      <c r="D1324" s="64"/>
      <c r="E1324" s="64"/>
      <c r="F1324" s="5"/>
      <c r="G1324" s="5"/>
      <c r="H1324" s="5"/>
      <c r="I1324" s="60"/>
      <c r="J1324" s="60"/>
      <c r="K1324" s="60"/>
    </row>
    <row r="1325" spans="1:11" x14ac:dyDescent="0.25">
      <c r="A1325" s="63"/>
      <c r="B1325" s="64"/>
      <c r="C1325" s="64"/>
      <c r="D1325" s="64"/>
      <c r="E1325" s="64"/>
      <c r="F1325" s="5"/>
      <c r="G1325" s="5"/>
      <c r="H1325" s="5"/>
      <c r="I1325" s="60"/>
      <c r="J1325" s="60"/>
      <c r="K1325" s="60"/>
    </row>
    <row r="1326" spans="1:11" x14ac:dyDescent="0.25">
      <c r="A1326" s="63"/>
      <c r="B1326" s="64"/>
      <c r="C1326" s="64"/>
      <c r="D1326" s="64"/>
      <c r="E1326" s="64"/>
      <c r="F1326" s="5"/>
      <c r="G1326" s="5"/>
      <c r="H1326" s="5"/>
      <c r="I1326" s="60"/>
      <c r="J1326" s="60"/>
      <c r="K1326" s="60"/>
    </row>
    <row r="1327" spans="1:11" x14ac:dyDescent="0.25">
      <c r="A1327" s="63"/>
      <c r="B1327" s="64"/>
      <c r="C1327" s="64"/>
      <c r="D1327" s="64"/>
      <c r="E1327" s="64"/>
      <c r="F1327" s="5"/>
      <c r="G1327" s="5"/>
      <c r="H1327" s="5"/>
      <c r="I1327" s="60"/>
      <c r="J1327" s="60"/>
      <c r="K1327" s="60"/>
    </row>
    <row r="1328" spans="1:11" x14ac:dyDescent="0.25">
      <c r="A1328" s="63"/>
      <c r="B1328" s="64"/>
      <c r="C1328" s="64"/>
      <c r="D1328" s="64"/>
      <c r="E1328" s="64"/>
      <c r="F1328" s="5"/>
      <c r="G1328" s="5"/>
      <c r="H1328" s="5"/>
      <c r="I1328" s="60"/>
      <c r="J1328" s="60"/>
      <c r="K1328" s="60"/>
    </row>
    <row r="1329" spans="1:11" x14ac:dyDescent="0.25">
      <c r="A1329" s="63"/>
      <c r="B1329" s="64"/>
      <c r="C1329" s="64"/>
      <c r="D1329" s="64"/>
      <c r="E1329" s="64"/>
      <c r="F1329" s="5"/>
      <c r="G1329" s="5"/>
      <c r="H1329" s="5"/>
      <c r="I1329" s="60"/>
      <c r="J1329" s="60"/>
      <c r="K1329" s="60"/>
    </row>
    <row r="1330" spans="1:11" x14ac:dyDescent="0.25">
      <c r="A1330" s="63"/>
      <c r="B1330" s="64"/>
      <c r="C1330" s="64"/>
      <c r="D1330" s="64"/>
      <c r="E1330" s="64"/>
      <c r="F1330" s="5"/>
      <c r="G1330" s="5"/>
      <c r="H1330" s="5"/>
      <c r="I1330" s="60"/>
      <c r="J1330" s="60"/>
      <c r="K1330" s="60"/>
    </row>
    <row r="1331" spans="1:11" x14ac:dyDescent="0.25">
      <c r="A1331" s="63"/>
      <c r="B1331" s="64"/>
      <c r="C1331" s="64"/>
      <c r="D1331" s="64"/>
      <c r="E1331" s="64"/>
      <c r="F1331" s="5"/>
      <c r="G1331" s="5"/>
      <c r="H1331" s="5"/>
      <c r="I1331" s="60"/>
      <c r="J1331" s="60"/>
      <c r="K1331" s="60"/>
    </row>
    <row r="1332" spans="1:11" x14ac:dyDescent="0.25">
      <c r="A1332" s="63"/>
      <c r="B1332" s="64"/>
      <c r="C1332" s="64"/>
      <c r="D1332" s="64"/>
      <c r="E1332" s="64"/>
      <c r="F1332" s="5"/>
      <c r="G1332" s="5"/>
      <c r="H1332" s="5"/>
      <c r="I1332" s="60"/>
      <c r="J1332" s="60"/>
      <c r="K1332" s="60"/>
    </row>
    <row r="1333" spans="1:11" x14ac:dyDescent="0.25">
      <c r="A1333" s="63"/>
      <c r="B1333" s="64"/>
      <c r="C1333" s="64"/>
      <c r="D1333" s="64"/>
      <c r="E1333" s="64"/>
      <c r="F1333" s="5"/>
      <c r="G1333" s="5"/>
      <c r="H1333" s="5"/>
      <c r="I1333" s="60"/>
      <c r="J1333" s="60"/>
      <c r="K1333" s="60"/>
    </row>
    <row r="1334" spans="1:11" x14ac:dyDescent="0.25">
      <c r="A1334" s="63"/>
      <c r="B1334" s="64"/>
      <c r="C1334" s="64"/>
      <c r="D1334" s="64"/>
      <c r="E1334" s="64"/>
      <c r="F1334" s="5"/>
      <c r="G1334" s="5"/>
      <c r="H1334" s="5"/>
      <c r="I1334" s="60"/>
      <c r="J1334" s="60"/>
      <c r="K1334" s="60"/>
    </row>
    <row r="1335" spans="1:11" x14ac:dyDescent="0.25">
      <c r="A1335" s="63"/>
      <c r="B1335" s="64"/>
      <c r="C1335" s="64"/>
      <c r="D1335" s="64"/>
      <c r="E1335" s="64"/>
      <c r="F1335" s="5"/>
      <c r="G1335" s="5"/>
      <c r="H1335" s="5"/>
      <c r="I1335" s="60"/>
      <c r="J1335" s="60"/>
      <c r="K1335" s="60"/>
    </row>
    <row r="1336" spans="1:11" x14ac:dyDescent="0.25">
      <c r="A1336" s="63"/>
      <c r="B1336" s="64"/>
      <c r="C1336" s="64"/>
      <c r="D1336" s="64"/>
      <c r="E1336" s="64"/>
      <c r="F1336" s="5"/>
      <c r="G1336" s="5"/>
      <c r="H1336" s="5"/>
      <c r="I1336" s="60"/>
      <c r="J1336" s="60"/>
      <c r="K1336" s="60"/>
    </row>
    <row r="1337" spans="1:11" x14ac:dyDescent="0.25">
      <c r="A1337" s="63"/>
      <c r="B1337" s="64"/>
      <c r="C1337" s="64"/>
      <c r="D1337" s="64"/>
      <c r="E1337" s="64"/>
      <c r="F1337" s="5"/>
      <c r="G1337" s="5"/>
      <c r="H1337" s="5"/>
      <c r="I1337" s="60"/>
      <c r="J1337" s="60"/>
      <c r="K1337" s="60"/>
    </row>
    <row r="1338" spans="1:11" x14ac:dyDescent="0.25">
      <c r="A1338" s="63"/>
      <c r="B1338" s="64"/>
      <c r="C1338" s="64"/>
      <c r="D1338" s="64"/>
      <c r="E1338" s="64"/>
      <c r="F1338" s="5"/>
      <c r="G1338" s="5"/>
      <c r="H1338" s="5"/>
      <c r="I1338" s="60"/>
      <c r="J1338" s="60"/>
      <c r="K1338" s="60"/>
    </row>
    <row r="1339" spans="1:11" x14ac:dyDescent="0.25">
      <c r="A1339" s="63"/>
      <c r="B1339" s="64"/>
      <c r="C1339" s="64"/>
      <c r="D1339" s="64"/>
      <c r="E1339" s="64"/>
      <c r="F1339" s="5"/>
      <c r="G1339" s="5"/>
      <c r="H1339" s="5"/>
      <c r="I1339" s="60"/>
      <c r="J1339" s="60"/>
      <c r="K1339" s="60"/>
    </row>
    <row r="1340" spans="1:11" x14ac:dyDescent="0.25">
      <c r="A1340" s="63"/>
      <c r="B1340" s="64"/>
      <c r="C1340" s="64"/>
      <c r="D1340" s="64"/>
      <c r="E1340" s="64"/>
      <c r="F1340" s="5"/>
      <c r="G1340" s="5"/>
      <c r="H1340" s="5"/>
      <c r="I1340" s="60"/>
      <c r="J1340" s="60"/>
      <c r="K1340" s="60"/>
    </row>
    <row r="1341" spans="1:11" x14ac:dyDescent="0.25">
      <c r="A1341" s="63"/>
      <c r="B1341" s="64"/>
      <c r="C1341" s="64"/>
      <c r="D1341" s="64"/>
      <c r="E1341" s="64"/>
      <c r="F1341" s="5"/>
      <c r="G1341" s="5"/>
      <c r="H1341" s="5"/>
      <c r="I1341" s="60"/>
      <c r="J1341" s="60"/>
      <c r="K1341" s="60"/>
    </row>
    <row r="1342" spans="1:11" x14ac:dyDescent="0.25">
      <c r="A1342" s="63"/>
      <c r="B1342" s="64"/>
      <c r="C1342" s="64"/>
      <c r="D1342" s="64"/>
      <c r="E1342" s="64"/>
      <c r="F1342" s="60"/>
      <c r="G1342" s="60"/>
      <c r="H1342" s="60"/>
      <c r="I1342" s="60"/>
      <c r="J1342" s="60"/>
      <c r="K1342" s="60"/>
    </row>
    <row r="1343" spans="1:11" x14ac:dyDescent="0.25">
      <c r="A1343" s="63"/>
      <c r="B1343" s="64"/>
      <c r="C1343" s="64"/>
      <c r="D1343" s="64"/>
      <c r="E1343" s="64"/>
      <c r="F1343" s="60"/>
      <c r="G1343" s="60"/>
      <c r="H1343" s="60"/>
      <c r="I1343" s="60"/>
      <c r="J1343" s="60"/>
      <c r="K1343" s="60"/>
    </row>
    <row r="1344" spans="1:11" x14ac:dyDescent="0.25">
      <c r="A1344" s="63"/>
      <c r="B1344" s="64"/>
      <c r="C1344" s="64"/>
      <c r="D1344" s="64"/>
      <c r="E1344" s="64"/>
      <c r="F1344" s="60"/>
      <c r="G1344" s="60"/>
      <c r="H1344" s="60"/>
      <c r="I1344" s="60"/>
      <c r="J1344" s="60"/>
      <c r="K1344" s="60"/>
    </row>
    <row r="1345" spans="1:11" x14ac:dyDescent="0.25">
      <c r="A1345" s="63"/>
      <c r="B1345" s="64"/>
      <c r="C1345" s="64"/>
      <c r="D1345" s="64"/>
      <c r="E1345" s="64"/>
      <c r="F1345" s="60"/>
      <c r="G1345" s="60"/>
      <c r="H1345" s="60"/>
      <c r="I1345" s="60"/>
      <c r="J1345" s="60"/>
      <c r="K1345" s="60"/>
    </row>
    <row r="1346" spans="1:11" x14ac:dyDescent="0.25">
      <c r="A1346" s="63"/>
      <c r="B1346" s="64"/>
      <c r="C1346" s="64"/>
      <c r="D1346" s="64"/>
      <c r="E1346" s="64"/>
      <c r="F1346" s="60"/>
      <c r="G1346" s="60"/>
      <c r="H1346" s="60"/>
      <c r="I1346" s="60"/>
      <c r="J1346" s="60"/>
      <c r="K1346" s="60"/>
    </row>
    <row r="1347" spans="1:11" x14ac:dyDescent="0.25">
      <c r="A1347" s="63"/>
      <c r="B1347" s="64"/>
      <c r="C1347" s="64"/>
      <c r="D1347" s="64"/>
      <c r="E1347" s="64"/>
      <c r="F1347" s="60"/>
      <c r="G1347" s="60"/>
      <c r="H1347" s="60"/>
      <c r="I1347" s="60"/>
      <c r="J1347" s="60"/>
      <c r="K1347" s="60"/>
    </row>
    <row r="1348" spans="1:11" x14ac:dyDescent="0.25">
      <c r="A1348" s="63"/>
      <c r="B1348" s="64"/>
      <c r="C1348" s="64"/>
      <c r="D1348" s="64"/>
      <c r="E1348" s="64"/>
      <c r="F1348" s="60"/>
      <c r="G1348" s="60"/>
      <c r="H1348" s="60"/>
      <c r="I1348" s="60"/>
      <c r="J1348" s="60"/>
      <c r="K1348" s="60"/>
    </row>
    <row r="1349" spans="1:11" x14ac:dyDescent="0.25">
      <c r="A1349" s="63"/>
      <c r="B1349" s="64"/>
      <c r="C1349" s="64"/>
      <c r="D1349" s="64"/>
      <c r="E1349" s="64"/>
      <c r="F1349" s="60"/>
      <c r="G1349" s="60"/>
      <c r="H1349" s="60"/>
      <c r="I1349" s="60"/>
      <c r="J1349" s="60"/>
      <c r="K1349" s="60"/>
    </row>
    <row r="1350" spans="1:11" x14ac:dyDescent="0.25">
      <c r="A1350" s="63"/>
      <c r="B1350" s="64"/>
      <c r="C1350" s="64"/>
      <c r="D1350" s="64"/>
      <c r="E1350" s="64"/>
      <c r="F1350" s="60"/>
      <c r="G1350" s="60"/>
      <c r="H1350" s="60"/>
      <c r="I1350" s="60"/>
      <c r="J1350" s="60"/>
      <c r="K1350" s="60"/>
    </row>
    <row r="1351" spans="1:11" x14ac:dyDescent="0.25">
      <c r="A1351" s="63"/>
      <c r="B1351" s="64"/>
      <c r="C1351" s="64"/>
      <c r="D1351" s="64"/>
      <c r="E1351" s="64"/>
      <c r="F1351" s="60"/>
      <c r="G1351" s="60"/>
      <c r="H1351" s="60"/>
      <c r="I1351" s="60"/>
      <c r="J1351" s="60"/>
      <c r="K1351" s="60"/>
    </row>
    <row r="1352" spans="1:11" x14ac:dyDescent="0.25">
      <c r="A1352" s="63"/>
      <c r="B1352" s="64"/>
      <c r="C1352" s="64"/>
      <c r="D1352" s="64"/>
      <c r="E1352" s="64"/>
      <c r="F1352" s="60"/>
      <c r="G1352" s="60"/>
      <c r="H1352" s="60"/>
      <c r="I1352" s="60"/>
      <c r="J1352" s="60"/>
      <c r="K1352" s="60"/>
    </row>
    <row r="1353" spans="1:11" x14ac:dyDescent="0.25">
      <c r="A1353" s="63"/>
      <c r="B1353" s="64"/>
      <c r="C1353" s="64"/>
      <c r="D1353" s="64"/>
      <c r="E1353" s="64"/>
      <c r="F1353" s="60"/>
      <c r="G1353" s="60"/>
      <c r="H1353" s="60"/>
      <c r="I1353" s="60"/>
      <c r="J1353" s="60"/>
      <c r="K1353" s="60"/>
    </row>
    <row r="1354" spans="1:11" x14ac:dyDescent="0.25">
      <c r="A1354" s="63"/>
      <c r="B1354" s="64"/>
      <c r="C1354" s="64"/>
      <c r="D1354" s="64"/>
      <c r="E1354" s="64"/>
      <c r="F1354" s="60"/>
      <c r="G1354" s="60"/>
      <c r="H1354" s="60"/>
      <c r="I1354" s="60"/>
      <c r="J1354" s="60"/>
      <c r="K1354" s="60"/>
    </row>
    <row r="1355" spans="1:11" x14ac:dyDescent="0.25">
      <c r="A1355" s="63"/>
      <c r="B1355" s="64"/>
      <c r="C1355" s="64"/>
      <c r="D1355" s="64"/>
      <c r="E1355" s="64"/>
      <c r="F1355" s="60"/>
      <c r="G1355" s="60"/>
      <c r="H1355" s="60"/>
      <c r="I1355" s="60"/>
      <c r="J1355" s="60"/>
      <c r="K1355" s="60"/>
    </row>
    <row r="1356" spans="1:11" x14ac:dyDescent="0.25">
      <c r="A1356" s="63"/>
      <c r="B1356" s="64"/>
      <c r="C1356" s="64"/>
      <c r="D1356" s="64"/>
      <c r="E1356" s="64"/>
      <c r="F1356" s="60"/>
      <c r="G1356" s="60"/>
      <c r="H1356" s="60"/>
      <c r="I1356" s="60"/>
      <c r="J1356" s="60"/>
      <c r="K1356" s="60"/>
    </row>
    <row r="1357" spans="1:11" x14ac:dyDescent="0.25">
      <c r="A1357" s="63"/>
      <c r="B1357" s="64"/>
      <c r="C1357" s="64"/>
      <c r="D1357" s="64"/>
      <c r="E1357" s="64"/>
      <c r="F1357" s="60"/>
      <c r="G1357" s="60"/>
      <c r="H1357" s="60"/>
      <c r="I1357" s="60"/>
      <c r="J1357" s="60"/>
      <c r="K1357" s="60"/>
    </row>
    <row r="1358" spans="1:11" x14ac:dyDescent="0.25">
      <c r="A1358" s="63"/>
      <c r="B1358" s="64"/>
      <c r="C1358" s="64"/>
      <c r="D1358" s="64"/>
      <c r="E1358" s="64"/>
      <c r="F1358" s="60"/>
      <c r="G1358" s="60"/>
      <c r="H1358" s="60"/>
      <c r="I1358" s="60"/>
      <c r="J1358" s="60"/>
      <c r="K1358" s="60"/>
    </row>
    <row r="1359" spans="1:11" x14ac:dyDescent="0.25">
      <c r="A1359" s="63"/>
      <c r="B1359" s="64"/>
      <c r="C1359" s="64"/>
      <c r="D1359" s="64"/>
      <c r="E1359" s="64"/>
      <c r="F1359" s="60"/>
      <c r="G1359" s="60"/>
      <c r="H1359" s="60"/>
      <c r="I1359" s="60"/>
      <c r="J1359" s="60"/>
      <c r="K1359" s="60"/>
    </row>
    <row r="1360" spans="1:11" x14ac:dyDescent="0.25">
      <c r="A1360" s="63"/>
      <c r="B1360" s="64"/>
      <c r="C1360" s="64"/>
      <c r="D1360" s="64"/>
      <c r="E1360" s="64"/>
      <c r="F1360" s="60"/>
      <c r="G1360" s="60"/>
      <c r="H1360" s="60"/>
      <c r="I1360" s="60"/>
      <c r="J1360" s="60"/>
      <c r="K1360" s="60"/>
    </row>
    <row r="1361" spans="1:11" x14ac:dyDescent="0.25">
      <c r="A1361" s="63"/>
      <c r="B1361" s="64"/>
      <c r="C1361" s="64"/>
      <c r="D1361" s="64"/>
      <c r="E1361" s="64"/>
      <c r="F1361" s="60"/>
      <c r="G1361" s="60"/>
      <c r="H1361" s="60"/>
      <c r="I1361" s="60"/>
      <c r="J1361" s="60"/>
      <c r="K1361" s="60"/>
    </row>
    <row r="1362" spans="1:11" x14ac:dyDescent="0.25">
      <c r="A1362" s="63"/>
      <c r="B1362" s="64"/>
      <c r="C1362" s="64"/>
      <c r="D1362" s="64"/>
      <c r="E1362" s="64"/>
      <c r="F1362" s="60"/>
      <c r="G1362" s="60"/>
      <c r="H1362" s="60"/>
      <c r="I1362" s="60"/>
      <c r="J1362" s="60"/>
      <c r="K1362" s="60"/>
    </row>
    <row r="1363" spans="1:11" x14ac:dyDescent="0.25">
      <c r="A1363" s="63"/>
      <c r="B1363" s="64"/>
      <c r="C1363" s="64"/>
      <c r="D1363" s="64"/>
      <c r="E1363" s="64"/>
      <c r="F1363" s="60"/>
      <c r="G1363" s="60"/>
      <c r="H1363" s="60"/>
      <c r="I1363" s="60"/>
      <c r="J1363" s="60"/>
      <c r="K1363" s="60"/>
    </row>
    <row r="1364" spans="1:11" x14ac:dyDescent="0.25">
      <c r="A1364" s="63"/>
      <c r="B1364" s="64"/>
      <c r="C1364" s="64"/>
      <c r="D1364" s="64"/>
      <c r="E1364" s="64"/>
      <c r="F1364" s="60"/>
      <c r="G1364" s="60"/>
      <c r="H1364" s="60"/>
      <c r="I1364" s="60"/>
      <c r="J1364" s="60"/>
      <c r="K1364" s="60"/>
    </row>
    <row r="1365" spans="1:11" x14ac:dyDescent="0.25">
      <c r="A1365" s="63"/>
      <c r="B1365" s="64"/>
      <c r="C1365" s="64"/>
      <c r="D1365" s="64"/>
      <c r="E1365" s="64"/>
      <c r="F1365" s="60"/>
      <c r="G1365" s="60"/>
      <c r="H1365" s="60"/>
      <c r="I1365" s="60"/>
      <c r="J1365" s="60"/>
      <c r="K1365" s="60"/>
    </row>
    <row r="1366" spans="1:11" x14ac:dyDescent="0.25">
      <c r="A1366" s="63"/>
      <c r="B1366" s="64"/>
      <c r="C1366" s="64"/>
      <c r="D1366" s="64"/>
      <c r="E1366" s="64"/>
      <c r="F1366" s="60"/>
      <c r="G1366" s="60"/>
      <c r="H1366" s="60"/>
      <c r="I1366" s="60"/>
      <c r="J1366" s="60"/>
      <c r="K1366" s="60"/>
    </row>
    <row r="1367" spans="1:11" x14ac:dyDescent="0.25">
      <c r="A1367" s="63"/>
      <c r="B1367" s="64"/>
      <c r="C1367" s="64"/>
      <c r="D1367" s="64"/>
      <c r="E1367" s="64"/>
      <c r="F1367" s="60"/>
      <c r="G1367" s="60"/>
      <c r="H1367" s="60"/>
      <c r="I1367" s="60"/>
      <c r="J1367" s="60"/>
      <c r="K1367" s="60"/>
    </row>
    <row r="1368" spans="1:11" x14ac:dyDescent="0.25">
      <c r="A1368" s="63"/>
      <c r="B1368" s="64"/>
      <c r="C1368" s="64"/>
      <c r="D1368" s="64"/>
      <c r="E1368" s="64"/>
      <c r="F1368" s="60"/>
      <c r="G1368" s="60"/>
      <c r="H1368" s="60"/>
      <c r="I1368" s="60"/>
      <c r="J1368" s="60"/>
      <c r="K1368" s="60"/>
    </row>
    <row r="1369" spans="1:11" x14ac:dyDescent="0.25">
      <c r="A1369" s="63"/>
      <c r="B1369" s="64"/>
      <c r="C1369" s="64"/>
      <c r="D1369" s="64"/>
      <c r="E1369" s="64"/>
      <c r="F1369" s="60"/>
      <c r="G1369" s="60"/>
      <c r="H1369" s="60"/>
      <c r="I1369" s="60"/>
      <c r="J1369" s="60"/>
      <c r="K1369" s="60"/>
    </row>
    <row r="1370" spans="1:11" x14ac:dyDescent="0.25">
      <c r="A1370" s="63"/>
      <c r="B1370" s="64"/>
      <c r="C1370" s="64"/>
      <c r="D1370" s="64"/>
      <c r="E1370" s="64"/>
      <c r="F1370" s="60"/>
      <c r="G1370" s="60"/>
      <c r="H1370" s="60"/>
      <c r="I1370" s="60"/>
      <c r="J1370" s="60"/>
      <c r="K1370" s="60"/>
    </row>
    <row r="1371" spans="1:11" x14ac:dyDescent="0.25">
      <c r="A1371" s="63"/>
      <c r="B1371" s="64"/>
      <c r="C1371" s="64"/>
      <c r="D1371" s="64"/>
      <c r="E1371" s="64"/>
      <c r="F1371" s="60"/>
      <c r="G1371" s="60"/>
      <c r="H1371" s="60"/>
      <c r="I1371" s="60"/>
      <c r="J1371" s="60"/>
      <c r="K1371" s="60"/>
    </row>
    <row r="1372" spans="1:11" x14ac:dyDescent="0.25">
      <c r="A1372" s="63"/>
      <c r="B1372" s="64"/>
      <c r="C1372" s="64"/>
      <c r="D1372" s="64"/>
      <c r="E1372" s="64"/>
      <c r="F1372" s="60"/>
      <c r="G1372" s="60"/>
      <c r="H1372" s="60"/>
      <c r="I1372" s="60"/>
      <c r="J1372" s="60"/>
      <c r="K1372" s="60"/>
    </row>
    <row r="1373" spans="1:11" x14ac:dyDescent="0.25">
      <c r="A1373" s="63"/>
      <c r="B1373" s="64"/>
      <c r="C1373" s="64"/>
      <c r="D1373" s="64"/>
      <c r="E1373" s="64"/>
      <c r="F1373" s="60"/>
      <c r="G1373" s="60"/>
      <c r="H1373" s="60"/>
      <c r="I1373" s="60"/>
      <c r="J1373" s="60"/>
      <c r="K1373" s="60"/>
    </row>
    <row r="1374" spans="1:11" x14ac:dyDescent="0.25">
      <c r="A1374" s="63"/>
      <c r="B1374" s="64"/>
      <c r="C1374" s="64"/>
      <c r="D1374" s="64"/>
      <c r="E1374" s="64"/>
      <c r="F1374" s="60"/>
      <c r="G1374" s="60"/>
      <c r="H1374" s="60"/>
      <c r="I1374" s="60"/>
      <c r="J1374" s="60"/>
      <c r="K1374" s="60"/>
    </row>
    <row r="1375" spans="1:11" x14ac:dyDescent="0.25">
      <c r="A1375" s="63"/>
      <c r="B1375" s="64"/>
      <c r="C1375" s="64"/>
      <c r="D1375" s="64"/>
      <c r="E1375" s="64"/>
      <c r="F1375" s="60"/>
      <c r="G1375" s="60"/>
      <c r="H1375" s="60"/>
      <c r="I1375" s="60"/>
      <c r="J1375" s="60"/>
      <c r="K1375" s="60"/>
    </row>
    <row r="1376" spans="1:11" x14ac:dyDescent="0.25">
      <c r="A1376" s="63"/>
      <c r="B1376" s="64"/>
      <c r="C1376" s="64"/>
      <c r="D1376" s="64"/>
      <c r="E1376" s="64"/>
      <c r="F1376" s="60"/>
      <c r="G1376" s="60"/>
      <c r="H1376" s="60"/>
      <c r="I1376" s="60"/>
      <c r="J1376" s="60"/>
      <c r="K1376" s="60"/>
    </row>
    <row r="1377" spans="1:11" x14ac:dyDescent="0.25">
      <c r="A1377" s="63"/>
      <c r="B1377" s="64"/>
      <c r="C1377" s="64"/>
      <c r="D1377" s="64"/>
      <c r="E1377" s="64"/>
      <c r="F1377" s="60"/>
      <c r="G1377" s="60"/>
      <c r="H1377" s="60"/>
      <c r="I1377" s="60"/>
      <c r="J1377" s="60"/>
      <c r="K1377" s="60"/>
    </row>
    <row r="1378" spans="1:11" x14ac:dyDescent="0.25">
      <c r="A1378" s="63"/>
      <c r="B1378" s="64"/>
      <c r="C1378" s="64"/>
      <c r="D1378" s="64"/>
      <c r="E1378" s="64"/>
      <c r="F1378" s="60"/>
      <c r="G1378" s="60"/>
      <c r="H1378" s="60"/>
      <c r="I1378" s="60"/>
      <c r="J1378" s="60"/>
      <c r="K1378" s="60"/>
    </row>
    <row r="1379" spans="1:11" x14ac:dyDescent="0.25">
      <c r="A1379" s="63"/>
      <c r="B1379" s="64"/>
      <c r="C1379" s="64"/>
      <c r="D1379" s="64"/>
      <c r="E1379" s="64"/>
      <c r="F1379" s="60"/>
      <c r="G1379" s="60"/>
      <c r="H1379" s="60"/>
      <c r="I1379" s="60"/>
      <c r="J1379" s="60"/>
      <c r="K1379" s="60"/>
    </row>
    <row r="1380" spans="1:11" x14ac:dyDescent="0.25">
      <c r="A1380" s="63"/>
      <c r="B1380" s="64"/>
      <c r="C1380" s="64"/>
      <c r="D1380" s="64"/>
      <c r="E1380" s="64"/>
      <c r="F1380" s="60"/>
      <c r="G1380" s="60"/>
      <c r="H1380" s="60"/>
      <c r="I1380" s="60"/>
      <c r="J1380" s="60"/>
      <c r="K1380" s="60"/>
    </row>
    <row r="1381" spans="1:11" x14ac:dyDescent="0.25">
      <c r="A1381" s="63"/>
      <c r="B1381" s="64"/>
      <c r="C1381" s="64"/>
      <c r="D1381" s="64"/>
      <c r="E1381" s="64"/>
      <c r="F1381" s="60"/>
      <c r="G1381" s="60"/>
      <c r="H1381" s="60"/>
      <c r="I1381" s="60"/>
      <c r="J1381" s="60"/>
      <c r="K1381" s="60"/>
    </row>
    <row r="1382" spans="1:11" x14ac:dyDescent="0.25">
      <c r="A1382" s="63"/>
      <c r="B1382" s="64"/>
      <c r="C1382" s="64"/>
      <c r="D1382" s="64"/>
      <c r="E1382" s="64"/>
      <c r="F1382" s="60"/>
      <c r="G1382" s="60"/>
      <c r="H1382" s="60"/>
      <c r="I1382" s="60"/>
      <c r="J1382" s="60"/>
      <c r="K1382" s="60"/>
    </row>
    <row r="1383" spans="1:11" x14ac:dyDescent="0.25">
      <c r="A1383" s="63"/>
      <c r="B1383" s="64"/>
      <c r="C1383" s="64"/>
      <c r="D1383" s="64"/>
      <c r="E1383" s="64"/>
      <c r="F1383" s="60"/>
      <c r="G1383" s="60"/>
      <c r="H1383" s="60"/>
      <c r="I1383" s="60"/>
      <c r="J1383" s="60"/>
      <c r="K1383" s="60"/>
    </row>
    <row r="1384" spans="1:11" x14ac:dyDescent="0.25">
      <c r="A1384" s="63"/>
      <c r="B1384" s="64"/>
      <c r="C1384" s="64"/>
      <c r="D1384" s="64"/>
      <c r="E1384" s="64"/>
      <c r="F1384" s="60"/>
      <c r="G1384" s="60"/>
      <c r="H1384" s="60"/>
      <c r="I1384" s="60"/>
      <c r="J1384" s="60"/>
      <c r="K1384" s="60"/>
    </row>
    <row r="1385" spans="1:11" x14ac:dyDescent="0.25">
      <c r="A1385" s="63"/>
      <c r="B1385" s="64"/>
      <c r="C1385" s="64"/>
      <c r="D1385" s="64"/>
      <c r="E1385" s="64"/>
      <c r="F1385" s="60"/>
      <c r="G1385" s="60"/>
      <c r="H1385" s="60"/>
      <c r="I1385" s="60"/>
      <c r="J1385" s="60"/>
      <c r="K1385" s="60"/>
    </row>
    <row r="1386" spans="1:11" x14ac:dyDescent="0.25">
      <c r="A1386" s="63"/>
      <c r="B1386" s="64"/>
      <c r="C1386" s="64"/>
      <c r="D1386" s="64"/>
      <c r="E1386" s="64"/>
      <c r="F1386" s="60"/>
      <c r="G1386" s="60"/>
      <c r="H1386" s="60"/>
      <c r="I1386" s="60"/>
      <c r="J1386" s="60"/>
      <c r="K1386" s="60"/>
    </row>
    <row r="1387" spans="1:11" x14ac:dyDescent="0.25">
      <c r="A1387" s="63"/>
      <c r="B1387" s="64"/>
      <c r="C1387" s="64"/>
      <c r="D1387" s="64"/>
      <c r="E1387" s="64"/>
      <c r="F1387" s="60"/>
      <c r="G1387" s="60"/>
      <c r="H1387" s="60"/>
      <c r="I1387" s="60"/>
      <c r="J1387" s="60"/>
      <c r="K1387" s="60"/>
    </row>
    <row r="1388" spans="1:11" x14ac:dyDescent="0.25">
      <c r="A1388" s="63"/>
      <c r="B1388" s="64"/>
      <c r="C1388" s="64"/>
      <c r="D1388" s="64"/>
      <c r="E1388" s="64"/>
      <c r="F1388" s="60"/>
      <c r="G1388" s="60"/>
      <c r="H1388" s="60"/>
      <c r="I1388" s="60"/>
      <c r="J1388" s="60"/>
      <c r="K1388" s="60"/>
    </row>
    <row r="1389" spans="1:11" x14ac:dyDescent="0.25">
      <c r="A1389" s="63"/>
      <c r="B1389" s="64"/>
      <c r="C1389" s="64"/>
      <c r="D1389" s="64"/>
      <c r="E1389" s="64"/>
      <c r="F1389" s="60"/>
      <c r="G1389" s="60"/>
      <c r="H1389" s="60"/>
      <c r="I1389" s="60"/>
      <c r="J1389" s="60"/>
      <c r="K1389" s="60"/>
    </row>
    <row r="1390" spans="1:11" x14ac:dyDescent="0.25">
      <c r="A1390" s="63"/>
      <c r="B1390" s="64"/>
      <c r="C1390" s="64"/>
      <c r="D1390" s="64"/>
      <c r="E1390" s="64"/>
      <c r="F1390" s="60"/>
      <c r="G1390" s="60"/>
      <c r="H1390" s="60"/>
      <c r="I1390" s="60"/>
      <c r="J1390" s="60"/>
      <c r="K1390" s="60"/>
    </row>
    <row r="1391" spans="1:11" x14ac:dyDescent="0.25">
      <c r="A1391" s="63"/>
      <c r="B1391" s="64"/>
      <c r="C1391" s="64"/>
      <c r="D1391" s="64"/>
      <c r="E1391" s="64"/>
      <c r="F1391" s="60"/>
      <c r="G1391" s="60"/>
      <c r="H1391" s="60"/>
      <c r="I1391" s="60"/>
      <c r="J1391" s="60"/>
      <c r="K1391" s="60"/>
    </row>
    <row r="1392" spans="1:11" x14ac:dyDescent="0.25">
      <c r="A1392" s="63"/>
      <c r="B1392" s="64"/>
      <c r="C1392" s="64"/>
      <c r="D1392" s="64"/>
      <c r="E1392" s="64"/>
      <c r="F1392" s="60"/>
      <c r="G1392" s="60"/>
      <c r="H1392" s="60"/>
      <c r="I1392" s="60"/>
      <c r="J1392" s="60"/>
      <c r="K1392" s="60"/>
    </row>
    <row r="1393" spans="1:11" x14ac:dyDescent="0.25">
      <c r="A1393" s="63"/>
      <c r="B1393" s="64"/>
      <c r="C1393" s="64"/>
      <c r="D1393" s="64"/>
      <c r="E1393" s="64"/>
      <c r="F1393" s="60"/>
      <c r="G1393" s="60"/>
      <c r="H1393" s="60"/>
      <c r="I1393" s="60"/>
      <c r="J1393" s="60"/>
      <c r="K1393" s="60"/>
    </row>
    <row r="1394" spans="1:11" x14ac:dyDescent="0.25">
      <c r="A1394" s="63"/>
      <c r="B1394" s="64"/>
      <c r="C1394" s="64"/>
      <c r="D1394" s="64"/>
      <c r="E1394" s="64"/>
      <c r="F1394" s="60"/>
      <c r="G1394" s="60"/>
      <c r="H1394" s="60"/>
      <c r="I1394" s="60"/>
      <c r="J1394" s="60"/>
      <c r="K1394" s="60"/>
    </row>
    <row r="1395" spans="1:11" x14ac:dyDescent="0.25">
      <c r="A1395" s="63"/>
      <c r="B1395" s="64"/>
      <c r="C1395" s="64"/>
      <c r="D1395" s="64"/>
      <c r="E1395" s="64"/>
      <c r="F1395" s="60"/>
      <c r="G1395" s="60"/>
      <c r="H1395" s="60"/>
      <c r="I1395" s="60"/>
      <c r="J1395" s="60"/>
      <c r="K1395" s="60"/>
    </row>
    <row r="1396" spans="1:11" x14ac:dyDescent="0.25">
      <c r="A1396" s="63"/>
      <c r="B1396" s="64"/>
      <c r="C1396" s="64"/>
      <c r="D1396" s="64"/>
      <c r="E1396" s="64"/>
      <c r="F1396" s="60"/>
      <c r="G1396" s="60"/>
      <c r="H1396" s="60"/>
      <c r="I1396" s="60"/>
      <c r="J1396" s="60"/>
      <c r="K1396" s="60"/>
    </row>
    <row r="1397" spans="1:11" x14ac:dyDescent="0.25">
      <c r="A1397" s="63"/>
      <c r="B1397" s="64"/>
      <c r="C1397" s="64"/>
      <c r="D1397" s="64"/>
      <c r="E1397" s="64"/>
      <c r="F1397" s="60"/>
      <c r="G1397" s="60"/>
      <c r="H1397" s="60"/>
      <c r="I1397" s="60"/>
      <c r="J1397" s="60"/>
      <c r="K1397" s="60"/>
    </row>
    <row r="1398" spans="1:11" x14ac:dyDescent="0.25">
      <c r="A1398" s="63"/>
      <c r="B1398" s="64"/>
      <c r="C1398" s="64"/>
      <c r="D1398" s="64"/>
      <c r="E1398" s="64"/>
      <c r="F1398" s="60"/>
      <c r="G1398" s="60"/>
      <c r="H1398" s="60"/>
      <c r="I1398" s="60"/>
      <c r="J1398" s="60"/>
      <c r="K1398" s="60"/>
    </row>
    <row r="1399" spans="1:11" x14ac:dyDescent="0.25">
      <c r="A1399" s="63"/>
      <c r="B1399" s="64"/>
      <c r="C1399" s="64"/>
      <c r="D1399" s="64"/>
      <c r="E1399" s="64"/>
      <c r="F1399" s="60"/>
      <c r="G1399" s="60"/>
      <c r="H1399" s="60"/>
      <c r="I1399" s="60"/>
      <c r="J1399" s="60"/>
      <c r="K1399" s="60"/>
    </row>
    <row r="1400" spans="1:11" x14ac:dyDescent="0.25">
      <c r="A1400" s="63"/>
      <c r="B1400" s="64"/>
      <c r="C1400" s="64"/>
      <c r="D1400" s="64"/>
      <c r="E1400" s="64"/>
      <c r="F1400" s="60"/>
      <c r="G1400" s="60"/>
      <c r="H1400" s="60"/>
      <c r="I1400" s="60"/>
      <c r="J1400" s="60"/>
      <c r="K1400" s="60"/>
    </row>
    <row r="1401" spans="1:11" x14ac:dyDescent="0.25">
      <c r="A1401" s="63"/>
      <c r="B1401" s="64"/>
      <c r="C1401" s="64"/>
      <c r="D1401" s="64"/>
      <c r="E1401" s="64"/>
      <c r="F1401" s="60"/>
      <c r="G1401" s="60"/>
      <c r="H1401" s="60"/>
      <c r="I1401" s="60"/>
      <c r="J1401" s="60"/>
      <c r="K1401" s="60"/>
    </row>
    <row r="1402" spans="1:11" x14ac:dyDescent="0.25">
      <c r="A1402" s="63"/>
      <c r="B1402" s="64"/>
      <c r="C1402" s="64"/>
      <c r="D1402" s="64"/>
      <c r="E1402" s="64"/>
      <c r="F1402" s="60"/>
      <c r="G1402" s="60"/>
      <c r="H1402" s="60"/>
      <c r="I1402" s="60"/>
      <c r="J1402" s="60"/>
      <c r="K1402" s="60"/>
    </row>
    <row r="1403" spans="1:11" x14ac:dyDescent="0.25">
      <c r="A1403" s="63"/>
      <c r="B1403" s="64"/>
      <c r="C1403" s="64"/>
      <c r="D1403" s="64"/>
      <c r="E1403" s="64"/>
      <c r="F1403" s="60"/>
      <c r="G1403" s="60"/>
      <c r="H1403" s="60"/>
      <c r="I1403" s="60"/>
      <c r="J1403" s="60"/>
      <c r="K1403" s="60"/>
    </row>
    <row r="1404" spans="1:11" x14ac:dyDescent="0.25">
      <c r="A1404" s="63"/>
      <c r="B1404" s="64"/>
      <c r="C1404" s="64"/>
      <c r="D1404" s="64"/>
      <c r="E1404" s="64"/>
      <c r="F1404" s="60"/>
      <c r="G1404" s="60"/>
      <c r="H1404" s="60"/>
      <c r="I1404" s="60"/>
      <c r="J1404" s="60"/>
      <c r="K1404" s="60"/>
    </row>
    <row r="1405" spans="1:11" x14ac:dyDescent="0.25">
      <c r="A1405" s="63"/>
      <c r="B1405" s="64"/>
      <c r="C1405" s="64"/>
      <c r="D1405" s="64"/>
      <c r="E1405" s="64"/>
      <c r="F1405" s="60"/>
      <c r="G1405" s="60"/>
      <c r="H1405" s="60"/>
      <c r="I1405" s="60"/>
      <c r="J1405" s="60"/>
      <c r="K1405" s="60"/>
    </row>
    <row r="1406" spans="1:11" x14ac:dyDescent="0.25">
      <c r="A1406" s="63"/>
      <c r="B1406" s="64"/>
      <c r="C1406" s="64"/>
      <c r="D1406" s="64"/>
      <c r="E1406" s="64"/>
      <c r="F1406" s="60"/>
      <c r="G1406" s="60"/>
      <c r="H1406" s="60"/>
      <c r="I1406" s="60"/>
      <c r="J1406" s="60"/>
      <c r="K1406" s="60"/>
    </row>
    <row r="1407" spans="1:11" x14ac:dyDescent="0.25">
      <c r="A1407" s="63"/>
      <c r="B1407" s="64"/>
      <c r="C1407" s="64"/>
      <c r="D1407" s="64"/>
      <c r="E1407" s="64"/>
      <c r="F1407" s="60"/>
      <c r="G1407" s="60"/>
      <c r="H1407" s="60"/>
      <c r="I1407" s="60"/>
      <c r="J1407" s="60"/>
      <c r="K1407" s="60"/>
    </row>
    <row r="1408" spans="1:11" x14ac:dyDescent="0.25">
      <c r="A1408" s="63"/>
      <c r="B1408" s="64"/>
      <c r="C1408" s="64"/>
      <c r="D1408" s="64"/>
      <c r="E1408" s="64"/>
      <c r="F1408" s="60"/>
      <c r="G1408" s="60"/>
      <c r="H1408" s="60"/>
      <c r="I1408" s="60"/>
      <c r="J1408" s="60"/>
      <c r="K1408" s="60"/>
    </row>
    <row r="1409" spans="1:11" x14ac:dyDescent="0.25">
      <c r="A1409" s="63"/>
      <c r="B1409" s="64"/>
      <c r="C1409" s="64"/>
      <c r="D1409" s="64"/>
      <c r="E1409" s="64"/>
      <c r="F1409" s="60"/>
      <c r="G1409" s="60"/>
      <c r="H1409" s="60"/>
      <c r="I1409" s="60"/>
      <c r="J1409" s="60"/>
      <c r="K1409" s="60"/>
    </row>
    <row r="1410" spans="1:11" x14ac:dyDescent="0.25">
      <c r="A1410" s="63"/>
      <c r="B1410" s="64"/>
      <c r="C1410" s="64"/>
      <c r="D1410" s="64"/>
      <c r="E1410" s="64"/>
      <c r="F1410" s="60"/>
      <c r="G1410" s="60"/>
      <c r="H1410" s="60"/>
      <c r="I1410" s="60"/>
      <c r="J1410" s="60"/>
      <c r="K1410" s="60"/>
    </row>
    <row r="1411" spans="1:11" x14ac:dyDescent="0.25">
      <c r="A1411" s="63"/>
      <c r="B1411" s="64"/>
      <c r="C1411" s="64"/>
      <c r="D1411" s="64"/>
      <c r="E1411" s="64"/>
      <c r="F1411" s="60"/>
      <c r="G1411" s="60"/>
      <c r="H1411" s="60"/>
      <c r="I1411" s="60"/>
      <c r="J1411" s="60"/>
      <c r="K1411" s="60"/>
    </row>
    <row r="1412" spans="1:11" x14ac:dyDescent="0.25">
      <c r="A1412" s="63"/>
      <c r="B1412" s="64"/>
      <c r="C1412" s="64"/>
      <c r="D1412" s="64"/>
      <c r="E1412" s="64"/>
      <c r="F1412" s="60"/>
      <c r="G1412" s="60"/>
      <c r="H1412" s="60"/>
      <c r="I1412" s="60"/>
      <c r="J1412" s="60"/>
      <c r="K1412" s="60"/>
    </row>
    <row r="1413" spans="1:11" x14ac:dyDescent="0.25">
      <c r="A1413" s="63"/>
      <c r="B1413" s="64"/>
      <c r="C1413" s="64"/>
      <c r="D1413" s="64"/>
      <c r="E1413" s="64"/>
      <c r="F1413" s="60"/>
      <c r="G1413" s="60"/>
      <c r="H1413" s="60"/>
      <c r="I1413" s="60"/>
      <c r="J1413" s="60"/>
      <c r="K1413" s="60"/>
    </row>
    <row r="1414" spans="1:11" x14ac:dyDescent="0.25">
      <c r="A1414" s="63"/>
      <c r="B1414" s="64"/>
      <c r="C1414" s="64"/>
      <c r="D1414" s="64"/>
      <c r="E1414" s="64"/>
      <c r="F1414" s="60"/>
      <c r="G1414" s="60"/>
      <c r="H1414" s="60"/>
      <c r="I1414" s="60"/>
      <c r="J1414" s="60"/>
      <c r="K1414" s="60"/>
    </row>
    <row r="1415" spans="1:11" x14ac:dyDescent="0.25">
      <c r="A1415" s="63"/>
      <c r="B1415" s="64"/>
      <c r="C1415" s="64"/>
      <c r="D1415" s="64"/>
      <c r="E1415" s="64"/>
      <c r="F1415" s="60"/>
      <c r="G1415" s="60"/>
      <c r="H1415" s="60"/>
      <c r="I1415" s="60"/>
      <c r="J1415" s="60"/>
      <c r="K1415" s="60"/>
    </row>
    <row r="1416" spans="1:11" x14ac:dyDescent="0.25">
      <c r="A1416" s="63"/>
      <c r="B1416" s="64"/>
      <c r="C1416" s="64"/>
      <c r="D1416" s="64"/>
      <c r="E1416" s="64"/>
      <c r="F1416" s="60"/>
      <c r="G1416" s="60"/>
      <c r="H1416" s="60"/>
      <c r="I1416" s="60"/>
      <c r="J1416" s="60"/>
      <c r="K1416" s="60"/>
    </row>
    <row r="1417" spans="1:11" x14ac:dyDescent="0.25">
      <c r="A1417" s="63"/>
      <c r="B1417" s="64"/>
      <c r="C1417" s="64"/>
      <c r="D1417" s="64"/>
      <c r="E1417" s="64"/>
      <c r="F1417" s="60"/>
      <c r="G1417" s="60"/>
      <c r="H1417" s="60"/>
      <c r="I1417" s="60"/>
      <c r="J1417" s="60"/>
      <c r="K1417" s="60"/>
    </row>
    <row r="1418" spans="1:11" x14ac:dyDescent="0.25">
      <c r="A1418" s="63"/>
      <c r="B1418" s="64"/>
      <c r="C1418" s="64"/>
      <c r="D1418" s="64"/>
      <c r="E1418" s="64"/>
      <c r="F1418" s="60"/>
      <c r="G1418" s="60"/>
      <c r="H1418" s="60"/>
      <c r="I1418" s="60"/>
      <c r="J1418" s="60"/>
      <c r="K1418" s="60"/>
    </row>
    <row r="1419" spans="1:11" x14ac:dyDescent="0.25">
      <c r="A1419" s="63"/>
      <c r="B1419" s="64"/>
      <c r="C1419" s="64"/>
      <c r="D1419" s="64"/>
      <c r="E1419" s="64"/>
      <c r="F1419" s="60"/>
      <c r="G1419" s="60"/>
      <c r="H1419" s="60"/>
      <c r="I1419" s="60"/>
      <c r="J1419" s="60"/>
      <c r="K1419" s="60"/>
    </row>
    <row r="1420" spans="1:11" x14ac:dyDescent="0.25">
      <c r="A1420" s="63"/>
      <c r="B1420" s="64"/>
      <c r="C1420" s="64"/>
      <c r="D1420" s="64"/>
      <c r="E1420" s="64"/>
      <c r="F1420" s="60"/>
      <c r="G1420" s="60"/>
      <c r="H1420" s="60"/>
      <c r="I1420" s="60"/>
      <c r="J1420" s="60"/>
      <c r="K1420" s="60"/>
    </row>
    <row r="1421" spans="1:11" x14ac:dyDescent="0.25">
      <c r="A1421" s="63"/>
      <c r="B1421" s="64"/>
      <c r="C1421" s="64"/>
      <c r="D1421" s="64"/>
      <c r="E1421" s="64"/>
      <c r="F1421" s="60"/>
      <c r="G1421" s="60"/>
      <c r="H1421" s="60"/>
      <c r="I1421" s="60"/>
      <c r="J1421" s="60"/>
      <c r="K1421" s="60"/>
    </row>
    <row r="1422" spans="1:11" x14ac:dyDescent="0.25">
      <c r="A1422" s="63"/>
      <c r="B1422" s="64"/>
      <c r="C1422" s="64"/>
      <c r="D1422" s="64"/>
      <c r="E1422" s="64"/>
      <c r="F1422" s="60"/>
      <c r="G1422" s="60"/>
      <c r="H1422" s="60"/>
      <c r="I1422" s="60"/>
      <c r="J1422" s="60"/>
      <c r="K1422" s="60"/>
    </row>
    <row r="1423" spans="1:11" x14ac:dyDescent="0.25">
      <c r="A1423" s="63"/>
      <c r="B1423" s="64"/>
      <c r="C1423" s="64"/>
      <c r="D1423" s="64"/>
      <c r="E1423" s="64"/>
      <c r="F1423" s="60"/>
      <c r="G1423" s="60"/>
      <c r="H1423" s="60"/>
      <c r="I1423" s="60"/>
      <c r="J1423" s="60"/>
      <c r="K1423" s="60"/>
    </row>
    <row r="1424" spans="1:11" x14ac:dyDescent="0.25">
      <c r="A1424" s="63"/>
      <c r="B1424" s="64"/>
      <c r="C1424" s="64"/>
      <c r="D1424" s="64"/>
      <c r="E1424" s="64"/>
      <c r="F1424" s="60"/>
      <c r="G1424" s="60"/>
      <c r="H1424" s="60"/>
      <c r="I1424" s="60"/>
      <c r="J1424" s="60"/>
      <c r="K1424" s="60"/>
    </row>
    <row r="1425" spans="1:11" x14ac:dyDescent="0.25">
      <c r="A1425" s="63"/>
      <c r="B1425" s="64"/>
      <c r="C1425" s="64"/>
      <c r="D1425" s="64"/>
      <c r="E1425" s="64"/>
      <c r="F1425" s="60"/>
      <c r="G1425" s="60"/>
      <c r="H1425" s="60"/>
      <c r="I1425" s="60"/>
      <c r="J1425" s="60"/>
      <c r="K1425" s="60"/>
    </row>
    <row r="1426" spans="1:11" x14ac:dyDescent="0.25">
      <c r="A1426" s="63"/>
      <c r="B1426" s="64"/>
      <c r="C1426" s="64"/>
      <c r="D1426" s="64"/>
      <c r="E1426" s="64"/>
      <c r="F1426" s="60"/>
      <c r="G1426" s="60"/>
      <c r="H1426" s="60"/>
      <c r="I1426" s="60"/>
      <c r="J1426" s="60"/>
      <c r="K1426" s="60"/>
    </row>
    <row r="1427" spans="1:11" x14ac:dyDescent="0.25">
      <c r="A1427" s="63"/>
      <c r="B1427" s="64"/>
      <c r="C1427" s="64"/>
      <c r="D1427" s="64"/>
      <c r="E1427" s="64"/>
      <c r="F1427" s="60"/>
      <c r="G1427" s="60"/>
      <c r="H1427" s="60"/>
      <c r="I1427" s="60"/>
      <c r="J1427" s="60"/>
      <c r="K1427" s="60"/>
    </row>
    <row r="1428" spans="1:11" x14ac:dyDescent="0.25">
      <c r="A1428" s="63"/>
      <c r="B1428" s="64"/>
      <c r="C1428" s="64"/>
      <c r="D1428" s="64"/>
      <c r="E1428" s="64"/>
      <c r="F1428" s="60"/>
      <c r="G1428" s="60"/>
      <c r="H1428" s="60"/>
      <c r="I1428" s="60"/>
      <c r="J1428" s="60"/>
      <c r="K1428" s="60"/>
    </row>
    <row r="1429" spans="1:11" x14ac:dyDescent="0.25">
      <c r="A1429" s="63"/>
      <c r="B1429" s="64"/>
      <c r="C1429" s="64"/>
      <c r="D1429" s="64"/>
      <c r="E1429" s="64"/>
      <c r="F1429" s="60"/>
      <c r="G1429" s="60"/>
      <c r="H1429" s="60"/>
      <c r="I1429" s="60"/>
      <c r="J1429" s="60"/>
      <c r="K1429" s="60"/>
    </row>
    <row r="1430" spans="1:11" x14ac:dyDescent="0.25">
      <c r="A1430" s="63"/>
      <c r="B1430" s="64"/>
      <c r="C1430" s="64"/>
      <c r="D1430" s="64"/>
      <c r="E1430" s="64"/>
      <c r="F1430" s="60"/>
      <c r="G1430" s="60"/>
      <c r="H1430" s="60"/>
      <c r="I1430" s="60"/>
      <c r="J1430" s="60"/>
      <c r="K1430" s="60"/>
    </row>
    <row r="1431" spans="1:11" x14ac:dyDescent="0.25">
      <c r="A1431" s="63"/>
      <c r="B1431" s="64"/>
      <c r="C1431" s="64"/>
      <c r="D1431" s="64"/>
      <c r="E1431" s="64"/>
      <c r="F1431" s="60"/>
      <c r="G1431" s="60"/>
      <c r="H1431" s="60"/>
      <c r="I1431" s="60"/>
      <c r="J1431" s="60"/>
      <c r="K1431" s="60"/>
    </row>
    <row r="1432" spans="1:11" x14ac:dyDescent="0.25">
      <c r="A1432" s="63"/>
      <c r="B1432" s="64"/>
      <c r="C1432" s="64"/>
      <c r="D1432" s="64"/>
      <c r="E1432" s="64"/>
      <c r="F1432" s="60"/>
      <c r="G1432" s="60"/>
      <c r="H1432" s="60"/>
      <c r="I1432" s="60"/>
      <c r="J1432" s="60"/>
      <c r="K1432" s="60"/>
    </row>
    <row r="1433" spans="1:11" x14ac:dyDescent="0.25">
      <c r="A1433" s="63"/>
      <c r="B1433" s="64"/>
      <c r="C1433" s="64"/>
      <c r="D1433" s="64"/>
      <c r="E1433" s="64"/>
      <c r="F1433" s="60"/>
      <c r="G1433" s="60"/>
      <c r="H1433" s="60"/>
      <c r="I1433" s="60"/>
      <c r="J1433" s="60"/>
      <c r="K1433" s="60"/>
    </row>
    <row r="1434" spans="1:11" x14ac:dyDescent="0.25">
      <c r="A1434" s="63"/>
      <c r="B1434" s="64"/>
      <c r="C1434" s="64"/>
      <c r="D1434" s="64"/>
      <c r="E1434" s="64"/>
      <c r="F1434" s="60"/>
      <c r="G1434" s="60"/>
      <c r="H1434" s="60"/>
      <c r="I1434" s="60"/>
      <c r="J1434" s="60"/>
      <c r="K1434" s="60"/>
    </row>
    <row r="1435" spans="1:11" x14ac:dyDescent="0.25">
      <c r="A1435" s="63"/>
      <c r="B1435" s="64"/>
      <c r="C1435" s="64"/>
      <c r="D1435" s="64"/>
      <c r="E1435" s="64"/>
      <c r="F1435" s="60"/>
      <c r="G1435" s="60"/>
      <c r="H1435" s="60"/>
      <c r="I1435" s="60"/>
      <c r="J1435" s="60"/>
      <c r="K1435" s="60"/>
    </row>
    <row r="1436" spans="1:11" x14ac:dyDescent="0.25">
      <c r="A1436" s="63"/>
      <c r="B1436" s="64"/>
      <c r="C1436" s="64"/>
      <c r="D1436" s="64"/>
      <c r="E1436" s="64"/>
      <c r="F1436" s="60"/>
      <c r="G1436" s="60"/>
      <c r="H1436" s="60"/>
      <c r="I1436" s="60"/>
      <c r="J1436" s="60"/>
      <c r="K1436" s="60"/>
    </row>
    <row r="1437" spans="1:11" x14ac:dyDescent="0.25">
      <c r="A1437" s="63"/>
      <c r="B1437" s="64"/>
      <c r="C1437" s="64"/>
      <c r="D1437" s="64"/>
      <c r="E1437" s="64"/>
      <c r="F1437" s="60"/>
      <c r="G1437" s="60"/>
      <c r="H1437" s="60"/>
      <c r="I1437" s="60"/>
      <c r="J1437" s="60"/>
      <c r="K1437" s="60"/>
    </row>
    <row r="1438" spans="1:11" x14ac:dyDescent="0.25">
      <c r="A1438" s="63"/>
      <c r="B1438" s="64"/>
      <c r="C1438" s="64"/>
      <c r="D1438" s="64"/>
      <c r="E1438" s="64"/>
      <c r="F1438" s="60"/>
      <c r="G1438" s="60"/>
      <c r="H1438" s="60"/>
      <c r="I1438" s="60"/>
      <c r="J1438" s="60"/>
      <c r="K1438" s="60"/>
    </row>
    <row r="1439" spans="1:11" x14ac:dyDescent="0.25">
      <c r="A1439" s="63"/>
      <c r="B1439" s="64"/>
      <c r="C1439" s="64"/>
      <c r="D1439" s="64"/>
      <c r="E1439" s="64"/>
      <c r="F1439" s="60"/>
      <c r="G1439" s="60"/>
      <c r="H1439" s="60"/>
      <c r="I1439" s="60"/>
      <c r="J1439" s="60"/>
      <c r="K1439" s="60"/>
    </row>
    <row r="1440" spans="1:11" x14ac:dyDescent="0.25">
      <c r="A1440" s="63"/>
      <c r="B1440" s="64"/>
      <c r="C1440" s="64"/>
      <c r="D1440" s="64"/>
      <c r="E1440" s="64"/>
      <c r="F1440" s="60"/>
      <c r="G1440" s="60"/>
      <c r="H1440" s="60"/>
      <c r="I1440" s="60"/>
      <c r="J1440" s="60"/>
      <c r="K1440" s="60"/>
    </row>
    <row r="1441" spans="1:11" x14ac:dyDescent="0.25">
      <c r="A1441" s="63"/>
      <c r="B1441" s="64"/>
      <c r="C1441" s="64"/>
      <c r="D1441" s="64"/>
      <c r="E1441" s="64"/>
      <c r="F1441" s="60"/>
      <c r="G1441" s="60"/>
      <c r="H1441" s="60"/>
      <c r="I1441" s="60"/>
      <c r="J1441" s="60"/>
      <c r="K1441" s="60"/>
    </row>
    <row r="1442" spans="1:11" x14ac:dyDescent="0.25">
      <c r="A1442" s="63"/>
      <c r="B1442" s="64"/>
      <c r="C1442" s="64"/>
      <c r="D1442" s="64"/>
      <c r="E1442" s="64"/>
      <c r="F1442" s="60"/>
      <c r="G1442" s="60"/>
      <c r="H1442" s="60"/>
      <c r="I1442" s="60"/>
      <c r="J1442" s="60"/>
      <c r="K1442" s="60"/>
    </row>
    <row r="1443" spans="1:11" x14ac:dyDescent="0.25">
      <c r="A1443" s="63"/>
      <c r="B1443" s="64"/>
      <c r="C1443" s="64"/>
      <c r="D1443" s="64"/>
      <c r="E1443" s="64"/>
      <c r="F1443" s="60"/>
      <c r="G1443" s="60"/>
      <c r="H1443" s="60"/>
      <c r="I1443" s="60"/>
      <c r="J1443" s="60"/>
      <c r="K1443" s="60"/>
    </row>
    <row r="1444" spans="1:11" x14ac:dyDescent="0.25">
      <c r="A1444" s="63"/>
      <c r="B1444" s="64"/>
      <c r="C1444" s="64"/>
      <c r="D1444" s="64"/>
      <c r="E1444" s="64"/>
      <c r="F1444" s="60"/>
      <c r="G1444" s="60"/>
      <c r="H1444" s="60"/>
      <c r="I1444" s="60"/>
      <c r="J1444" s="60"/>
      <c r="K1444" s="60"/>
    </row>
    <row r="1445" spans="1:11" x14ac:dyDescent="0.25">
      <c r="A1445" s="63"/>
      <c r="B1445" s="64"/>
      <c r="C1445" s="64"/>
      <c r="D1445" s="64"/>
      <c r="E1445" s="64"/>
      <c r="F1445" s="60"/>
      <c r="G1445" s="60"/>
      <c r="H1445" s="60"/>
      <c r="I1445" s="60"/>
      <c r="J1445" s="60"/>
      <c r="K1445" s="60"/>
    </row>
    <row r="1446" spans="1:11" x14ac:dyDescent="0.25">
      <c r="A1446" s="63"/>
      <c r="B1446" s="64"/>
      <c r="C1446" s="64"/>
      <c r="D1446" s="64"/>
      <c r="E1446" s="64"/>
      <c r="F1446" s="60"/>
      <c r="G1446" s="60"/>
      <c r="H1446" s="60"/>
      <c r="I1446" s="60"/>
      <c r="J1446" s="60"/>
      <c r="K1446" s="60"/>
    </row>
    <row r="1447" spans="1:11" x14ac:dyDescent="0.25">
      <c r="A1447" s="63"/>
      <c r="B1447" s="64"/>
      <c r="C1447" s="64"/>
      <c r="D1447" s="64"/>
      <c r="E1447" s="64"/>
      <c r="F1447" s="60"/>
      <c r="G1447" s="60"/>
      <c r="H1447" s="60"/>
      <c r="I1447" s="60"/>
      <c r="J1447" s="60"/>
      <c r="K1447" s="60"/>
    </row>
    <row r="1448" spans="1:11" x14ac:dyDescent="0.25">
      <c r="A1448" s="63"/>
      <c r="B1448" s="64"/>
      <c r="C1448" s="64"/>
      <c r="D1448" s="64"/>
      <c r="E1448" s="64"/>
      <c r="F1448" s="60"/>
      <c r="G1448" s="60"/>
      <c r="H1448" s="60"/>
      <c r="I1448" s="60"/>
      <c r="J1448" s="60"/>
      <c r="K1448" s="60"/>
    </row>
    <row r="1449" spans="1:11" x14ac:dyDescent="0.25">
      <c r="A1449" s="63"/>
      <c r="B1449" s="64"/>
      <c r="C1449" s="64"/>
      <c r="D1449" s="64"/>
      <c r="E1449" s="64"/>
      <c r="F1449" s="60"/>
      <c r="G1449" s="60"/>
      <c r="H1449" s="60"/>
      <c r="I1449" s="60"/>
      <c r="J1449" s="60"/>
      <c r="K1449" s="60"/>
    </row>
    <row r="1450" spans="1:11" x14ac:dyDescent="0.25">
      <c r="A1450" s="63"/>
      <c r="B1450" s="64"/>
      <c r="C1450" s="64"/>
      <c r="D1450" s="64"/>
      <c r="E1450" s="64"/>
      <c r="F1450" s="60"/>
      <c r="G1450" s="60"/>
      <c r="H1450" s="60"/>
      <c r="I1450" s="60"/>
      <c r="J1450" s="60"/>
      <c r="K1450" s="60"/>
    </row>
    <row r="1451" spans="1:11" x14ac:dyDescent="0.25">
      <c r="A1451" s="63"/>
      <c r="B1451" s="64"/>
      <c r="C1451" s="64"/>
      <c r="D1451" s="64"/>
      <c r="E1451" s="64"/>
      <c r="F1451" s="60"/>
      <c r="G1451" s="60"/>
      <c r="H1451" s="60"/>
      <c r="I1451" s="60"/>
      <c r="J1451" s="60"/>
      <c r="K1451" s="60"/>
    </row>
    <row r="1452" spans="1:11" x14ac:dyDescent="0.25">
      <c r="A1452" s="63"/>
      <c r="B1452" s="64"/>
      <c r="C1452" s="64"/>
      <c r="D1452" s="64"/>
      <c r="E1452" s="64"/>
      <c r="F1452" s="60"/>
      <c r="G1452" s="60"/>
      <c r="H1452" s="60"/>
      <c r="I1452" s="60"/>
      <c r="J1452" s="60"/>
      <c r="K1452" s="60"/>
    </row>
    <row r="1453" spans="1:11" x14ac:dyDescent="0.25">
      <c r="A1453" s="63"/>
      <c r="B1453" s="64"/>
      <c r="C1453" s="64"/>
      <c r="D1453" s="64"/>
      <c r="E1453" s="64"/>
      <c r="F1453" s="60"/>
      <c r="G1453" s="60"/>
      <c r="H1453" s="60"/>
      <c r="I1453" s="60"/>
      <c r="J1453" s="60"/>
      <c r="K1453" s="60"/>
    </row>
    <row r="1454" spans="1:11" x14ac:dyDescent="0.25">
      <c r="A1454" s="63"/>
      <c r="B1454" s="64"/>
      <c r="C1454" s="64"/>
      <c r="D1454" s="64"/>
      <c r="E1454" s="64"/>
      <c r="F1454" s="60"/>
      <c r="G1454" s="60"/>
      <c r="H1454" s="60"/>
      <c r="I1454" s="60"/>
      <c r="J1454" s="60"/>
      <c r="K1454" s="60"/>
    </row>
    <row r="1455" spans="1:11" x14ac:dyDescent="0.25">
      <c r="A1455" s="63"/>
      <c r="B1455" s="64"/>
      <c r="C1455" s="64"/>
      <c r="D1455" s="64"/>
      <c r="E1455" s="64"/>
      <c r="F1455" s="60"/>
      <c r="G1455" s="60"/>
      <c r="H1455" s="60"/>
      <c r="I1455" s="60"/>
      <c r="J1455" s="60"/>
      <c r="K1455" s="60"/>
    </row>
    <row r="1456" spans="1:11" x14ac:dyDescent="0.25">
      <c r="A1456" s="63"/>
      <c r="B1456" s="64"/>
      <c r="C1456" s="64"/>
      <c r="D1456" s="64"/>
      <c r="E1456" s="64"/>
      <c r="F1456" s="60"/>
      <c r="G1456" s="60"/>
      <c r="H1456" s="60"/>
      <c r="I1456" s="60"/>
      <c r="J1456" s="60"/>
      <c r="K1456" s="60"/>
    </row>
    <row r="1457" spans="1:11" x14ac:dyDescent="0.25">
      <c r="A1457" s="63"/>
      <c r="B1457" s="64"/>
      <c r="C1457" s="64"/>
      <c r="D1457" s="64"/>
      <c r="E1457" s="64"/>
      <c r="F1457" s="60"/>
      <c r="G1457" s="60"/>
      <c r="H1457" s="60"/>
      <c r="I1457" s="60"/>
      <c r="J1457" s="60"/>
      <c r="K1457" s="60"/>
    </row>
    <row r="1458" spans="1:11" x14ac:dyDescent="0.25">
      <c r="A1458" s="63"/>
      <c r="B1458" s="64"/>
      <c r="C1458" s="64"/>
      <c r="D1458" s="64"/>
      <c r="E1458" s="64"/>
      <c r="F1458" s="60"/>
      <c r="G1458" s="60"/>
      <c r="H1458" s="60"/>
      <c r="I1458" s="60"/>
      <c r="J1458" s="60"/>
      <c r="K1458" s="60"/>
    </row>
    <row r="1459" spans="1:11" x14ac:dyDescent="0.25">
      <c r="A1459" s="63"/>
      <c r="B1459" s="64"/>
      <c r="C1459" s="64"/>
      <c r="D1459" s="64"/>
      <c r="E1459" s="64"/>
      <c r="F1459" s="60"/>
      <c r="G1459" s="60"/>
      <c r="H1459" s="60"/>
      <c r="I1459" s="60"/>
      <c r="J1459" s="60"/>
      <c r="K1459" s="60"/>
    </row>
    <row r="1460" spans="1:11" x14ac:dyDescent="0.25">
      <c r="A1460" s="63"/>
      <c r="B1460" s="64"/>
      <c r="C1460" s="64"/>
      <c r="D1460" s="64"/>
      <c r="E1460" s="64"/>
      <c r="F1460" s="60"/>
      <c r="G1460" s="60"/>
      <c r="H1460" s="60"/>
      <c r="I1460" s="60"/>
      <c r="J1460" s="60"/>
      <c r="K1460" s="60"/>
    </row>
    <row r="1461" spans="1:11" x14ac:dyDescent="0.25">
      <c r="A1461" s="63"/>
      <c r="B1461" s="64"/>
      <c r="C1461" s="64"/>
      <c r="D1461" s="64"/>
      <c r="E1461" s="64"/>
      <c r="F1461" s="60"/>
      <c r="G1461" s="60"/>
      <c r="H1461" s="60"/>
      <c r="I1461" s="60"/>
      <c r="J1461" s="60"/>
      <c r="K1461" s="60"/>
    </row>
    <row r="1462" spans="1:11" x14ac:dyDescent="0.25">
      <c r="A1462" s="63"/>
      <c r="B1462" s="64"/>
      <c r="C1462" s="64"/>
      <c r="D1462" s="64"/>
      <c r="E1462" s="64"/>
      <c r="F1462" s="60"/>
      <c r="G1462" s="60"/>
      <c r="H1462" s="60"/>
      <c r="I1462" s="60"/>
      <c r="J1462" s="60"/>
      <c r="K1462" s="60"/>
    </row>
    <row r="1463" spans="1:11" x14ac:dyDescent="0.25">
      <c r="A1463" s="63"/>
      <c r="B1463" s="64"/>
      <c r="C1463" s="64"/>
      <c r="D1463" s="64"/>
      <c r="E1463" s="64"/>
      <c r="F1463" s="60"/>
      <c r="G1463" s="60"/>
      <c r="H1463" s="60"/>
      <c r="I1463" s="60"/>
      <c r="J1463" s="60"/>
      <c r="K1463" s="60"/>
    </row>
    <row r="1464" spans="1:11" x14ac:dyDescent="0.25">
      <c r="A1464" s="63"/>
      <c r="B1464" s="64"/>
      <c r="C1464" s="64"/>
      <c r="D1464" s="64"/>
      <c r="E1464" s="64"/>
      <c r="F1464" s="60"/>
      <c r="G1464" s="60"/>
      <c r="H1464" s="60"/>
      <c r="I1464" s="60"/>
      <c r="J1464" s="60"/>
      <c r="K1464" s="60"/>
    </row>
    <row r="1465" spans="1:11" x14ac:dyDescent="0.25">
      <c r="A1465" s="63"/>
      <c r="B1465" s="64"/>
      <c r="C1465" s="64"/>
      <c r="D1465" s="64"/>
      <c r="E1465" s="64"/>
      <c r="F1465" s="60"/>
      <c r="G1465" s="60"/>
      <c r="H1465" s="60"/>
      <c r="I1465" s="60"/>
      <c r="J1465" s="60"/>
      <c r="K1465" s="60"/>
    </row>
    <row r="1466" spans="1:11" x14ac:dyDescent="0.25">
      <c r="A1466" s="63"/>
      <c r="B1466" s="64"/>
      <c r="C1466" s="64"/>
      <c r="D1466" s="64"/>
      <c r="E1466" s="64"/>
      <c r="F1466" s="60"/>
      <c r="G1466" s="60"/>
      <c r="H1466" s="60"/>
      <c r="I1466" s="60"/>
      <c r="J1466" s="60"/>
      <c r="K1466" s="60"/>
    </row>
    <row r="1467" spans="1:11" x14ac:dyDescent="0.25">
      <c r="A1467" s="63"/>
      <c r="B1467" s="64"/>
      <c r="C1467" s="64"/>
      <c r="D1467" s="64"/>
      <c r="E1467" s="64"/>
      <c r="F1467" s="60"/>
      <c r="G1467" s="60"/>
      <c r="H1467" s="60"/>
      <c r="I1467" s="60"/>
      <c r="J1467" s="60"/>
      <c r="K1467" s="60"/>
    </row>
    <row r="1468" spans="1:11" x14ac:dyDescent="0.25">
      <c r="A1468" s="63"/>
      <c r="B1468" s="64"/>
      <c r="C1468" s="64"/>
      <c r="D1468" s="64"/>
      <c r="E1468" s="64"/>
      <c r="F1468" s="60"/>
      <c r="G1468" s="60"/>
      <c r="H1468" s="60"/>
      <c r="I1468" s="60"/>
      <c r="J1468" s="60"/>
      <c r="K1468" s="60"/>
    </row>
    <row r="1469" spans="1:11" x14ac:dyDescent="0.25">
      <c r="A1469" s="63"/>
      <c r="B1469" s="64"/>
      <c r="C1469" s="64"/>
      <c r="D1469" s="64"/>
      <c r="E1469" s="64"/>
      <c r="F1469" s="60"/>
      <c r="G1469" s="60"/>
      <c r="H1469" s="60"/>
      <c r="I1469" s="60"/>
      <c r="J1469" s="60"/>
      <c r="K1469" s="60"/>
    </row>
    <row r="1470" spans="1:11" x14ac:dyDescent="0.25">
      <c r="A1470" s="63"/>
      <c r="B1470" s="64"/>
      <c r="C1470" s="64"/>
      <c r="D1470" s="64"/>
      <c r="E1470" s="64"/>
      <c r="F1470" s="60"/>
      <c r="G1470" s="60"/>
      <c r="H1470" s="60"/>
      <c r="I1470" s="60"/>
      <c r="J1470" s="60"/>
      <c r="K1470" s="60"/>
    </row>
    <row r="1471" spans="1:11" x14ac:dyDescent="0.25">
      <c r="A1471" s="63"/>
      <c r="B1471" s="64"/>
      <c r="C1471" s="64"/>
      <c r="D1471" s="64"/>
      <c r="E1471" s="64"/>
      <c r="F1471" s="60"/>
      <c r="G1471" s="60"/>
      <c r="H1471" s="60"/>
      <c r="I1471" s="60"/>
      <c r="J1471" s="60"/>
      <c r="K1471" s="60"/>
    </row>
    <row r="1472" spans="1:11" x14ac:dyDescent="0.25">
      <c r="A1472" s="63"/>
      <c r="B1472" s="64"/>
      <c r="C1472" s="64"/>
      <c r="D1472" s="64"/>
      <c r="E1472" s="64"/>
      <c r="F1472" s="60"/>
      <c r="G1472" s="60"/>
      <c r="H1472" s="60"/>
      <c r="I1472" s="60"/>
      <c r="J1472" s="60"/>
      <c r="K1472" s="60"/>
    </row>
    <row r="1473" spans="1:11" x14ac:dyDescent="0.25">
      <c r="A1473" s="63"/>
      <c r="B1473" s="64"/>
      <c r="C1473" s="64"/>
      <c r="D1473" s="64"/>
      <c r="E1473" s="64"/>
      <c r="F1473" s="60"/>
      <c r="G1473" s="60"/>
      <c r="H1473" s="60"/>
      <c r="I1473" s="60"/>
      <c r="J1473" s="60"/>
      <c r="K1473" s="60"/>
    </row>
    <row r="1474" spans="1:11" x14ac:dyDescent="0.25">
      <c r="A1474" s="63"/>
      <c r="B1474" s="64"/>
      <c r="C1474" s="64"/>
      <c r="D1474" s="64"/>
      <c r="E1474" s="64"/>
      <c r="F1474" s="60"/>
      <c r="G1474" s="60"/>
      <c r="H1474" s="60"/>
      <c r="I1474" s="60"/>
      <c r="J1474" s="60"/>
      <c r="K1474" s="60"/>
    </row>
    <row r="1475" spans="1:11" x14ac:dyDescent="0.25">
      <c r="A1475" s="63"/>
      <c r="B1475" s="64"/>
      <c r="C1475" s="64"/>
      <c r="D1475" s="64"/>
      <c r="E1475" s="64"/>
      <c r="F1475" s="60"/>
      <c r="G1475" s="60"/>
      <c r="H1475" s="60"/>
      <c r="I1475" s="60"/>
      <c r="J1475" s="60"/>
      <c r="K1475" s="60"/>
    </row>
    <row r="1476" spans="1:11" x14ac:dyDescent="0.25">
      <c r="A1476" s="63"/>
      <c r="B1476" s="64"/>
      <c r="C1476" s="64"/>
      <c r="D1476" s="64"/>
      <c r="E1476" s="64"/>
      <c r="F1476" s="60"/>
      <c r="G1476" s="60"/>
      <c r="H1476" s="60"/>
      <c r="I1476" s="60"/>
      <c r="J1476" s="60"/>
      <c r="K1476" s="60"/>
    </row>
    <row r="1477" spans="1:11" x14ac:dyDescent="0.25">
      <c r="A1477" s="63"/>
      <c r="B1477" s="64"/>
      <c r="C1477" s="64"/>
      <c r="D1477" s="64"/>
      <c r="E1477" s="64"/>
      <c r="F1477" s="60"/>
      <c r="G1477" s="60"/>
      <c r="H1477" s="60"/>
      <c r="I1477" s="60"/>
      <c r="J1477" s="60"/>
      <c r="K1477" s="60"/>
    </row>
    <row r="1478" spans="1:11" x14ac:dyDescent="0.25">
      <c r="A1478" s="63"/>
      <c r="B1478" s="64"/>
      <c r="C1478" s="64"/>
      <c r="D1478" s="64"/>
      <c r="E1478" s="64"/>
      <c r="F1478" s="60"/>
      <c r="G1478" s="60"/>
      <c r="H1478" s="60"/>
      <c r="I1478" s="60"/>
      <c r="J1478" s="60"/>
      <c r="K1478" s="60"/>
    </row>
    <row r="1479" spans="1:11" x14ac:dyDescent="0.25">
      <c r="A1479" s="63"/>
      <c r="B1479" s="64"/>
      <c r="C1479" s="64"/>
      <c r="D1479" s="64"/>
      <c r="E1479" s="64"/>
      <c r="F1479" s="60"/>
      <c r="G1479" s="60"/>
      <c r="H1479" s="60"/>
      <c r="I1479" s="60"/>
      <c r="J1479" s="60"/>
      <c r="K1479" s="60"/>
    </row>
    <row r="1480" spans="1:11" x14ac:dyDescent="0.25">
      <c r="A1480" s="63"/>
      <c r="B1480" s="64"/>
      <c r="C1480" s="64"/>
      <c r="D1480" s="64"/>
      <c r="E1480" s="64"/>
      <c r="F1480" s="60"/>
      <c r="G1480" s="60"/>
      <c r="H1480" s="60"/>
      <c r="I1480" s="60"/>
      <c r="J1480" s="60"/>
      <c r="K1480" s="60"/>
    </row>
    <row r="1481" spans="1:11" x14ac:dyDescent="0.25">
      <c r="A1481" s="63"/>
      <c r="B1481" s="64"/>
      <c r="C1481" s="64"/>
      <c r="D1481" s="64"/>
      <c r="E1481" s="64"/>
      <c r="F1481" s="60"/>
      <c r="G1481" s="60"/>
      <c r="H1481" s="60"/>
      <c r="I1481" s="60"/>
      <c r="J1481" s="60"/>
      <c r="K1481" s="60"/>
    </row>
    <row r="1482" spans="1:11" x14ac:dyDescent="0.25">
      <c r="A1482" s="63"/>
      <c r="B1482" s="64"/>
      <c r="C1482" s="64"/>
      <c r="D1482" s="64"/>
      <c r="E1482" s="64"/>
      <c r="F1482" s="60"/>
      <c r="G1482" s="60"/>
      <c r="H1482" s="60"/>
      <c r="I1482" s="60"/>
      <c r="J1482" s="60"/>
      <c r="K1482" s="60"/>
    </row>
    <row r="1483" spans="1:11" x14ac:dyDescent="0.25">
      <c r="A1483" s="63"/>
      <c r="B1483" s="64"/>
      <c r="C1483" s="64"/>
      <c r="D1483" s="64"/>
      <c r="E1483" s="64"/>
      <c r="F1483" s="60"/>
      <c r="G1483" s="60"/>
      <c r="H1483" s="60"/>
      <c r="I1483" s="60"/>
      <c r="J1483" s="60"/>
      <c r="K1483" s="60"/>
    </row>
    <row r="1484" spans="1:11" x14ac:dyDescent="0.25">
      <c r="A1484" s="63"/>
      <c r="B1484" s="64"/>
      <c r="C1484" s="64"/>
      <c r="D1484" s="64"/>
      <c r="E1484" s="64"/>
      <c r="F1484" s="60"/>
      <c r="G1484" s="60"/>
      <c r="H1484" s="60"/>
      <c r="I1484" s="60"/>
      <c r="J1484" s="60"/>
      <c r="K1484" s="60"/>
    </row>
    <row r="1485" spans="1:11" x14ac:dyDescent="0.25">
      <c r="A1485" s="63"/>
      <c r="B1485" s="64"/>
      <c r="C1485" s="64"/>
      <c r="D1485" s="64"/>
      <c r="E1485" s="64"/>
      <c r="F1485" s="60"/>
      <c r="G1485" s="60"/>
      <c r="H1485" s="60"/>
      <c r="I1485" s="60"/>
      <c r="J1485" s="60"/>
      <c r="K1485" s="60"/>
    </row>
    <row r="1486" spans="1:11" x14ac:dyDescent="0.25">
      <c r="A1486" s="63"/>
      <c r="B1486" s="64"/>
      <c r="C1486" s="64"/>
      <c r="D1486" s="64"/>
      <c r="E1486" s="64"/>
      <c r="F1486" s="60"/>
      <c r="G1486" s="60"/>
      <c r="H1486" s="60"/>
      <c r="I1486" s="60"/>
      <c r="J1486" s="60"/>
      <c r="K1486" s="60"/>
    </row>
    <row r="1487" spans="1:11" x14ac:dyDescent="0.25">
      <c r="A1487" s="63"/>
      <c r="B1487" s="64"/>
      <c r="C1487" s="64"/>
      <c r="D1487" s="64"/>
      <c r="E1487" s="64"/>
      <c r="F1487" s="60"/>
      <c r="G1487" s="60"/>
      <c r="H1487" s="60"/>
      <c r="I1487" s="60"/>
      <c r="J1487" s="60"/>
      <c r="K1487" s="60"/>
    </row>
    <row r="1488" spans="1:11" x14ac:dyDescent="0.25">
      <c r="A1488" s="63"/>
      <c r="B1488" s="64"/>
      <c r="C1488" s="64"/>
      <c r="D1488" s="64"/>
      <c r="E1488" s="64"/>
      <c r="F1488" s="60"/>
      <c r="G1488" s="60"/>
      <c r="H1488" s="60"/>
      <c r="I1488" s="60"/>
      <c r="J1488" s="60"/>
      <c r="K1488" s="60"/>
    </row>
    <row r="1489" spans="1:11" x14ac:dyDescent="0.25">
      <c r="A1489" s="63"/>
      <c r="B1489" s="64"/>
      <c r="C1489" s="64"/>
      <c r="D1489" s="64"/>
      <c r="E1489" s="64"/>
      <c r="F1489" s="60"/>
      <c r="G1489" s="60"/>
      <c r="H1489" s="60"/>
      <c r="I1489" s="60"/>
      <c r="J1489" s="60"/>
      <c r="K1489" s="60"/>
    </row>
    <row r="1490" spans="1:11" x14ac:dyDescent="0.25">
      <c r="A1490" s="63"/>
      <c r="B1490" s="64"/>
      <c r="C1490" s="64"/>
      <c r="D1490" s="64"/>
      <c r="E1490" s="64"/>
      <c r="F1490" s="60"/>
      <c r="G1490" s="60"/>
      <c r="H1490" s="60"/>
      <c r="I1490" s="60"/>
      <c r="J1490" s="60"/>
      <c r="K1490" s="60"/>
    </row>
    <row r="1491" spans="1:11" x14ac:dyDescent="0.25">
      <c r="A1491" s="63"/>
      <c r="B1491" s="64"/>
      <c r="C1491" s="64"/>
      <c r="D1491" s="64"/>
      <c r="E1491" s="64"/>
      <c r="F1491" s="60"/>
      <c r="G1491" s="60"/>
      <c r="H1491" s="60"/>
      <c r="I1491" s="60"/>
      <c r="J1491" s="60"/>
      <c r="K1491" s="60"/>
    </row>
    <row r="1492" spans="1:11" x14ac:dyDescent="0.25">
      <c r="A1492" s="63"/>
      <c r="B1492" s="64"/>
      <c r="C1492" s="64"/>
      <c r="D1492" s="64"/>
      <c r="E1492" s="64"/>
      <c r="F1492" s="60"/>
      <c r="G1492" s="60"/>
      <c r="H1492" s="60"/>
      <c r="I1492" s="60"/>
      <c r="J1492" s="60"/>
      <c r="K1492" s="60"/>
    </row>
    <row r="1493" spans="1:11" x14ac:dyDescent="0.25">
      <c r="A1493" s="63"/>
      <c r="B1493" s="64"/>
      <c r="C1493" s="64"/>
      <c r="D1493" s="64"/>
      <c r="E1493" s="64"/>
      <c r="F1493" s="60"/>
      <c r="G1493" s="60"/>
      <c r="H1493" s="60"/>
      <c r="I1493" s="60"/>
      <c r="J1493" s="60"/>
      <c r="K1493" s="60"/>
    </row>
    <row r="1494" spans="1:11" x14ac:dyDescent="0.25">
      <c r="A1494" s="63"/>
      <c r="B1494" s="64"/>
      <c r="C1494" s="64"/>
      <c r="D1494" s="64"/>
      <c r="E1494" s="64"/>
      <c r="F1494" s="60"/>
      <c r="G1494" s="60"/>
      <c r="H1494" s="60"/>
      <c r="I1494" s="60"/>
      <c r="J1494" s="60"/>
      <c r="K1494" s="60"/>
    </row>
    <row r="1495" spans="1:11" x14ac:dyDescent="0.25">
      <c r="A1495" s="63"/>
      <c r="B1495" s="64"/>
      <c r="C1495" s="64"/>
      <c r="D1495" s="64"/>
      <c r="E1495" s="64"/>
      <c r="F1495" s="60"/>
      <c r="G1495" s="60"/>
      <c r="H1495" s="60"/>
      <c r="I1495" s="60"/>
      <c r="J1495" s="60"/>
      <c r="K1495" s="60"/>
    </row>
    <row r="1496" spans="1:11" x14ac:dyDescent="0.25">
      <c r="A1496" s="63"/>
      <c r="B1496" s="64"/>
      <c r="C1496" s="64"/>
      <c r="D1496" s="64"/>
      <c r="E1496" s="64"/>
      <c r="F1496" s="60"/>
      <c r="G1496" s="60"/>
      <c r="H1496" s="60"/>
      <c r="I1496" s="60"/>
      <c r="J1496" s="60"/>
      <c r="K1496" s="60"/>
    </row>
    <row r="1497" spans="1:11" x14ac:dyDescent="0.25">
      <c r="A1497" s="63"/>
      <c r="B1497" s="64"/>
      <c r="C1497" s="64"/>
      <c r="D1497" s="64"/>
      <c r="E1497" s="64"/>
      <c r="F1497" s="60"/>
      <c r="G1497" s="60"/>
      <c r="H1497" s="60"/>
      <c r="I1497" s="60"/>
      <c r="J1497" s="60"/>
      <c r="K1497" s="60"/>
    </row>
    <row r="1498" spans="1:11" x14ac:dyDescent="0.25">
      <c r="A1498" s="63"/>
      <c r="B1498" s="64"/>
      <c r="C1498" s="64"/>
      <c r="D1498" s="64"/>
      <c r="E1498" s="64"/>
      <c r="F1498" s="60"/>
      <c r="G1498" s="60"/>
      <c r="H1498" s="60"/>
      <c r="I1498" s="60"/>
      <c r="J1498" s="60"/>
      <c r="K1498" s="60"/>
    </row>
    <row r="1499" spans="1:11" x14ac:dyDescent="0.25">
      <c r="A1499" s="63"/>
      <c r="B1499" s="64"/>
      <c r="C1499" s="64"/>
      <c r="D1499" s="64"/>
      <c r="E1499" s="64"/>
      <c r="F1499" s="60"/>
      <c r="G1499" s="60"/>
      <c r="H1499" s="60"/>
      <c r="I1499" s="60"/>
      <c r="J1499" s="60"/>
      <c r="K1499" s="60"/>
    </row>
    <row r="1500" spans="1:11" x14ac:dyDescent="0.25">
      <c r="A1500" s="63"/>
      <c r="B1500" s="64"/>
      <c r="C1500" s="64"/>
      <c r="D1500" s="64"/>
      <c r="E1500" s="64"/>
      <c r="F1500" s="60"/>
      <c r="G1500" s="60"/>
      <c r="H1500" s="60"/>
      <c r="I1500" s="60"/>
      <c r="J1500" s="60"/>
      <c r="K1500" s="60"/>
    </row>
    <row r="1501" spans="1:11" x14ac:dyDescent="0.25">
      <c r="A1501" s="63"/>
      <c r="B1501" s="64"/>
      <c r="C1501" s="64"/>
      <c r="D1501" s="64"/>
      <c r="E1501" s="64"/>
      <c r="F1501" s="60"/>
      <c r="G1501" s="60"/>
      <c r="H1501" s="60"/>
      <c r="I1501" s="60"/>
      <c r="J1501" s="60"/>
      <c r="K1501" s="60"/>
    </row>
    <row r="1502" spans="1:11" x14ac:dyDescent="0.25">
      <c r="A1502" s="63"/>
      <c r="B1502" s="64"/>
      <c r="C1502" s="64"/>
      <c r="D1502" s="64"/>
      <c r="E1502" s="64"/>
      <c r="F1502" s="60"/>
      <c r="G1502" s="60"/>
      <c r="H1502" s="60"/>
      <c r="I1502" s="60"/>
      <c r="J1502" s="60"/>
      <c r="K1502" s="60"/>
    </row>
    <row r="1503" spans="1:11" x14ac:dyDescent="0.25">
      <c r="A1503" s="63"/>
      <c r="B1503" s="64"/>
      <c r="C1503" s="64"/>
      <c r="D1503" s="64"/>
      <c r="E1503" s="64"/>
      <c r="F1503" s="60"/>
      <c r="G1503" s="60"/>
      <c r="H1503" s="60"/>
      <c r="I1503" s="60"/>
      <c r="J1503" s="60"/>
      <c r="K1503" s="60"/>
    </row>
    <row r="1504" spans="1:11" x14ac:dyDescent="0.25">
      <c r="A1504" s="63"/>
      <c r="B1504" s="64"/>
      <c r="C1504" s="64"/>
      <c r="D1504" s="64"/>
      <c r="E1504" s="64"/>
      <c r="F1504" s="60"/>
      <c r="G1504" s="60"/>
      <c r="H1504" s="60"/>
      <c r="I1504" s="60"/>
      <c r="J1504" s="60"/>
      <c r="K1504" s="60"/>
    </row>
    <row r="1505" spans="1:11" x14ac:dyDescent="0.25">
      <c r="A1505" s="63"/>
      <c r="B1505" s="64"/>
      <c r="C1505" s="64"/>
      <c r="D1505" s="64"/>
      <c r="E1505" s="64"/>
      <c r="F1505" s="60"/>
      <c r="G1505" s="60"/>
      <c r="H1505" s="60"/>
      <c r="I1505" s="60"/>
      <c r="J1505" s="60"/>
      <c r="K1505" s="60"/>
    </row>
    <row r="1506" spans="1:11" x14ac:dyDescent="0.25">
      <c r="A1506" s="63"/>
      <c r="B1506" s="64"/>
      <c r="C1506" s="64"/>
      <c r="D1506" s="64"/>
      <c r="E1506" s="64"/>
      <c r="F1506" s="60"/>
      <c r="G1506" s="60"/>
      <c r="H1506" s="60"/>
      <c r="I1506" s="60"/>
      <c r="J1506" s="60"/>
      <c r="K1506" s="60"/>
    </row>
    <row r="1507" spans="1:11" x14ac:dyDescent="0.25">
      <c r="A1507" s="63"/>
      <c r="B1507" s="64"/>
      <c r="C1507" s="64"/>
      <c r="D1507" s="64"/>
      <c r="E1507" s="64"/>
      <c r="F1507" s="60"/>
      <c r="G1507" s="60"/>
      <c r="H1507" s="60"/>
      <c r="I1507" s="60"/>
      <c r="J1507" s="60"/>
      <c r="K1507" s="60"/>
    </row>
    <row r="1508" spans="1:11" x14ac:dyDescent="0.25">
      <c r="A1508" s="63"/>
      <c r="B1508" s="64"/>
      <c r="C1508" s="64"/>
      <c r="D1508" s="64"/>
      <c r="E1508" s="64"/>
      <c r="F1508" s="60"/>
      <c r="G1508" s="60"/>
      <c r="H1508" s="60"/>
      <c r="I1508" s="60"/>
      <c r="J1508" s="60"/>
      <c r="K1508" s="60"/>
    </row>
    <row r="1509" spans="1:11" x14ac:dyDescent="0.25">
      <c r="A1509" s="63"/>
      <c r="B1509" s="64"/>
      <c r="C1509" s="64"/>
      <c r="D1509" s="64"/>
      <c r="E1509" s="64"/>
      <c r="F1509" s="60"/>
      <c r="G1509" s="60"/>
      <c r="H1509" s="60"/>
      <c r="I1509" s="60"/>
      <c r="J1509" s="60"/>
      <c r="K1509" s="60"/>
    </row>
    <row r="1510" spans="1:11" x14ac:dyDescent="0.25">
      <c r="A1510" s="63"/>
      <c r="B1510" s="64"/>
      <c r="C1510" s="64"/>
      <c r="D1510" s="64"/>
      <c r="E1510" s="64"/>
      <c r="F1510" s="60"/>
      <c r="G1510" s="60"/>
      <c r="H1510" s="60"/>
      <c r="I1510" s="60"/>
      <c r="J1510" s="60"/>
      <c r="K1510" s="60"/>
    </row>
    <row r="1511" spans="1:11" x14ac:dyDescent="0.25">
      <c r="A1511" s="63"/>
      <c r="B1511" s="64"/>
      <c r="C1511" s="64"/>
      <c r="D1511" s="64"/>
      <c r="E1511" s="64"/>
      <c r="F1511" s="60"/>
      <c r="G1511" s="60"/>
      <c r="H1511" s="60"/>
      <c r="I1511" s="60"/>
      <c r="J1511" s="60"/>
      <c r="K1511" s="60"/>
    </row>
    <row r="1512" spans="1:11" x14ac:dyDescent="0.25">
      <c r="A1512" s="63"/>
      <c r="B1512" s="64"/>
      <c r="C1512" s="64"/>
      <c r="D1512" s="64"/>
      <c r="E1512" s="64"/>
      <c r="F1512" s="60"/>
      <c r="G1512" s="60"/>
      <c r="H1512" s="60"/>
      <c r="I1512" s="60"/>
      <c r="J1512" s="60"/>
      <c r="K1512" s="60"/>
    </row>
    <row r="1513" spans="1:11" x14ac:dyDescent="0.25">
      <c r="A1513" s="63"/>
      <c r="B1513" s="64"/>
      <c r="C1513" s="64"/>
      <c r="D1513" s="64"/>
      <c r="E1513" s="64"/>
      <c r="F1513" s="60"/>
      <c r="G1513" s="60"/>
      <c r="H1513" s="60"/>
      <c r="I1513" s="60"/>
      <c r="J1513" s="60"/>
      <c r="K1513" s="60"/>
    </row>
    <row r="1514" spans="1:11" x14ac:dyDescent="0.25">
      <c r="A1514" s="63"/>
      <c r="B1514" s="64"/>
      <c r="C1514" s="64"/>
      <c r="D1514" s="64"/>
      <c r="E1514" s="64"/>
      <c r="F1514" s="60"/>
      <c r="G1514" s="60"/>
      <c r="H1514" s="60"/>
      <c r="I1514" s="60"/>
      <c r="J1514" s="60"/>
      <c r="K1514" s="60"/>
    </row>
    <row r="1515" spans="1:11" x14ac:dyDescent="0.25">
      <c r="A1515" s="63"/>
      <c r="B1515" s="64"/>
      <c r="C1515" s="64"/>
      <c r="D1515" s="64"/>
      <c r="E1515" s="64"/>
      <c r="F1515" s="60"/>
      <c r="G1515" s="60"/>
      <c r="H1515" s="60"/>
      <c r="I1515" s="60"/>
      <c r="J1515" s="60"/>
      <c r="K1515" s="60"/>
    </row>
    <row r="1516" spans="1:11" x14ac:dyDescent="0.25">
      <c r="A1516" s="63"/>
      <c r="B1516" s="64"/>
      <c r="C1516" s="64"/>
      <c r="D1516" s="64"/>
      <c r="E1516" s="64"/>
      <c r="F1516" s="60"/>
      <c r="G1516" s="60"/>
      <c r="H1516" s="60"/>
      <c r="I1516" s="60"/>
      <c r="J1516" s="60"/>
      <c r="K1516" s="60"/>
    </row>
    <row r="1517" spans="1:11" x14ac:dyDescent="0.25">
      <c r="A1517" s="63"/>
      <c r="B1517" s="64"/>
      <c r="C1517" s="64"/>
      <c r="D1517" s="64"/>
      <c r="E1517" s="64"/>
      <c r="F1517" s="60"/>
      <c r="G1517" s="60"/>
      <c r="H1517" s="60"/>
      <c r="I1517" s="60"/>
      <c r="J1517" s="60"/>
      <c r="K1517" s="60"/>
    </row>
    <row r="1518" spans="1:11" x14ac:dyDescent="0.25">
      <c r="A1518" s="63"/>
      <c r="B1518" s="64"/>
      <c r="C1518" s="64"/>
      <c r="D1518" s="64"/>
      <c r="E1518" s="64"/>
      <c r="F1518" s="60"/>
      <c r="G1518" s="60"/>
      <c r="H1518" s="60"/>
      <c r="I1518" s="60"/>
      <c r="J1518" s="60"/>
      <c r="K1518" s="60"/>
    </row>
    <row r="1519" spans="1:11" x14ac:dyDescent="0.25">
      <c r="A1519" s="63"/>
      <c r="B1519" s="64"/>
      <c r="C1519" s="64"/>
      <c r="D1519" s="64"/>
      <c r="E1519" s="64"/>
      <c r="F1519" s="60"/>
      <c r="G1519" s="60"/>
      <c r="H1519" s="60"/>
      <c r="I1519" s="60"/>
      <c r="J1519" s="60"/>
      <c r="K1519" s="60"/>
    </row>
    <row r="1520" spans="1:11" x14ac:dyDescent="0.25">
      <c r="A1520" s="63"/>
      <c r="B1520" s="64"/>
      <c r="C1520" s="64"/>
      <c r="D1520" s="64"/>
      <c r="E1520" s="64"/>
      <c r="F1520" s="60"/>
      <c r="G1520" s="60"/>
      <c r="H1520" s="60"/>
      <c r="I1520" s="60"/>
      <c r="J1520" s="60"/>
      <c r="K1520" s="60"/>
    </row>
    <row r="1521" spans="1:11" x14ac:dyDescent="0.25">
      <c r="A1521" s="63"/>
      <c r="B1521" s="64"/>
      <c r="C1521" s="64"/>
      <c r="D1521" s="64"/>
      <c r="E1521" s="64"/>
      <c r="F1521" s="60"/>
      <c r="G1521" s="60"/>
      <c r="H1521" s="60"/>
      <c r="I1521" s="60"/>
      <c r="J1521" s="60"/>
      <c r="K1521" s="60"/>
    </row>
    <row r="1522" spans="1:11" x14ac:dyDescent="0.25">
      <c r="A1522" s="63"/>
      <c r="B1522" s="64"/>
      <c r="C1522" s="64"/>
      <c r="D1522" s="64"/>
      <c r="E1522" s="64"/>
      <c r="F1522" s="60"/>
      <c r="G1522" s="60"/>
      <c r="H1522" s="60"/>
      <c r="I1522" s="60"/>
      <c r="J1522" s="60"/>
      <c r="K1522" s="60"/>
    </row>
    <row r="1523" spans="1:11" x14ac:dyDescent="0.25">
      <c r="A1523" s="63"/>
      <c r="B1523" s="64"/>
      <c r="C1523" s="64"/>
      <c r="D1523" s="64"/>
      <c r="E1523" s="64"/>
      <c r="F1523" s="60"/>
      <c r="G1523" s="60"/>
      <c r="H1523" s="60"/>
      <c r="I1523" s="60"/>
      <c r="J1523" s="60"/>
      <c r="K1523" s="60"/>
    </row>
    <row r="1524" spans="1:11" x14ac:dyDescent="0.25">
      <c r="A1524" s="63"/>
      <c r="B1524" s="64"/>
      <c r="C1524" s="64"/>
      <c r="D1524" s="64"/>
      <c r="E1524" s="64"/>
      <c r="F1524" s="60"/>
      <c r="G1524" s="60"/>
      <c r="H1524" s="60"/>
      <c r="I1524" s="60"/>
      <c r="J1524" s="60"/>
      <c r="K1524" s="60"/>
    </row>
    <row r="1525" spans="1:11" x14ac:dyDescent="0.25">
      <c r="A1525" s="63"/>
      <c r="B1525" s="64"/>
      <c r="C1525" s="64"/>
      <c r="D1525" s="64"/>
      <c r="E1525" s="64"/>
      <c r="F1525" s="60"/>
      <c r="G1525" s="60"/>
      <c r="H1525" s="60"/>
      <c r="I1525" s="60"/>
      <c r="J1525" s="60"/>
      <c r="K1525" s="60"/>
    </row>
    <row r="1526" spans="1:11" x14ac:dyDescent="0.25">
      <c r="A1526" s="63"/>
      <c r="B1526" s="64"/>
      <c r="C1526" s="64"/>
      <c r="D1526" s="64"/>
      <c r="E1526" s="64"/>
      <c r="F1526" s="60"/>
      <c r="G1526" s="60"/>
      <c r="H1526" s="60"/>
      <c r="I1526" s="60"/>
      <c r="J1526" s="60"/>
      <c r="K1526" s="60"/>
    </row>
    <row r="1527" spans="1:11" x14ac:dyDescent="0.25">
      <c r="A1527" s="63"/>
      <c r="B1527" s="64"/>
      <c r="C1527" s="64"/>
      <c r="D1527" s="64"/>
      <c r="E1527" s="64"/>
      <c r="F1527" s="60"/>
      <c r="G1527" s="60"/>
      <c r="H1527" s="60"/>
      <c r="I1527" s="60"/>
      <c r="J1527" s="60"/>
      <c r="K1527" s="60"/>
    </row>
    <row r="1528" spans="1:11" x14ac:dyDescent="0.25">
      <c r="A1528" s="63"/>
      <c r="B1528" s="64"/>
      <c r="C1528" s="64"/>
      <c r="D1528" s="64"/>
      <c r="E1528" s="64"/>
      <c r="F1528" s="60"/>
      <c r="G1528" s="60"/>
      <c r="H1528" s="60"/>
      <c r="I1528" s="60"/>
      <c r="J1528" s="60"/>
      <c r="K1528" s="60"/>
    </row>
    <row r="1529" spans="1:11" x14ac:dyDescent="0.25">
      <c r="A1529" s="63"/>
      <c r="B1529" s="64"/>
      <c r="C1529" s="64"/>
      <c r="D1529" s="64"/>
      <c r="E1529" s="64"/>
      <c r="F1529" s="60"/>
      <c r="G1529" s="60"/>
      <c r="H1529" s="60"/>
      <c r="I1529" s="60"/>
      <c r="J1529" s="60"/>
      <c r="K1529" s="60"/>
    </row>
    <row r="1530" spans="1:11" x14ac:dyDescent="0.25">
      <c r="A1530" s="63"/>
      <c r="B1530" s="64"/>
      <c r="C1530" s="64"/>
      <c r="D1530" s="64"/>
      <c r="E1530" s="64"/>
      <c r="F1530" s="60"/>
      <c r="G1530" s="60"/>
      <c r="H1530" s="60"/>
      <c r="I1530" s="60"/>
      <c r="J1530" s="60"/>
      <c r="K1530" s="60"/>
    </row>
    <row r="1531" spans="1:11" x14ac:dyDescent="0.25">
      <c r="A1531" s="63"/>
      <c r="B1531" s="64"/>
      <c r="C1531" s="64"/>
      <c r="D1531" s="64"/>
      <c r="E1531" s="64"/>
      <c r="F1531" s="60"/>
      <c r="G1531" s="60"/>
      <c r="H1531" s="60"/>
      <c r="I1531" s="60"/>
      <c r="J1531" s="60"/>
      <c r="K1531" s="60"/>
    </row>
    <row r="1532" spans="1:11" x14ac:dyDescent="0.25">
      <c r="A1532" s="63"/>
      <c r="B1532" s="64"/>
      <c r="C1532" s="64"/>
      <c r="D1532" s="64"/>
      <c r="E1532" s="64"/>
      <c r="F1532" s="60"/>
      <c r="G1532" s="60"/>
      <c r="H1532" s="60"/>
      <c r="I1532" s="60"/>
      <c r="J1532" s="60"/>
      <c r="K1532" s="60"/>
    </row>
    <row r="1533" spans="1:11" x14ac:dyDescent="0.25">
      <c r="A1533" s="63"/>
      <c r="B1533" s="64"/>
      <c r="C1533" s="64"/>
      <c r="D1533" s="64"/>
      <c r="E1533" s="64"/>
      <c r="F1533" s="60"/>
      <c r="G1533" s="60"/>
      <c r="H1533" s="60"/>
      <c r="I1533" s="60"/>
      <c r="J1533" s="60"/>
      <c r="K1533" s="60"/>
    </row>
    <row r="1534" spans="1:11" x14ac:dyDescent="0.25">
      <c r="A1534" s="63"/>
      <c r="B1534" s="64"/>
      <c r="C1534" s="64"/>
      <c r="D1534" s="64"/>
      <c r="E1534" s="64"/>
      <c r="F1534" s="60"/>
      <c r="G1534" s="60"/>
      <c r="H1534" s="60"/>
      <c r="I1534" s="60"/>
      <c r="J1534" s="60"/>
      <c r="K1534" s="60"/>
    </row>
    <row r="1535" spans="1:11" x14ac:dyDescent="0.25">
      <c r="A1535" s="63"/>
      <c r="B1535" s="64"/>
      <c r="C1535" s="64"/>
      <c r="D1535" s="64"/>
      <c r="E1535" s="64"/>
      <c r="F1535" s="60"/>
      <c r="G1535" s="60"/>
      <c r="H1535" s="60"/>
      <c r="I1535" s="60"/>
      <c r="J1535" s="60"/>
      <c r="K1535" s="60"/>
    </row>
    <row r="1536" spans="1:11" x14ac:dyDescent="0.25">
      <c r="A1536" s="63"/>
      <c r="B1536" s="64"/>
      <c r="C1536" s="64"/>
      <c r="D1536" s="64"/>
      <c r="E1536" s="64"/>
      <c r="F1536" s="60"/>
      <c r="G1536" s="60"/>
      <c r="H1536" s="60"/>
      <c r="I1536" s="60"/>
      <c r="J1536" s="60"/>
      <c r="K1536" s="60"/>
    </row>
    <row r="1537" spans="1:11" x14ac:dyDescent="0.25">
      <c r="A1537" s="63"/>
      <c r="B1537" s="64"/>
      <c r="C1537" s="64"/>
      <c r="D1537" s="64"/>
      <c r="E1537" s="64"/>
      <c r="F1537" s="60"/>
      <c r="G1537" s="60"/>
      <c r="H1537" s="60"/>
      <c r="I1537" s="60"/>
      <c r="J1537" s="60"/>
      <c r="K1537" s="60"/>
    </row>
    <row r="1538" spans="1:11" x14ac:dyDescent="0.25">
      <c r="A1538" s="63"/>
      <c r="B1538" s="64"/>
      <c r="C1538" s="64"/>
      <c r="D1538" s="64"/>
      <c r="E1538" s="64"/>
      <c r="F1538" s="60"/>
      <c r="G1538" s="60"/>
      <c r="H1538" s="60"/>
      <c r="I1538" s="60"/>
      <c r="J1538" s="60"/>
      <c r="K1538" s="60"/>
    </row>
    <row r="1539" spans="1:11" x14ac:dyDescent="0.25">
      <c r="A1539" s="63"/>
      <c r="B1539" s="64"/>
      <c r="C1539" s="64"/>
      <c r="D1539" s="64"/>
      <c r="E1539" s="64"/>
      <c r="F1539" s="60"/>
      <c r="G1539" s="60"/>
      <c r="H1539" s="60"/>
      <c r="I1539" s="60"/>
      <c r="J1539" s="60"/>
      <c r="K1539" s="60"/>
    </row>
    <row r="1540" spans="1:11" x14ac:dyDescent="0.25">
      <c r="A1540" s="63"/>
      <c r="B1540" s="64"/>
      <c r="C1540" s="64"/>
      <c r="D1540" s="64"/>
      <c r="E1540" s="64"/>
      <c r="F1540" s="60"/>
      <c r="G1540" s="60"/>
      <c r="H1540" s="60"/>
      <c r="I1540" s="60"/>
      <c r="J1540" s="60"/>
      <c r="K1540" s="60"/>
    </row>
    <row r="1541" spans="1:11" x14ac:dyDescent="0.25">
      <c r="A1541" s="63"/>
      <c r="B1541" s="64"/>
      <c r="C1541" s="64"/>
      <c r="D1541" s="64"/>
      <c r="E1541" s="64"/>
      <c r="F1541" s="60"/>
      <c r="G1541" s="60"/>
      <c r="H1541" s="60"/>
      <c r="I1541" s="60"/>
      <c r="J1541" s="60"/>
      <c r="K1541" s="60"/>
    </row>
    <row r="1542" spans="1:11" x14ac:dyDescent="0.25">
      <c r="A1542" s="63"/>
      <c r="B1542" s="64"/>
      <c r="C1542" s="64"/>
      <c r="D1542" s="64"/>
      <c r="E1542" s="64"/>
      <c r="F1542" s="60"/>
      <c r="G1542" s="60"/>
      <c r="H1542" s="60"/>
      <c r="I1542" s="60"/>
      <c r="J1542" s="60"/>
      <c r="K1542" s="60"/>
    </row>
    <row r="1543" spans="1:11" x14ac:dyDescent="0.25">
      <c r="A1543" s="63"/>
      <c r="B1543" s="64"/>
      <c r="C1543" s="64"/>
      <c r="D1543" s="64"/>
      <c r="E1543" s="64"/>
      <c r="F1543" s="60"/>
      <c r="G1543" s="60"/>
      <c r="H1543" s="60"/>
      <c r="I1543" s="60"/>
      <c r="J1543" s="60"/>
      <c r="K1543" s="60"/>
    </row>
    <row r="1544" spans="1:11" x14ac:dyDescent="0.25">
      <c r="A1544" s="63"/>
      <c r="B1544" s="64"/>
      <c r="C1544" s="64"/>
      <c r="D1544" s="64"/>
      <c r="E1544" s="64"/>
      <c r="F1544" s="60"/>
      <c r="G1544" s="60"/>
      <c r="H1544" s="60"/>
      <c r="I1544" s="60"/>
      <c r="J1544" s="60"/>
      <c r="K1544" s="60"/>
    </row>
    <row r="1545" spans="1:11" x14ac:dyDescent="0.25">
      <c r="A1545" s="63"/>
      <c r="B1545" s="64"/>
      <c r="C1545" s="64"/>
      <c r="D1545" s="64"/>
      <c r="E1545" s="64"/>
      <c r="F1545" s="60"/>
      <c r="G1545" s="60"/>
      <c r="H1545" s="60"/>
      <c r="I1545" s="60"/>
      <c r="J1545" s="60"/>
      <c r="K1545" s="60"/>
    </row>
    <row r="1546" spans="1:11" x14ac:dyDescent="0.25">
      <c r="A1546" s="63"/>
      <c r="B1546" s="64"/>
      <c r="C1546" s="64"/>
      <c r="D1546" s="64"/>
      <c r="E1546" s="64"/>
      <c r="F1546" s="60"/>
      <c r="G1546" s="60"/>
      <c r="H1546" s="60"/>
      <c r="I1546" s="60"/>
      <c r="J1546" s="60"/>
      <c r="K1546" s="60"/>
    </row>
    <row r="1547" spans="1:11" x14ac:dyDescent="0.25">
      <c r="A1547" s="63"/>
      <c r="B1547" s="64"/>
      <c r="C1547" s="64"/>
      <c r="D1547" s="64"/>
      <c r="E1547" s="64"/>
      <c r="F1547" s="60"/>
      <c r="G1547" s="60"/>
      <c r="H1547" s="60"/>
      <c r="I1547" s="60"/>
      <c r="J1547" s="60"/>
      <c r="K1547" s="60"/>
    </row>
    <row r="1548" spans="1:11" x14ac:dyDescent="0.25">
      <c r="A1548" s="63"/>
      <c r="B1548" s="64"/>
      <c r="C1548" s="64"/>
      <c r="D1548" s="64"/>
      <c r="E1548" s="64"/>
      <c r="F1548" s="60"/>
      <c r="G1548" s="60"/>
      <c r="H1548" s="60"/>
      <c r="I1548" s="60"/>
      <c r="J1548" s="60"/>
      <c r="K1548" s="60"/>
    </row>
    <row r="1549" spans="1:11" x14ac:dyDescent="0.25">
      <c r="A1549" s="63"/>
      <c r="B1549" s="64"/>
      <c r="C1549" s="64"/>
      <c r="D1549" s="64"/>
      <c r="E1549" s="64"/>
      <c r="F1549" s="60"/>
      <c r="G1549" s="60"/>
      <c r="H1549" s="60"/>
      <c r="I1549" s="60"/>
      <c r="J1549" s="60"/>
      <c r="K1549" s="60"/>
    </row>
    <row r="1550" spans="1:11" x14ac:dyDescent="0.25">
      <c r="A1550" s="63"/>
      <c r="B1550" s="64"/>
      <c r="C1550" s="64"/>
      <c r="D1550" s="64"/>
      <c r="E1550" s="64"/>
      <c r="F1550" s="60"/>
      <c r="G1550" s="60"/>
      <c r="H1550" s="60"/>
      <c r="I1550" s="60"/>
      <c r="J1550" s="60"/>
      <c r="K1550" s="60"/>
    </row>
    <row r="1551" spans="1:11" x14ac:dyDescent="0.25">
      <c r="A1551" s="63"/>
      <c r="B1551" s="64"/>
      <c r="C1551" s="64"/>
      <c r="D1551" s="64"/>
      <c r="E1551" s="64"/>
      <c r="F1551" s="60"/>
      <c r="G1551" s="60"/>
      <c r="H1551" s="60"/>
      <c r="I1551" s="60"/>
      <c r="J1551" s="60"/>
      <c r="K1551" s="60"/>
    </row>
    <row r="1552" spans="1:11" x14ac:dyDescent="0.25">
      <c r="A1552" s="63"/>
      <c r="B1552" s="64"/>
      <c r="C1552" s="64"/>
      <c r="D1552" s="64"/>
      <c r="E1552" s="64"/>
      <c r="F1552" s="60"/>
      <c r="G1552" s="60"/>
      <c r="H1552" s="60"/>
      <c r="I1552" s="60"/>
      <c r="J1552" s="60"/>
      <c r="K1552" s="60"/>
    </row>
    <row r="1553" spans="1:11" x14ac:dyDescent="0.25">
      <c r="A1553" s="63"/>
      <c r="B1553" s="64"/>
      <c r="C1553" s="64"/>
      <c r="D1553" s="64"/>
      <c r="E1553" s="64"/>
      <c r="F1553" s="60"/>
      <c r="G1553" s="60"/>
      <c r="H1553" s="60"/>
      <c r="I1553" s="60"/>
      <c r="J1553" s="60"/>
      <c r="K1553" s="60"/>
    </row>
    <row r="1554" spans="1:11" x14ac:dyDescent="0.25">
      <c r="A1554" s="63"/>
      <c r="B1554" s="64"/>
      <c r="C1554" s="64"/>
      <c r="D1554" s="64"/>
      <c r="E1554" s="64"/>
      <c r="F1554" s="60"/>
      <c r="G1554" s="60"/>
      <c r="H1554" s="60"/>
      <c r="I1554" s="60"/>
      <c r="J1554" s="60"/>
      <c r="K1554" s="60"/>
    </row>
    <row r="1555" spans="1:11" x14ac:dyDescent="0.25">
      <c r="A1555" s="63"/>
      <c r="B1555" s="64"/>
      <c r="C1555" s="64"/>
      <c r="D1555" s="64"/>
      <c r="E1555" s="64"/>
      <c r="F1555" s="60"/>
      <c r="G1555" s="60"/>
      <c r="H1555" s="60"/>
      <c r="I1555" s="60"/>
      <c r="J1555" s="60"/>
      <c r="K1555" s="60"/>
    </row>
    <row r="1556" spans="1:11" x14ac:dyDescent="0.25">
      <c r="A1556" s="63"/>
      <c r="B1556" s="64"/>
      <c r="C1556" s="64"/>
      <c r="D1556" s="64"/>
      <c r="E1556" s="64"/>
      <c r="F1556" s="60"/>
      <c r="G1556" s="60"/>
      <c r="H1556" s="60"/>
      <c r="I1556" s="60"/>
      <c r="J1556" s="60"/>
      <c r="K1556" s="60"/>
    </row>
    <row r="1557" spans="1:11" x14ac:dyDescent="0.25">
      <c r="A1557" s="63"/>
      <c r="B1557" s="64"/>
      <c r="C1557" s="64"/>
      <c r="D1557" s="64"/>
      <c r="E1557" s="64"/>
      <c r="F1557" s="60"/>
      <c r="G1557" s="60"/>
      <c r="H1557" s="60"/>
      <c r="I1557" s="60"/>
      <c r="J1557" s="60"/>
      <c r="K1557" s="60"/>
    </row>
    <row r="1558" spans="1:11" x14ac:dyDescent="0.25">
      <c r="A1558" s="63"/>
      <c r="B1558" s="64"/>
      <c r="C1558" s="64"/>
      <c r="D1558" s="64"/>
      <c r="E1558" s="64"/>
      <c r="F1558" s="60"/>
      <c r="G1558" s="60"/>
      <c r="H1558" s="60"/>
      <c r="I1558" s="60"/>
      <c r="J1558" s="60"/>
      <c r="K1558" s="60"/>
    </row>
    <row r="1559" spans="1:11" x14ac:dyDescent="0.25">
      <c r="A1559" s="63"/>
      <c r="B1559" s="64"/>
      <c r="C1559" s="64"/>
      <c r="D1559" s="64"/>
      <c r="E1559" s="64"/>
      <c r="F1559" s="60"/>
      <c r="G1559" s="60"/>
      <c r="H1559" s="60"/>
      <c r="I1559" s="60"/>
      <c r="J1559" s="60"/>
      <c r="K1559" s="60"/>
    </row>
    <row r="1560" spans="1:11" x14ac:dyDescent="0.25">
      <c r="A1560" s="63"/>
      <c r="B1560" s="64"/>
      <c r="C1560" s="64"/>
      <c r="D1560" s="64"/>
      <c r="E1560" s="64"/>
      <c r="F1560" s="60"/>
      <c r="G1560" s="60"/>
      <c r="H1560" s="60"/>
      <c r="I1560" s="60"/>
      <c r="J1560" s="60"/>
      <c r="K1560" s="60"/>
    </row>
    <row r="1561" spans="1:11" x14ac:dyDescent="0.25">
      <c r="A1561" s="63"/>
      <c r="B1561" s="64"/>
      <c r="C1561" s="64"/>
      <c r="D1561" s="64"/>
      <c r="E1561" s="64"/>
      <c r="F1561" s="60"/>
      <c r="G1561" s="60"/>
      <c r="H1561" s="60"/>
      <c r="I1561" s="60"/>
      <c r="J1561" s="60"/>
      <c r="K1561" s="60"/>
    </row>
    <row r="1562" spans="1:11" x14ac:dyDescent="0.25">
      <c r="A1562" s="63"/>
      <c r="B1562" s="64"/>
      <c r="C1562" s="64"/>
      <c r="D1562" s="64"/>
      <c r="E1562" s="64"/>
      <c r="F1562" s="60"/>
      <c r="G1562" s="60"/>
      <c r="H1562" s="60"/>
      <c r="I1562" s="60"/>
      <c r="J1562" s="60"/>
      <c r="K1562" s="60"/>
    </row>
    <row r="1563" spans="1:11" x14ac:dyDescent="0.25">
      <c r="A1563" s="63"/>
      <c r="B1563" s="64"/>
      <c r="C1563" s="64"/>
      <c r="D1563" s="64"/>
      <c r="E1563" s="64"/>
      <c r="F1563" s="60"/>
      <c r="G1563" s="60"/>
      <c r="H1563" s="60"/>
      <c r="I1563" s="60"/>
      <c r="J1563" s="60"/>
      <c r="K1563" s="60"/>
    </row>
    <row r="1564" spans="1:11" x14ac:dyDescent="0.25">
      <c r="A1564" s="63"/>
      <c r="B1564" s="64"/>
      <c r="C1564" s="64"/>
      <c r="D1564" s="64"/>
      <c r="E1564" s="64"/>
      <c r="F1564" s="60"/>
      <c r="G1564" s="60"/>
      <c r="H1564" s="60"/>
      <c r="I1564" s="60"/>
      <c r="J1564" s="60"/>
      <c r="K1564" s="60"/>
    </row>
    <row r="1565" spans="1:11" x14ac:dyDescent="0.25">
      <c r="A1565" s="63"/>
      <c r="B1565" s="64"/>
      <c r="C1565" s="64"/>
      <c r="D1565" s="64"/>
      <c r="E1565" s="64"/>
      <c r="F1565" s="60"/>
      <c r="G1565" s="60"/>
      <c r="H1565" s="60"/>
      <c r="I1565" s="60"/>
      <c r="J1565" s="60"/>
      <c r="K1565" s="60"/>
    </row>
    <row r="1566" spans="1:11" x14ac:dyDescent="0.25">
      <c r="A1566" s="63"/>
      <c r="B1566" s="64"/>
      <c r="C1566" s="64"/>
      <c r="D1566" s="64"/>
      <c r="E1566" s="64"/>
      <c r="F1566" s="60"/>
      <c r="G1566" s="60"/>
      <c r="H1566" s="60"/>
      <c r="I1566" s="60"/>
      <c r="J1566" s="60"/>
      <c r="K1566" s="60"/>
    </row>
    <row r="1567" spans="1:11" x14ac:dyDescent="0.25">
      <c r="A1567" s="63"/>
      <c r="B1567" s="64"/>
      <c r="C1567" s="64"/>
      <c r="D1567" s="64"/>
      <c r="E1567" s="64"/>
      <c r="F1567" s="60"/>
      <c r="G1567" s="60"/>
      <c r="H1567" s="60"/>
      <c r="I1567" s="60"/>
      <c r="J1567" s="60"/>
      <c r="K1567" s="60"/>
    </row>
    <row r="1568" spans="1:11" x14ac:dyDescent="0.25">
      <c r="A1568" s="63"/>
      <c r="B1568" s="64"/>
      <c r="C1568" s="64"/>
      <c r="D1568" s="64"/>
      <c r="E1568" s="64"/>
      <c r="F1568" s="60"/>
      <c r="G1568" s="60"/>
      <c r="H1568" s="60"/>
      <c r="I1568" s="60"/>
      <c r="J1568" s="60"/>
      <c r="K1568" s="60"/>
    </row>
    <row r="1569" spans="1:11" x14ac:dyDescent="0.25">
      <c r="A1569" s="63"/>
      <c r="B1569" s="64"/>
      <c r="C1569" s="64"/>
      <c r="D1569" s="64"/>
      <c r="E1569" s="64"/>
      <c r="F1569" s="60"/>
      <c r="G1569" s="60"/>
      <c r="H1569" s="60"/>
      <c r="I1569" s="60"/>
      <c r="J1569" s="60"/>
      <c r="K1569" s="60"/>
    </row>
    <row r="1570" spans="1:11" x14ac:dyDescent="0.25">
      <c r="A1570" s="63"/>
      <c r="B1570" s="64"/>
      <c r="C1570" s="64"/>
      <c r="D1570" s="64"/>
      <c r="E1570" s="64"/>
      <c r="F1570" s="60"/>
      <c r="G1570" s="60"/>
      <c r="H1570" s="60"/>
      <c r="I1570" s="60"/>
      <c r="J1570" s="60"/>
      <c r="K1570" s="60"/>
    </row>
    <row r="1571" spans="1:11" x14ac:dyDescent="0.25">
      <c r="A1571" s="63"/>
      <c r="B1571" s="64"/>
      <c r="C1571" s="64"/>
      <c r="D1571" s="64"/>
      <c r="E1571" s="64"/>
      <c r="F1571" s="60"/>
      <c r="G1571" s="60"/>
      <c r="H1571" s="60"/>
      <c r="I1571" s="60"/>
      <c r="J1571" s="60"/>
      <c r="K1571" s="60"/>
    </row>
    <row r="1572" spans="1:11" x14ac:dyDescent="0.25">
      <c r="A1572" s="63"/>
      <c r="B1572" s="64"/>
      <c r="C1572" s="64"/>
      <c r="D1572" s="64"/>
      <c r="E1572" s="64"/>
      <c r="F1572" s="60"/>
      <c r="G1572" s="60"/>
      <c r="H1572" s="60"/>
      <c r="I1572" s="60"/>
      <c r="J1572" s="60"/>
      <c r="K1572" s="60"/>
    </row>
    <row r="1573" spans="1:11" x14ac:dyDescent="0.25">
      <c r="A1573" s="63"/>
      <c r="B1573" s="64"/>
      <c r="C1573" s="64"/>
      <c r="D1573" s="64"/>
      <c r="E1573" s="64"/>
      <c r="F1573" s="60"/>
      <c r="G1573" s="60"/>
      <c r="H1573" s="60"/>
      <c r="I1573" s="60"/>
      <c r="J1573" s="60"/>
      <c r="K1573" s="60"/>
    </row>
    <row r="1574" spans="1:11" x14ac:dyDescent="0.25">
      <c r="A1574" s="63"/>
      <c r="B1574" s="64"/>
      <c r="C1574" s="64"/>
      <c r="D1574" s="64"/>
      <c r="E1574" s="64"/>
      <c r="F1574" s="60"/>
      <c r="G1574" s="60"/>
      <c r="H1574" s="60"/>
      <c r="I1574" s="60"/>
      <c r="J1574" s="60"/>
      <c r="K1574" s="60"/>
    </row>
    <row r="1575" spans="1:11" x14ac:dyDescent="0.25">
      <c r="A1575" s="63"/>
      <c r="B1575" s="64"/>
      <c r="C1575" s="64"/>
      <c r="D1575" s="64"/>
      <c r="E1575" s="64"/>
      <c r="F1575" s="60"/>
      <c r="G1575" s="60"/>
      <c r="H1575" s="60"/>
      <c r="I1575" s="60"/>
      <c r="J1575" s="60"/>
      <c r="K1575" s="60"/>
    </row>
    <row r="1576" spans="1:11" x14ac:dyDescent="0.25">
      <c r="A1576" s="63"/>
      <c r="B1576" s="64"/>
      <c r="C1576" s="64"/>
      <c r="D1576" s="64"/>
      <c r="E1576" s="64"/>
      <c r="F1576" s="60"/>
      <c r="G1576" s="60"/>
      <c r="H1576" s="60"/>
      <c r="I1576" s="60"/>
      <c r="J1576" s="60"/>
      <c r="K1576" s="60"/>
    </row>
    <row r="1577" spans="1:11" x14ac:dyDescent="0.25">
      <c r="A1577" s="63"/>
      <c r="B1577" s="64"/>
      <c r="C1577" s="64"/>
      <c r="D1577" s="64"/>
      <c r="E1577" s="64"/>
      <c r="F1577" s="60"/>
      <c r="G1577" s="60"/>
      <c r="H1577" s="60"/>
      <c r="I1577" s="60"/>
      <c r="J1577" s="60"/>
      <c r="K1577" s="60"/>
    </row>
    <row r="1578" spans="1:11" x14ac:dyDescent="0.25">
      <c r="A1578" s="63"/>
      <c r="B1578" s="64"/>
      <c r="C1578" s="64"/>
      <c r="D1578" s="64"/>
      <c r="E1578" s="64"/>
      <c r="F1578" s="60"/>
      <c r="G1578" s="60"/>
      <c r="H1578" s="60"/>
      <c r="I1578" s="60"/>
      <c r="J1578" s="60"/>
      <c r="K1578" s="60"/>
    </row>
    <row r="1579" spans="1:11" x14ac:dyDescent="0.25">
      <c r="A1579" s="63"/>
      <c r="B1579" s="64"/>
      <c r="C1579" s="64"/>
      <c r="D1579" s="64"/>
      <c r="E1579" s="64"/>
      <c r="F1579" s="60"/>
      <c r="G1579" s="60"/>
      <c r="H1579" s="60"/>
      <c r="I1579" s="60"/>
      <c r="J1579" s="60"/>
      <c r="K1579" s="60"/>
    </row>
    <row r="1580" spans="1:11" x14ac:dyDescent="0.25">
      <c r="A1580" s="63"/>
      <c r="B1580" s="64"/>
      <c r="C1580" s="64"/>
      <c r="D1580" s="64"/>
      <c r="E1580" s="64"/>
      <c r="F1580" s="60"/>
      <c r="G1580" s="60"/>
      <c r="H1580" s="60"/>
      <c r="I1580" s="60"/>
      <c r="J1580" s="60"/>
      <c r="K1580" s="60"/>
    </row>
    <row r="1581" spans="1:11" x14ac:dyDescent="0.25">
      <c r="A1581" s="63"/>
      <c r="B1581" s="64"/>
      <c r="C1581" s="64"/>
      <c r="D1581" s="64"/>
      <c r="E1581" s="64"/>
      <c r="F1581" s="60"/>
      <c r="G1581" s="60"/>
      <c r="H1581" s="60"/>
      <c r="I1581" s="60"/>
      <c r="J1581" s="60"/>
      <c r="K1581" s="60"/>
    </row>
    <row r="1582" spans="1:11" x14ac:dyDescent="0.25">
      <c r="A1582" s="63"/>
      <c r="B1582" s="64"/>
      <c r="C1582" s="64"/>
      <c r="D1582" s="64"/>
      <c r="E1582" s="64"/>
      <c r="F1582" s="60"/>
      <c r="G1582" s="60"/>
      <c r="H1582" s="60"/>
      <c r="I1582" s="60"/>
      <c r="J1582" s="60"/>
      <c r="K1582" s="60"/>
    </row>
    <row r="1583" spans="1:11" x14ac:dyDescent="0.25">
      <c r="A1583" s="63"/>
      <c r="B1583" s="64"/>
      <c r="C1583" s="64"/>
      <c r="D1583" s="64"/>
      <c r="E1583" s="64"/>
      <c r="F1583" s="60"/>
      <c r="G1583" s="60"/>
      <c r="H1583" s="60"/>
      <c r="I1583" s="60"/>
      <c r="J1583" s="60"/>
      <c r="K1583" s="60"/>
    </row>
    <row r="1584" spans="1:11" x14ac:dyDescent="0.25">
      <c r="A1584" s="63"/>
      <c r="B1584" s="64"/>
      <c r="C1584" s="64"/>
      <c r="D1584" s="64"/>
      <c r="E1584" s="64"/>
      <c r="F1584" s="60"/>
      <c r="G1584" s="60"/>
      <c r="H1584" s="60"/>
      <c r="I1584" s="60"/>
      <c r="J1584" s="60"/>
      <c r="K1584" s="60"/>
    </row>
    <row r="1585" spans="1:11" x14ac:dyDescent="0.25">
      <c r="A1585" s="63"/>
      <c r="B1585" s="64"/>
      <c r="C1585" s="64"/>
      <c r="D1585" s="64"/>
      <c r="E1585" s="64"/>
      <c r="F1585" s="60"/>
      <c r="G1585" s="60"/>
      <c r="H1585" s="60"/>
      <c r="I1585" s="60"/>
      <c r="J1585" s="60"/>
      <c r="K1585" s="60"/>
    </row>
    <row r="1586" spans="1:11" x14ac:dyDescent="0.25">
      <c r="A1586" s="63"/>
      <c r="B1586" s="64"/>
      <c r="C1586" s="64"/>
      <c r="D1586" s="64"/>
      <c r="E1586" s="64"/>
      <c r="F1586" s="60"/>
      <c r="G1586" s="60"/>
      <c r="H1586" s="60"/>
      <c r="I1586" s="60"/>
      <c r="J1586" s="60"/>
      <c r="K1586" s="60"/>
    </row>
    <row r="1587" spans="1:11" x14ac:dyDescent="0.25">
      <c r="A1587" s="63"/>
      <c r="B1587" s="64"/>
      <c r="C1587" s="64"/>
      <c r="D1587" s="64"/>
      <c r="E1587" s="64"/>
      <c r="F1587" s="60"/>
      <c r="G1587" s="60"/>
      <c r="H1587" s="60"/>
      <c r="I1587" s="60"/>
      <c r="J1587" s="60"/>
      <c r="K1587" s="60"/>
    </row>
    <row r="1588" spans="1:11" x14ac:dyDescent="0.25">
      <c r="A1588" s="63"/>
      <c r="B1588" s="64"/>
      <c r="C1588" s="64"/>
      <c r="D1588" s="64"/>
      <c r="E1588" s="64"/>
      <c r="F1588" s="60"/>
      <c r="G1588" s="60"/>
      <c r="H1588" s="60"/>
      <c r="I1588" s="60"/>
      <c r="J1588" s="60"/>
      <c r="K1588" s="60"/>
    </row>
    <row r="1589" spans="1:11" x14ac:dyDescent="0.25">
      <c r="A1589" s="63"/>
      <c r="B1589" s="64"/>
      <c r="C1589" s="64"/>
      <c r="D1589" s="64"/>
      <c r="E1589" s="64"/>
      <c r="F1589" s="60"/>
      <c r="G1589" s="60"/>
      <c r="H1589" s="60"/>
      <c r="I1589" s="60"/>
      <c r="J1589" s="60"/>
      <c r="K1589" s="60"/>
    </row>
    <row r="1590" spans="1:11" x14ac:dyDescent="0.25">
      <c r="A1590" s="63"/>
      <c r="B1590" s="64"/>
      <c r="C1590" s="64"/>
      <c r="D1590" s="64"/>
      <c r="E1590" s="64"/>
      <c r="F1590" s="60"/>
      <c r="G1590" s="60"/>
      <c r="H1590" s="60"/>
      <c r="I1590" s="60"/>
      <c r="J1590" s="60"/>
      <c r="K1590" s="60"/>
    </row>
    <row r="1591" spans="1:11" x14ac:dyDescent="0.25">
      <c r="A1591" s="63"/>
      <c r="B1591" s="64"/>
      <c r="C1591" s="64"/>
      <c r="D1591" s="64"/>
      <c r="E1591" s="64"/>
      <c r="F1591" s="60"/>
      <c r="G1591" s="60"/>
      <c r="H1591" s="60"/>
      <c r="I1591" s="60"/>
      <c r="J1591" s="60"/>
      <c r="K1591" s="60"/>
    </row>
    <row r="1592" spans="1:11" x14ac:dyDescent="0.25">
      <c r="A1592" s="63"/>
      <c r="B1592" s="64"/>
      <c r="C1592" s="64"/>
      <c r="D1592" s="64"/>
      <c r="E1592" s="64"/>
      <c r="F1592" s="60"/>
      <c r="G1592" s="60"/>
      <c r="H1592" s="60"/>
      <c r="I1592" s="60"/>
      <c r="J1592" s="60"/>
      <c r="K1592" s="60"/>
    </row>
    <row r="1593" spans="1:11" x14ac:dyDescent="0.25">
      <c r="A1593" s="63"/>
      <c r="B1593" s="64"/>
      <c r="C1593" s="64"/>
      <c r="D1593" s="64"/>
      <c r="E1593" s="64"/>
      <c r="F1593" s="60"/>
      <c r="G1593" s="60"/>
      <c r="H1593" s="60"/>
      <c r="I1593" s="60"/>
      <c r="J1593" s="60"/>
      <c r="K1593" s="60"/>
    </row>
    <row r="1594" spans="1:11" x14ac:dyDescent="0.25">
      <c r="A1594" s="63"/>
      <c r="B1594" s="64"/>
      <c r="C1594" s="64"/>
      <c r="D1594" s="64"/>
      <c r="E1594" s="64"/>
      <c r="F1594" s="60"/>
      <c r="G1594" s="60"/>
      <c r="H1594" s="60"/>
      <c r="I1594" s="60"/>
      <c r="J1594" s="60"/>
      <c r="K1594" s="60"/>
    </row>
    <row r="1595" spans="1:11" x14ac:dyDescent="0.25">
      <c r="A1595" s="63"/>
      <c r="B1595" s="64"/>
      <c r="C1595" s="64"/>
      <c r="D1595" s="64"/>
      <c r="E1595" s="64"/>
      <c r="F1595" s="60"/>
      <c r="G1595" s="60"/>
      <c r="H1595" s="60"/>
      <c r="I1595" s="60"/>
      <c r="J1595" s="60"/>
      <c r="K1595" s="60"/>
    </row>
    <row r="1596" spans="1:11" x14ac:dyDescent="0.25">
      <c r="A1596" s="63"/>
      <c r="B1596" s="64"/>
      <c r="C1596" s="64"/>
      <c r="D1596" s="64"/>
      <c r="E1596" s="64"/>
      <c r="F1596" s="60"/>
      <c r="G1596" s="60"/>
      <c r="H1596" s="60"/>
      <c r="I1596" s="60"/>
      <c r="J1596" s="60"/>
      <c r="K1596" s="60"/>
    </row>
    <row r="1597" spans="1:11" x14ac:dyDescent="0.25">
      <c r="A1597" s="63"/>
      <c r="B1597" s="64"/>
      <c r="C1597" s="64"/>
      <c r="D1597" s="64"/>
      <c r="E1597" s="64"/>
      <c r="F1597" s="60"/>
      <c r="G1597" s="60"/>
      <c r="H1597" s="60"/>
      <c r="I1597" s="60"/>
      <c r="J1597" s="60"/>
      <c r="K1597" s="60"/>
    </row>
    <row r="1598" spans="1:11" x14ac:dyDescent="0.25">
      <c r="A1598" s="63"/>
      <c r="B1598" s="64"/>
      <c r="C1598" s="64"/>
      <c r="D1598" s="64"/>
      <c r="E1598" s="64"/>
      <c r="F1598" s="60"/>
      <c r="G1598" s="60"/>
      <c r="H1598" s="60"/>
      <c r="I1598" s="60"/>
      <c r="J1598" s="60"/>
      <c r="K1598" s="60"/>
    </row>
    <row r="1599" spans="1:11" x14ac:dyDescent="0.25">
      <c r="A1599" s="63"/>
      <c r="B1599" s="64"/>
      <c r="C1599" s="64"/>
      <c r="D1599" s="64"/>
      <c r="E1599" s="64"/>
      <c r="F1599" s="60"/>
      <c r="G1599" s="60"/>
      <c r="H1599" s="60"/>
      <c r="I1599" s="60"/>
      <c r="J1599" s="60"/>
      <c r="K1599" s="60"/>
    </row>
    <row r="1600" spans="1:11" x14ac:dyDescent="0.25">
      <c r="A1600" s="63"/>
      <c r="B1600" s="64"/>
      <c r="C1600" s="64"/>
      <c r="D1600" s="64"/>
      <c r="E1600" s="64"/>
      <c r="F1600" s="60"/>
      <c r="G1600" s="60"/>
      <c r="H1600" s="60"/>
      <c r="I1600" s="60"/>
      <c r="J1600" s="60"/>
      <c r="K1600" s="60"/>
    </row>
    <row r="1601" spans="1:11" x14ac:dyDescent="0.25">
      <c r="A1601" s="63"/>
      <c r="B1601" s="64"/>
      <c r="C1601" s="64"/>
      <c r="D1601" s="64"/>
      <c r="E1601" s="64"/>
      <c r="F1601" s="60"/>
      <c r="G1601" s="60"/>
      <c r="H1601" s="60"/>
      <c r="I1601" s="60"/>
      <c r="J1601" s="60"/>
      <c r="K1601" s="60"/>
    </row>
    <row r="1602" spans="1:11" x14ac:dyDescent="0.25">
      <c r="A1602" s="63"/>
      <c r="B1602" s="64"/>
      <c r="C1602" s="64"/>
      <c r="D1602" s="64"/>
      <c r="E1602" s="64"/>
      <c r="F1602" s="60"/>
      <c r="G1602" s="60"/>
      <c r="H1602" s="60"/>
      <c r="I1602" s="60"/>
      <c r="J1602" s="60"/>
      <c r="K1602" s="60"/>
    </row>
    <row r="1603" spans="1:11" x14ac:dyDescent="0.25">
      <c r="A1603" s="63"/>
      <c r="B1603" s="64"/>
      <c r="C1603" s="64"/>
      <c r="D1603" s="64"/>
      <c r="E1603" s="64"/>
      <c r="F1603" s="60"/>
      <c r="G1603" s="60"/>
      <c r="H1603" s="60"/>
      <c r="I1603" s="60"/>
      <c r="J1603" s="60"/>
      <c r="K1603" s="60"/>
    </row>
    <row r="1604" spans="1:11" x14ac:dyDescent="0.25">
      <c r="A1604" s="63"/>
      <c r="B1604" s="64"/>
      <c r="C1604" s="64"/>
      <c r="D1604" s="64"/>
      <c r="E1604" s="64"/>
      <c r="F1604" s="60"/>
      <c r="G1604" s="60"/>
      <c r="H1604" s="60"/>
      <c r="I1604" s="60"/>
      <c r="J1604" s="60"/>
      <c r="K1604" s="60"/>
    </row>
    <row r="1605" spans="1:11" x14ac:dyDescent="0.25">
      <c r="A1605" s="63"/>
      <c r="B1605" s="64"/>
      <c r="C1605" s="64"/>
      <c r="D1605" s="64"/>
      <c r="E1605" s="64"/>
      <c r="F1605" s="60"/>
      <c r="G1605" s="60"/>
      <c r="H1605" s="60"/>
      <c r="I1605" s="60"/>
      <c r="J1605" s="60"/>
      <c r="K1605" s="60"/>
    </row>
    <row r="1606" spans="1:11" x14ac:dyDescent="0.25">
      <c r="A1606" s="63"/>
      <c r="B1606" s="64"/>
      <c r="C1606" s="64"/>
      <c r="D1606" s="64"/>
      <c r="E1606" s="64"/>
    </row>
    <row r="1607" spans="1:11" x14ac:dyDescent="0.25">
      <c r="A1607" s="63"/>
      <c r="B1607" s="64"/>
      <c r="C1607" s="64"/>
      <c r="D1607" s="64"/>
      <c r="E1607" s="64"/>
    </row>
    <row r="1608" spans="1:11" x14ac:dyDescent="0.25">
      <c r="A1608" s="63"/>
      <c r="B1608" s="64"/>
      <c r="C1608" s="64"/>
      <c r="D1608" s="64"/>
      <c r="E1608" s="64"/>
    </row>
    <row r="1609" spans="1:11" x14ac:dyDescent="0.25">
      <c r="A1609" s="63"/>
      <c r="B1609" s="64"/>
      <c r="C1609" s="64"/>
      <c r="D1609" s="64"/>
      <c r="E1609" s="64"/>
    </row>
    <row r="1610" spans="1:11" x14ac:dyDescent="0.25">
      <c r="A1610" s="63"/>
      <c r="B1610" s="64"/>
      <c r="C1610" s="64"/>
      <c r="D1610" s="64"/>
      <c r="E1610" s="64"/>
    </row>
    <row r="1611" spans="1:11" x14ac:dyDescent="0.25">
      <c r="A1611" s="63"/>
      <c r="B1611" s="64"/>
      <c r="C1611" s="64"/>
      <c r="D1611" s="64"/>
      <c r="E1611" s="64"/>
    </row>
    <row r="1612" spans="1:11" x14ac:dyDescent="0.25">
      <c r="A1612" s="63"/>
      <c r="B1612" s="64"/>
      <c r="C1612" s="64"/>
      <c r="D1612" s="64"/>
      <c r="E1612" s="64"/>
    </row>
    <row r="1613" spans="1:11" x14ac:dyDescent="0.25">
      <c r="A1613" s="63"/>
      <c r="B1613" s="64"/>
      <c r="C1613" s="64"/>
      <c r="D1613" s="64"/>
      <c r="E1613" s="64"/>
    </row>
    <row r="1614" spans="1:11" x14ac:dyDescent="0.25">
      <c r="A1614" s="63"/>
      <c r="B1614" s="64"/>
      <c r="C1614" s="64"/>
      <c r="D1614" s="64"/>
      <c r="E1614" s="64"/>
    </row>
    <row r="1615" spans="1:11" x14ac:dyDescent="0.25">
      <c r="A1615" s="63"/>
      <c r="B1615" s="64"/>
      <c r="C1615" s="64"/>
      <c r="D1615" s="64"/>
      <c r="E1615" s="64"/>
    </row>
    <row r="1616" spans="1:11" x14ac:dyDescent="0.25">
      <c r="A1616" s="63"/>
      <c r="B1616" s="64"/>
      <c r="C1616" s="64"/>
      <c r="D1616" s="64"/>
      <c r="E1616" s="64"/>
    </row>
    <row r="1617" spans="1:5" x14ac:dyDescent="0.25">
      <c r="A1617" s="63"/>
      <c r="B1617" s="64"/>
      <c r="C1617" s="64"/>
      <c r="D1617" s="64"/>
      <c r="E1617" s="64"/>
    </row>
    <row r="1618" spans="1:5" x14ac:dyDescent="0.25">
      <c r="A1618" s="63"/>
      <c r="B1618" s="64"/>
      <c r="C1618" s="64"/>
      <c r="D1618" s="64"/>
      <c r="E1618" s="64"/>
    </row>
    <row r="1619" spans="1:5" x14ac:dyDescent="0.25">
      <c r="A1619" s="63"/>
      <c r="B1619" s="64"/>
      <c r="C1619" s="64"/>
      <c r="D1619" s="64"/>
      <c r="E1619" s="64"/>
    </row>
    <row r="1620" spans="1:5" x14ac:dyDescent="0.25">
      <c r="A1620" s="63"/>
      <c r="B1620" s="64"/>
      <c r="C1620" s="64"/>
      <c r="D1620" s="64"/>
      <c r="E1620" s="64"/>
    </row>
    <row r="1621" spans="1:5" x14ac:dyDescent="0.25">
      <c r="A1621" s="63"/>
      <c r="B1621" s="64"/>
      <c r="C1621" s="64"/>
      <c r="D1621" s="64"/>
      <c r="E1621" s="64"/>
    </row>
    <row r="1622" spans="1:5" x14ac:dyDescent="0.25">
      <c r="A1622" s="63"/>
      <c r="B1622" s="64"/>
      <c r="C1622" s="64"/>
      <c r="D1622" s="64"/>
      <c r="E1622" s="64"/>
    </row>
    <row r="1623" spans="1:5" x14ac:dyDescent="0.25">
      <c r="A1623" s="63"/>
      <c r="B1623" s="64"/>
      <c r="C1623" s="64"/>
      <c r="D1623" s="64"/>
      <c r="E1623" s="64"/>
    </row>
    <row r="1624" spans="1:5" x14ac:dyDescent="0.25">
      <c r="A1624" s="63"/>
      <c r="B1624" s="64"/>
      <c r="C1624" s="64"/>
      <c r="D1624" s="64"/>
      <c r="E1624" s="64"/>
    </row>
    <row r="1625" spans="1:5" x14ac:dyDescent="0.25">
      <c r="A1625" s="63"/>
      <c r="B1625" s="64"/>
      <c r="C1625" s="64"/>
      <c r="D1625" s="64"/>
      <c r="E1625" s="64"/>
    </row>
    <row r="1626" spans="1:5" x14ac:dyDescent="0.25">
      <c r="A1626" s="63"/>
      <c r="B1626" s="64"/>
      <c r="C1626" s="64"/>
      <c r="D1626" s="64"/>
      <c r="E1626" s="64"/>
    </row>
    <row r="1627" spans="1:5" x14ac:dyDescent="0.25">
      <c r="A1627" s="63"/>
      <c r="B1627" s="64"/>
      <c r="C1627" s="64"/>
      <c r="D1627" s="64"/>
      <c r="E1627" s="64"/>
    </row>
    <row r="1628" spans="1:5" x14ac:dyDescent="0.25">
      <c r="A1628" s="63"/>
      <c r="B1628" s="64"/>
      <c r="C1628" s="64"/>
      <c r="D1628" s="64"/>
      <c r="E1628" s="64"/>
    </row>
    <row r="1629" spans="1:5" x14ac:dyDescent="0.25">
      <c r="A1629" s="63"/>
      <c r="B1629" s="64"/>
      <c r="C1629" s="64"/>
      <c r="D1629" s="64"/>
      <c r="E1629" s="64"/>
    </row>
    <row r="1630" spans="1:5" x14ac:dyDescent="0.25">
      <c r="A1630" s="63"/>
      <c r="B1630" s="64"/>
      <c r="C1630" s="64"/>
      <c r="D1630" s="64"/>
      <c r="E1630" s="64"/>
    </row>
    <row r="1631" spans="1:5" x14ac:dyDescent="0.25">
      <c r="A1631" s="63"/>
      <c r="B1631" s="64"/>
      <c r="C1631" s="64"/>
      <c r="D1631" s="64"/>
      <c r="E1631" s="64"/>
    </row>
    <row r="1632" spans="1:5" x14ac:dyDescent="0.25">
      <c r="A1632" s="63"/>
      <c r="B1632" s="64"/>
      <c r="C1632" s="64"/>
      <c r="D1632" s="64"/>
      <c r="E1632" s="64"/>
    </row>
    <row r="1633" spans="1:5" x14ac:dyDescent="0.25">
      <c r="A1633" s="63"/>
      <c r="B1633" s="64"/>
      <c r="C1633" s="64"/>
      <c r="D1633" s="64"/>
      <c r="E1633" s="64"/>
    </row>
    <row r="1634" spans="1:5" x14ac:dyDescent="0.25">
      <c r="A1634" s="63"/>
      <c r="B1634" s="64"/>
      <c r="C1634" s="64"/>
      <c r="D1634" s="64"/>
      <c r="E1634" s="64"/>
    </row>
    <row r="1635" spans="1:5" x14ac:dyDescent="0.25">
      <c r="A1635" s="63"/>
      <c r="B1635" s="64"/>
      <c r="C1635" s="64"/>
      <c r="D1635" s="64"/>
      <c r="E1635" s="64"/>
    </row>
    <row r="1636" spans="1:5" x14ac:dyDescent="0.25">
      <c r="A1636" s="63"/>
      <c r="B1636" s="64"/>
      <c r="C1636" s="64"/>
      <c r="D1636" s="64"/>
      <c r="E1636" s="64"/>
    </row>
    <row r="1637" spans="1:5" x14ac:dyDescent="0.25">
      <c r="A1637" s="63"/>
      <c r="B1637" s="64"/>
      <c r="C1637" s="64"/>
      <c r="D1637" s="64"/>
      <c r="E1637" s="64"/>
    </row>
    <row r="1638" spans="1:5" x14ac:dyDescent="0.25">
      <c r="A1638" s="63"/>
      <c r="B1638" s="64"/>
      <c r="C1638" s="64"/>
      <c r="D1638" s="64"/>
      <c r="E1638" s="64"/>
    </row>
    <row r="1639" spans="1:5" x14ac:dyDescent="0.25">
      <c r="A1639" s="63"/>
      <c r="B1639" s="64"/>
      <c r="C1639" s="64"/>
      <c r="D1639" s="64"/>
      <c r="E1639" s="64"/>
    </row>
    <row r="1640" spans="1:5" x14ac:dyDescent="0.25">
      <c r="A1640" s="63"/>
      <c r="B1640" s="64"/>
      <c r="C1640" s="64"/>
      <c r="D1640" s="64"/>
      <c r="E1640" s="64"/>
    </row>
    <row r="1641" spans="1:5" x14ac:dyDescent="0.25">
      <c r="A1641" s="63"/>
      <c r="B1641" s="64"/>
      <c r="C1641" s="64"/>
      <c r="D1641" s="64"/>
      <c r="E1641" s="64"/>
    </row>
    <row r="1642" spans="1:5" x14ac:dyDescent="0.25">
      <c r="A1642" s="63"/>
      <c r="B1642" s="64"/>
      <c r="C1642" s="64"/>
      <c r="D1642" s="64"/>
      <c r="E1642" s="64"/>
    </row>
    <row r="1643" spans="1:5" x14ac:dyDescent="0.25">
      <c r="A1643" s="63"/>
      <c r="B1643" s="64"/>
      <c r="C1643" s="64"/>
      <c r="D1643" s="64"/>
      <c r="E1643" s="64"/>
    </row>
    <row r="1644" spans="1:5" x14ac:dyDescent="0.25">
      <c r="A1644" s="63"/>
      <c r="B1644" s="64"/>
      <c r="C1644" s="64"/>
      <c r="D1644" s="64"/>
      <c r="E1644" s="64"/>
    </row>
    <row r="1645" spans="1:5" x14ac:dyDescent="0.25">
      <c r="A1645" s="63"/>
      <c r="B1645" s="64"/>
      <c r="C1645" s="64"/>
      <c r="D1645" s="64"/>
      <c r="E1645" s="64"/>
    </row>
    <row r="1646" spans="1:5" x14ac:dyDescent="0.25">
      <c r="A1646" s="63"/>
      <c r="B1646" s="64"/>
      <c r="C1646" s="64"/>
      <c r="D1646" s="64"/>
      <c r="E1646" s="64"/>
    </row>
    <row r="1647" spans="1:5" x14ac:dyDescent="0.25">
      <c r="A1647" s="63"/>
      <c r="B1647" s="64"/>
      <c r="C1647" s="64"/>
      <c r="D1647" s="64"/>
      <c r="E1647" s="64"/>
    </row>
    <row r="1648" spans="1:5" x14ac:dyDescent="0.25">
      <c r="A1648" s="63"/>
      <c r="B1648" s="64"/>
      <c r="C1648" s="64"/>
      <c r="D1648" s="64"/>
      <c r="E1648" s="64"/>
    </row>
    <row r="1649" spans="1:5" x14ac:dyDescent="0.25">
      <c r="A1649" s="63"/>
      <c r="B1649" s="64"/>
      <c r="C1649" s="64"/>
      <c r="D1649" s="64"/>
      <c r="E1649" s="64"/>
    </row>
    <row r="1650" spans="1:5" x14ac:dyDescent="0.25">
      <c r="A1650" s="63"/>
      <c r="B1650" s="64"/>
      <c r="C1650" s="64"/>
      <c r="D1650" s="64"/>
      <c r="E1650" s="64"/>
    </row>
    <row r="1651" spans="1:5" x14ac:dyDescent="0.25">
      <c r="A1651" s="63"/>
      <c r="B1651" s="64"/>
      <c r="C1651" s="64"/>
      <c r="D1651" s="64"/>
      <c r="E1651" s="64"/>
    </row>
    <row r="1652" spans="1:5" x14ac:dyDescent="0.25">
      <c r="A1652" s="63"/>
      <c r="B1652" s="64"/>
      <c r="C1652" s="64"/>
      <c r="D1652" s="64"/>
      <c r="E1652" s="64"/>
    </row>
    <row r="1653" spans="1:5" x14ac:dyDescent="0.25">
      <c r="A1653" s="63"/>
      <c r="B1653" s="64"/>
      <c r="C1653" s="64"/>
      <c r="D1653" s="64"/>
      <c r="E1653" s="64"/>
    </row>
    <row r="1654" spans="1:5" x14ac:dyDescent="0.25">
      <c r="A1654" s="63"/>
      <c r="B1654" s="64"/>
      <c r="C1654" s="64"/>
      <c r="D1654" s="64"/>
      <c r="E1654" s="64"/>
    </row>
    <row r="1655" spans="1:5" x14ac:dyDescent="0.25">
      <c r="A1655" s="63"/>
      <c r="B1655" s="64"/>
      <c r="C1655" s="64"/>
      <c r="D1655" s="64"/>
      <c r="E1655" s="64"/>
    </row>
    <row r="1656" spans="1:5" x14ac:dyDescent="0.25">
      <c r="A1656" s="63"/>
      <c r="B1656" s="64"/>
      <c r="C1656" s="64"/>
      <c r="D1656" s="64"/>
      <c r="E1656" s="64"/>
    </row>
    <row r="1657" spans="1:5" x14ac:dyDescent="0.25">
      <c r="A1657" s="63"/>
      <c r="B1657" s="64"/>
      <c r="C1657" s="64"/>
      <c r="D1657" s="64"/>
      <c r="E1657" s="64"/>
    </row>
    <row r="1658" spans="1:5" x14ac:dyDescent="0.25">
      <c r="A1658" s="63"/>
      <c r="B1658" s="64"/>
      <c r="C1658" s="64"/>
      <c r="D1658" s="64"/>
      <c r="E1658" s="64"/>
    </row>
    <row r="1659" spans="1:5" x14ac:dyDescent="0.25">
      <c r="A1659" s="63"/>
      <c r="B1659" s="64"/>
      <c r="C1659" s="64"/>
      <c r="D1659" s="64"/>
      <c r="E1659" s="64"/>
    </row>
    <row r="1660" spans="1:5" x14ac:dyDescent="0.25">
      <c r="A1660" s="63"/>
      <c r="B1660" s="64"/>
      <c r="C1660" s="64"/>
      <c r="D1660" s="64"/>
      <c r="E1660" s="64"/>
    </row>
    <row r="1661" spans="1:5" x14ac:dyDescent="0.25">
      <c r="A1661" s="63"/>
      <c r="B1661" s="64"/>
      <c r="C1661" s="64"/>
      <c r="D1661" s="64"/>
      <c r="E1661" s="64"/>
    </row>
    <row r="1662" spans="1:5" x14ac:dyDescent="0.25">
      <c r="A1662" s="63"/>
      <c r="B1662" s="64"/>
      <c r="C1662" s="64"/>
      <c r="D1662" s="64"/>
      <c r="E1662" s="64"/>
    </row>
    <row r="1663" spans="1:5" x14ac:dyDescent="0.25">
      <c r="A1663" s="63"/>
      <c r="B1663" s="64"/>
      <c r="C1663" s="64"/>
      <c r="D1663" s="64"/>
      <c r="E1663" s="64"/>
    </row>
    <row r="1664" spans="1:5" x14ac:dyDescent="0.25">
      <c r="A1664" s="63"/>
      <c r="B1664" s="64"/>
      <c r="C1664" s="64"/>
      <c r="D1664" s="64"/>
      <c r="E1664" s="64"/>
    </row>
    <row r="1665" spans="1:5" x14ac:dyDescent="0.25">
      <c r="A1665" s="63"/>
      <c r="B1665" s="64"/>
      <c r="C1665" s="64"/>
      <c r="D1665" s="64"/>
      <c r="E1665" s="64"/>
    </row>
    <row r="1666" spans="1:5" x14ac:dyDescent="0.25">
      <c r="A1666" s="63"/>
      <c r="B1666" s="64"/>
      <c r="C1666" s="64"/>
      <c r="D1666" s="64"/>
      <c r="E1666" s="64"/>
    </row>
    <row r="1667" spans="1:5" x14ac:dyDescent="0.25">
      <c r="A1667" s="63"/>
      <c r="B1667" s="64"/>
      <c r="C1667" s="64"/>
      <c r="D1667" s="64"/>
      <c r="E1667" s="64"/>
    </row>
    <row r="1668" spans="1:5" x14ac:dyDescent="0.25">
      <c r="A1668" s="63"/>
      <c r="B1668" s="64"/>
      <c r="C1668" s="64"/>
      <c r="D1668" s="64"/>
      <c r="E1668" s="64"/>
    </row>
    <row r="1669" spans="1:5" x14ac:dyDescent="0.25">
      <c r="A1669" s="63"/>
      <c r="B1669" s="64"/>
      <c r="C1669" s="64"/>
      <c r="D1669" s="64"/>
      <c r="E1669" s="64"/>
    </row>
    <row r="1670" spans="1:5" x14ac:dyDescent="0.25">
      <c r="A1670" s="63"/>
      <c r="B1670" s="64"/>
      <c r="C1670" s="64"/>
      <c r="D1670" s="64"/>
      <c r="E1670" s="64"/>
    </row>
    <row r="1671" spans="1:5" x14ac:dyDescent="0.25">
      <c r="A1671" s="63"/>
      <c r="B1671" s="64"/>
      <c r="C1671" s="64"/>
      <c r="D1671" s="64"/>
      <c r="E1671" s="64"/>
    </row>
    <row r="1672" spans="1:5" x14ac:dyDescent="0.25">
      <c r="A1672" s="63"/>
      <c r="B1672" s="64"/>
      <c r="C1672" s="64"/>
      <c r="D1672" s="64"/>
      <c r="E1672" s="64"/>
    </row>
    <row r="1673" spans="1:5" x14ac:dyDescent="0.25">
      <c r="A1673" s="63"/>
      <c r="B1673" s="64"/>
      <c r="C1673" s="64"/>
      <c r="D1673" s="64"/>
      <c r="E1673" s="64"/>
    </row>
    <row r="1674" spans="1:5" x14ac:dyDescent="0.25">
      <c r="A1674" s="63"/>
      <c r="B1674" s="64"/>
      <c r="C1674" s="64"/>
      <c r="D1674" s="64"/>
      <c r="E1674" s="64"/>
    </row>
    <row r="1675" spans="1:5" x14ac:dyDescent="0.25">
      <c r="A1675" s="63"/>
      <c r="B1675" s="64"/>
      <c r="C1675" s="64"/>
      <c r="D1675" s="64"/>
      <c r="E1675" s="64"/>
    </row>
    <row r="1676" spans="1:5" x14ac:dyDescent="0.25">
      <c r="A1676" s="63"/>
      <c r="B1676" s="64"/>
      <c r="C1676" s="64"/>
      <c r="D1676" s="64"/>
      <c r="E1676" s="64"/>
    </row>
    <row r="1677" spans="1:5" x14ac:dyDescent="0.25">
      <c r="A1677" s="63"/>
      <c r="B1677" s="64"/>
      <c r="C1677" s="64"/>
      <c r="D1677" s="64"/>
      <c r="E1677" s="64"/>
    </row>
    <row r="1678" spans="1:5" x14ac:dyDescent="0.25">
      <c r="A1678" s="63"/>
      <c r="B1678" s="64"/>
      <c r="C1678" s="64"/>
      <c r="D1678" s="64"/>
      <c r="E1678" s="64"/>
    </row>
    <row r="1679" spans="1:5" x14ac:dyDescent="0.25">
      <c r="A1679" s="63"/>
      <c r="B1679" s="64"/>
      <c r="C1679" s="64"/>
      <c r="D1679" s="64"/>
      <c r="E1679" s="64"/>
    </row>
    <row r="1680" spans="1:5" x14ac:dyDescent="0.25">
      <c r="A1680" s="63"/>
      <c r="B1680" s="64"/>
      <c r="C1680" s="64"/>
      <c r="D1680" s="64"/>
      <c r="E1680" s="64"/>
    </row>
    <row r="1681" spans="1:5" x14ac:dyDescent="0.25">
      <c r="A1681" s="63"/>
      <c r="B1681" s="64"/>
      <c r="C1681" s="64"/>
      <c r="D1681" s="64"/>
      <c r="E1681" s="64"/>
    </row>
    <row r="1682" spans="1:5" x14ac:dyDescent="0.25">
      <c r="A1682" s="63"/>
      <c r="B1682" s="64"/>
      <c r="C1682" s="64"/>
      <c r="D1682" s="64"/>
      <c r="E1682" s="64"/>
    </row>
    <row r="1683" spans="1:5" x14ac:dyDescent="0.25">
      <c r="A1683" s="63"/>
      <c r="B1683" s="64"/>
      <c r="C1683" s="64"/>
      <c r="D1683" s="64"/>
      <c r="E1683" s="64"/>
    </row>
    <row r="1684" spans="1:5" x14ac:dyDescent="0.25">
      <c r="A1684" s="63"/>
      <c r="B1684" s="64"/>
      <c r="C1684" s="64"/>
      <c r="D1684" s="64"/>
      <c r="E1684" s="64"/>
    </row>
    <row r="1685" spans="1:5" x14ac:dyDescent="0.25">
      <c r="A1685" s="63"/>
      <c r="B1685" s="64"/>
      <c r="C1685" s="64"/>
      <c r="D1685" s="64"/>
      <c r="E1685" s="64"/>
    </row>
    <row r="1686" spans="1:5" x14ac:dyDescent="0.25">
      <c r="A1686" s="63"/>
      <c r="B1686" s="64"/>
      <c r="C1686" s="64"/>
      <c r="D1686" s="64"/>
      <c r="E1686" s="64"/>
    </row>
    <row r="1687" spans="1:5" x14ac:dyDescent="0.25">
      <c r="A1687" s="63"/>
      <c r="B1687" s="64"/>
      <c r="C1687" s="64"/>
      <c r="D1687" s="64"/>
      <c r="E1687" s="64"/>
    </row>
    <row r="1688" spans="1:5" x14ac:dyDescent="0.25">
      <c r="A1688" s="63"/>
      <c r="B1688" s="64"/>
      <c r="C1688" s="64"/>
      <c r="D1688" s="64"/>
      <c r="E1688" s="64"/>
    </row>
    <row r="1689" spans="1:5" x14ac:dyDescent="0.25">
      <c r="A1689" s="63"/>
      <c r="B1689" s="64"/>
      <c r="C1689" s="64"/>
      <c r="D1689" s="64"/>
      <c r="E1689" s="64"/>
    </row>
    <row r="1690" spans="1:5" x14ac:dyDescent="0.25">
      <c r="A1690" s="63"/>
      <c r="B1690" s="64"/>
      <c r="C1690" s="64"/>
      <c r="D1690" s="64"/>
      <c r="E1690" s="64"/>
    </row>
    <row r="1691" spans="1:5" x14ac:dyDescent="0.25">
      <c r="A1691" s="63"/>
      <c r="B1691" s="64"/>
      <c r="C1691" s="64"/>
      <c r="D1691" s="64"/>
      <c r="E1691" s="64"/>
    </row>
    <row r="1692" spans="1:5" x14ac:dyDescent="0.25">
      <c r="A1692" s="63"/>
      <c r="B1692" s="64"/>
      <c r="C1692" s="64"/>
      <c r="D1692" s="64"/>
      <c r="E1692" s="64"/>
    </row>
    <row r="1693" spans="1:5" x14ac:dyDescent="0.25">
      <c r="A1693" s="63"/>
      <c r="B1693" s="64"/>
      <c r="C1693" s="64"/>
      <c r="D1693" s="64"/>
      <c r="E1693" s="64"/>
    </row>
    <row r="1694" spans="1:5" x14ac:dyDescent="0.25">
      <c r="A1694" s="63"/>
      <c r="B1694" s="64"/>
      <c r="C1694" s="64"/>
      <c r="D1694" s="64"/>
      <c r="E1694" s="64"/>
    </row>
    <row r="1695" spans="1:5" x14ac:dyDescent="0.25">
      <c r="A1695" s="63"/>
      <c r="B1695" s="64"/>
      <c r="C1695" s="64"/>
      <c r="D1695" s="64"/>
      <c r="E1695" s="64"/>
    </row>
    <row r="1696" spans="1:5" x14ac:dyDescent="0.25">
      <c r="A1696" s="63"/>
      <c r="B1696" s="64"/>
      <c r="C1696" s="64"/>
      <c r="D1696" s="64"/>
      <c r="E1696" s="64"/>
    </row>
    <row r="1697" spans="1:5" x14ac:dyDescent="0.25">
      <c r="A1697" s="63"/>
      <c r="B1697" s="64"/>
      <c r="C1697" s="64"/>
      <c r="D1697" s="64"/>
      <c r="E1697" s="64"/>
    </row>
    <row r="1698" spans="1:5" x14ac:dyDescent="0.25">
      <c r="A1698" s="63"/>
      <c r="B1698" s="64"/>
      <c r="C1698" s="64"/>
      <c r="D1698" s="64"/>
      <c r="E1698" s="64"/>
    </row>
    <row r="1699" spans="1:5" x14ac:dyDescent="0.25">
      <c r="A1699" s="63"/>
      <c r="B1699" s="64"/>
      <c r="C1699" s="64"/>
      <c r="D1699" s="64"/>
      <c r="E1699" s="64"/>
    </row>
    <row r="1700" spans="1:5" x14ac:dyDescent="0.25">
      <c r="A1700" s="63"/>
      <c r="B1700" s="64"/>
      <c r="C1700" s="64"/>
      <c r="D1700" s="64"/>
      <c r="E1700" s="64"/>
    </row>
    <row r="1701" spans="1:5" x14ac:dyDescent="0.25">
      <c r="A1701" s="63"/>
      <c r="B1701" s="64"/>
      <c r="C1701" s="64"/>
      <c r="D1701" s="64"/>
      <c r="E1701" s="64"/>
    </row>
    <row r="1702" spans="1:5" x14ac:dyDescent="0.25">
      <c r="A1702" s="63"/>
      <c r="B1702" s="64"/>
      <c r="C1702" s="64"/>
      <c r="D1702" s="64"/>
      <c r="E1702" s="64"/>
    </row>
    <row r="1703" spans="1:5" x14ac:dyDescent="0.25">
      <c r="A1703" s="63"/>
      <c r="B1703" s="64"/>
      <c r="C1703" s="64"/>
      <c r="D1703" s="64"/>
      <c r="E1703" s="64"/>
    </row>
    <row r="1704" spans="1:5" x14ac:dyDescent="0.25">
      <c r="A1704" s="63"/>
      <c r="B1704" s="64"/>
      <c r="C1704" s="64"/>
      <c r="D1704" s="64"/>
      <c r="E1704" s="64"/>
    </row>
    <row r="1705" spans="1:5" x14ac:dyDescent="0.25">
      <c r="A1705" s="63"/>
      <c r="B1705" s="64"/>
      <c r="C1705" s="64"/>
      <c r="D1705" s="64"/>
      <c r="E1705" s="64"/>
    </row>
    <row r="1706" spans="1:5" x14ac:dyDescent="0.25">
      <c r="A1706" s="63"/>
      <c r="B1706" s="64"/>
      <c r="C1706" s="64"/>
      <c r="D1706" s="64"/>
      <c r="E1706" s="64"/>
    </row>
    <row r="1707" spans="1:5" x14ac:dyDescent="0.25">
      <c r="A1707" s="63"/>
      <c r="B1707" s="64"/>
      <c r="C1707" s="64"/>
      <c r="D1707" s="64"/>
      <c r="E1707" s="64"/>
    </row>
    <row r="1708" spans="1:5" x14ac:dyDescent="0.25">
      <c r="A1708" s="63"/>
      <c r="B1708" s="64"/>
      <c r="C1708" s="64"/>
      <c r="D1708" s="64"/>
      <c r="E1708" s="64"/>
    </row>
    <row r="1709" spans="1:5" x14ac:dyDescent="0.25">
      <c r="A1709" s="63"/>
      <c r="B1709" s="64"/>
      <c r="C1709" s="64"/>
      <c r="D1709" s="64"/>
      <c r="E1709" s="64"/>
    </row>
    <row r="1710" spans="1:5" x14ac:dyDescent="0.25">
      <c r="A1710" s="63"/>
      <c r="B1710" s="64"/>
      <c r="C1710" s="64"/>
      <c r="D1710" s="64"/>
      <c r="E1710" s="64"/>
    </row>
    <row r="1711" spans="1:5" x14ac:dyDescent="0.25">
      <c r="A1711" s="63"/>
      <c r="B1711" s="64"/>
      <c r="C1711" s="64"/>
      <c r="D1711" s="64"/>
      <c r="E1711" s="64"/>
    </row>
    <row r="1712" spans="1:5" x14ac:dyDescent="0.25">
      <c r="A1712" s="63"/>
      <c r="B1712" s="64"/>
      <c r="C1712" s="64"/>
      <c r="D1712" s="64"/>
      <c r="E1712" s="64"/>
    </row>
    <row r="1713" spans="1:5" x14ac:dyDescent="0.25">
      <c r="A1713" s="63"/>
      <c r="B1713" s="64"/>
      <c r="C1713" s="64"/>
      <c r="D1713" s="64"/>
      <c r="E1713" s="64"/>
    </row>
    <row r="1714" spans="1:5" x14ac:dyDescent="0.25">
      <c r="A1714" s="63"/>
      <c r="B1714" s="64"/>
      <c r="C1714" s="64"/>
      <c r="D1714" s="64"/>
      <c r="E1714" s="64"/>
    </row>
    <row r="1715" spans="1:5" x14ac:dyDescent="0.25">
      <c r="A1715" s="63"/>
      <c r="B1715" s="64"/>
      <c r="C1715" s="64"/>
      <c r="D1715" s="64"/>
      <c r="E1715" s="64"/>
    </row>
    <row r="1716" spans="1:5" x14ac:dyDescent="0.25">
      <c r="A1716" s="63"/>
      <c r="B1716" s="64"/>
      <c r="C1716" s="64"/>
      <c r="D1716" s="64"/>
      <c r="E1716" s="64"/>
    </row>
    <row r="1717" spans="1:5" x14ac:dyDescent="0.25">
      <c r="A1717" s="63"/>
      <c r="B1717" s="64"/>
      <c r="C1717" s="64"/>
      <c r="D1717" s="64"/>
      <c r="E1717" s="64"/>
    </row>
    <row r="1718" spans="1:5" x14ac:dyDescent="0.25">
      <c r="A1718" s="63"/>
      <c r="B1718" s="64"/>
      <c r="C1718" s="64"/>
      <c r="D1718" s="64"/>
      <c r="E1718" s="64"/>
    </row>
    <row r="1719" spans="1:5" x14ac:dyDescent="0.25">
      <c r="A1719" s="63"/>
      <c r="B1719" s="64"/>
      <c r="C1719" s="64"/>
      <c r="D1719" s="64"/>
      <c r="E1719" s="64"/>
    </row>
    <row r="1720" spans="1:5" x14ac:dyDescent="0.25">
      <c r="A1720" s="63"/>
      <c r="B1720" s="64"/>
      <c r="C1720" s="64"/>
      <c r="D1720" s="64"/>
      <c r="E1720" s="64"/>
    </row>
    <row r="1721" spans="1:5" x14ac:dyDescent="0.25">
      <c r="A1721" s="63"/>
      <c r="B1721" s="64"/>
      <c r="C1721" s="64"/>
      <c r="D1721" s="64"/>
      <c r="E1721" s="6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FB5F-F08D-417B-B9C0-CECB84066423}">
  <dimension ref="A1:U5054"/>
  <sheetViews>
    <sheetView workbookViewId="0">
      <selection activeCell="H3" sqref="H3"/>
    </sheetView>
  </sheetViews>
  <sheetFormatPr defaultRowHeight="16.5" x14ac:dyDescent="0.25"/>
  <cols>
    <col min="1" max="1" width="15.625" style="1" customWidth="1"/>
    <col min="2" max="2" width="18.5" style="7" customWidth="1"/>
    <col min="3" max="3" width="18.875" style="7" customWidth="1"/>
    <col min="4" max="4" width="17.5" style="45" customWidth="1"/>
    <col min="5" max="6" width="17.25" style="45" customWidth="1"/>
    <col min="7" max="7" width="20.625" style="45" customWidth="1"/>
    <col min="8" max="8" width="20.625" style="54" customWidth="1"/>
    <col min="9" max="9" width="14.75" style="1" customWidth="1"/>
    <col min="10" max="10" width="13.875" style="1" customWidth="1"/>
    <col min="11" max="12" width="9" style="1"/>
    <col min="13" max="13" width="13.875" style="2" bestFit="1" customWidth="1"/>
    <col min="14" max="14" width="12.625" style="2" bestFit="1" customWidth="1"/>
    <col min="15" max="15" width="11.75" style="2" bestFit="1" customWidth="1"/>
    <col min="16" max="17" width="11.25" style="2" bestFit="1" customWidth="1"/>
    <col min="18" max="18" width="21.375" style="2" bestFit="1" customWidth="1"/>
    <col min="19" max="16384" width="9" style="5"/>
  </cols>
  <sheetData>
    <row r="1" spans="1:21" x14ac:dyDescent="0.25">
      <c r="A1" s="29"/>
      <c r="B1" s="29" t="s">
        <v>696</v>
      </c>
      <c r="C1" s="7" t="s">
        <v>703</v>
      </c>
      <c r="D1" s="45" t="s">
        <v>736</v>
      </c>
      <c r="E1" s="45" t="s">
        <v>737</v>
      </c>
      <c r="F1" s="45" t="s">
        <v>839</v>
      </c>
      <c r="G1" s="45" t="s">
        <v>704</v>
      </c>
      <c r="H1" s="55" t="s">
        <v>60</v>
      </c>
    </row>
    <row r="2" spans="1:21" x14ac:dyDescent="0.25">
      <c r="A2" s="31" t="s">
        <v>24</v>
      </c>
      <c r="B2" s="7" t="s">
        <v>25</v>
      </c>
      <c r="C2" s="45" t="s">
        <v>25</v>
      </c>
      <c r="D2" s="45" t="s">
        <v>25</v>
      </c>
      <c r="E2" s="45" t="s">
        <v>25</v>
      </c>
      <c r="F2" s="45" t="s">
        <v>25</v>
      </c>
      <c r="G2" s="45" t="s">
        <v>25</v>
      </c>
      <c r="H2" s="54" t="s">
        <v>25</v>
      </c>
      <c r="I2" s="1" t="s">
        <v>9</v>
      </c>
      <c r="J2" s="1" t="s">
        <v>10</v>
      </c>
      <c r="K2" s="1" t="s">
        <v>11</v>
      </c>
    </row>
    <row r="3" spans="1:21" x14ac:dyDescent="0.25">
      <c r="A3" s="46" t="s">
        <v>826</v>
      </c>
      <c r="B3" s="7">
        <f>_xlfn.IFNA(VLOOKUP(A3,'HTI0001 Strategy'!$A$2:$B$267,2,FALSE),0)</f>
        <v>0</v>
      </c>
      <c r="C3" s="45">
        <f>_xlfn.IFNA(VLOOKUP(A3,'HTI0002 Strategy'!$A$85:$B$583,2,FALSE),0)</f>
        <v>0</v>
      </c>
      <c r="D3" s="45">
        <f>_xlfn.IFNA(VLOOKUP(A3,'HTI0003 Strategy'!$A$2:$B$500,2,FALSE),0)</f>
        <v>0</v>
      </c>
      <c r="E3" s="45">
        <f>_xlfn.IFNA(VLOOKUP(A3,'HTI0004 Strategy'!$A$2:$B$500,2,FALSE),0)</f>
        <v>0</v>
      </c>
      <c r="F3" s="45">
        <f>_xlfn.IFNA(VLOOKUP(A3,'HTI0005 Strategy'!$A$2:$B$500,2,FALSE),0)</f>
        <v>-2200</v>
      </c>
      <c r="G3" s="45">
        <f>_xlfn.IFNA(VLOOKUP(A3,'HTI00S1 Strategy'!$A$2:$B$500,2,FALSE),0)</f>
        <v>0</v>
      </c>
      <c r="H3" s="54">
        <f xml:space="preserve"> SUM(B3:G3)</f>
        <v>-2200</v>
      </c>
      <c r="I3" s="1">
        <f>VLOOKUP($A3,級距!$A:$K,9,FALSE)</f>
        <v>1</v>
      </c>
      <c r="J3" s="1">
        <f>VLOOKUP($A3,級距!$A:$K,10,FALSE)</f>
        <v>7</v>
      </c>
      <c r="K3" s="1">
        <f>VLOOKUP($A3,級距!$A:$K,11,FALSE)</f>
        <v>3</v>
      </c>
      <c r="L3" s="1">
        <f t="shared" ref="L3:L66" si="0">_xlfn.IFNA(K3,0)</f>
        <v>3</v>
      </c>
      <c r="M3" s="35" t="s">
        <v>12</v>
      </c>
      <c r="N3" s="3">
        <f>MAX(H3:H579)</f>
        <v>201200</v>
      </c>
      <c r="O3" s="49">
        <f>ABS(N3/N4)</f>
        <v>7.1347517730496453</v>
      </c>
      <c r="P3" s="35"/>
      <c r="Q3" s="35"/>
      <c r="U3" s="41"/>
    </row>
    <row r="4" spans="1:21" x14ac:dyDescent="0.25">
      <c r="A4" s="46" t="s">
        <v>825</v>
      </c>
      <c r="B4" s="45">
        <f>_xlfn.IFNA(VLOOKUP(A4,'HTI0001 Strategy'!$A$2:$B$267,2,FALSE),0)</f>
        <v>0</v>
      </c>
      <c r="C4" s="45">
        <f>_xlfn.IFNA(VLOOKUP(A4,'HTI0002 Strategy'!$A$85:$B$583,2,FALSE),0)</f>
        <v>0</v>
      </c>
      <c r="D4" s="45">
        <f>_xlfn.IFNA(VLOOKUP(A4,'HTI0003 Strategy'!$A$2:$B$500,2,FALSE),0)</f>
        <v>0</v>
      </c>
      <c r="E4" s="45">
        <f>_xlfn.IFNA(VLOOKUP(A4,'HTI0004 Strategy'!$A$2:$B$500,2,FALSE),0)</f>
        <v>0</v>
      </c>
      <c r="F4" s="45">
        <f>_xlfn.IFNA(VLOOKUP(A4,'HTI0005 Strategy'!$A$2:$B$500,2,FALSE),0)</f>
        <v>-1400</v>
      </c>
      <c r="G4" s="45">
        <f>_xlfn.IFNA(VLOOKUP(A4,'HTI00S1 Strategy'!$A$2:$B$500,2,FALSE),0)</f>
        <v>0</v>
      </c>
      <c r="H4" s="54">
        <f t="shared" ref="H4:H67" si="1" xml:space="preserve"> SUM(B4:G4)</f>
        <v>-1400</v>
      </c>
      <c r="I4" s="1">
        <f>VLOOKUP($A4,級距!$A:$K,9,FALSE)</f>
        <v>3</v>
      </c>
      <c r="J4" s="1">
        <f>VLOOKUP($A4,級距!$A:$K,10,FALSE)</f>
        <v>8</v>
      </c>
      <c r="K4" s="1">
        <f>VLOOKUP($A4,級距!$A:$K,11,FALSE)</f>
        <v>3</v>
      </c>
      <c r="L4" s="31">
        <f t="shared" si="0"/>
        <v>3</v>
      </c>
      <c r="M4" s="35" t="s">
        <v>13</v>
      </c>
      <c r="N4" s="3">
        <f>MIN(H3:H580)</f>
        <v>-28200</v>
      </c>
      <c r="O4" s="35"/>
      <c r="P4" s="35"/>
      <c r="Q4" s="35"/>
    </row>
    <row r="5" spans="1:21" x14ac:dyDescent="0.25">
      <c r="A5" s="46" t="s">
        <v>824</v>
      </c>
      <c r="B5" s="45">
        <f>_xlfn.IFNA(VLOOKUP(A5,'HTI0001 Strategy'!$A$2:$B$267,2,FALSE),0)</f>
        <v>0</v>
      </c>
      <c r="C5" s="45">
        <f>_xlfn.IFNA(VLOOKUP(A5,'HTI0002 Strategy'!$A$85:$B$583,2,FALSE),0)</f>
        <v>0</v>
      </c>
      <c r="D5" s="45">
        <f>_xlfn.IFNA(VLOOKUP(A5,'HTI0003 Strategy'!$A$2:$B$500,2,FALSE),0)</f>
        <v>0</v>
      </c>
      <c r="E5" s="45">
        <f>_xlfn.IFNA(VLOOKUP(A5,'HTI0004 Strategy'!$A$2:$B$500,2,FALSE),0)</f>
        <v>0</v>
      </c>
      <c r="F5" s="45">
        <f>_xlfn.IFNA(VLOOKUP(A5,'HTI0005 Strategy'!$A$2:$B$500,2,FALSE),0)</f>
        <v>-4900</v>
      </c>
      <c r="G5" s="45">
        <f>_xlfn.IFNA(VLOOKUP(A5,'HTI00S1 Strategy'!$A$2:$B$500,2,FALSE),0)</f>
        <v>0</v>
      </c>
      <c r="H5" s="54">
        <f t="shared" si="1"/>
        <v>-4900</v>
      </c>
      <c r="I5" s="1">
        <f>VLOOKUP($A5,級距!$A:$K,9,FALSE)</f>
        <v>1</v>
      </c>
      <c r="J5" s="1">
        <f>VLOOKUP($A5,級距!$A:$K,10,FALSE)</f>
        <v>6</v>
      </c>
      <c r="K5" s="1">
        <f>VLOOKUP($A5,級距!$A:$K,11,FALSE)</f>
        <v>2</v>
      </c>
      <c r="L5" s="31">
        <f t="shared" si="0"/>
        <v>2</v>
      </c>
      <c r="M5" s="35" t="s">
        <v>11</v>
      </c>
      <c r="N5" s="35">
        <v>1</v>
      </c>
      <c r="O5" s="35">
        <v>2</v>
      </c>
      <c r="P5" s="35">
        <v>3</v>
      </c>
      <c r="Q5" s="35">
        <v>4</v>
      </c>
      <c r="R5" s="33" t="s">
        <v>21</v>
      </c>
    </row>
    <row r="6" spans="1:21" x14ac:dyDescent="0.25">
      <c r="A6" s="46" t="s">
        <v>823</v>
      </c>
      <c r="B6" s="45">
        <f>_xlfn.IFNA(VLOOKUP(A6,'HTI0001 Strategy'!$A$2:$B$267,2,FALSE),0)</f>
        <v>0</v>
      </c>
      <c r="C6" s="45">
        <f>_xlfn.IFNA(VLOOKUP(A6,'HTI0002 Strategy'!$A$85:$B$583,2,FALSE),0)</f>
        <v>0</v>
      </c>
      <c r="D6" s="45">
        <f>_xlfn.IFNA(VLOOKUP(A6,'HTI0003 Strategy'!$A$2:$B$500,2,FALSE),0)</f>
        <v>0</v>
      </c>
      <c r="E6" s="45">
        <f>_xlfn.IFNA(VLOOKUP(A6,'HTI0004 Strategy'!$A$2:$B$500,2,FALSE),0)</f>
        <v>0</v>
      </c>
      <c r="F6" s="45">
        <f>_xlfn.IFNA(VLOOKUP(A6,'HTI0005 Strategy'!$A$2:$B$500,2,FALSE),0)</f>
        <v>-300</v>
      </c>
      <c r="G6" s="45">
        <f>_xlfn.IFNA(VLOOKUP(A6,'HTI00S1 Strategy'!$A$2:$B$500,2,FALSE),0)</f>
        <v>0</v>
      </c>
      <c r="H6" s="54">
        <f t="shared" si="1"/>
        <v>-300</v>
      </c>
      <c r="I6" s="1">
        <f>VLOOKUP($A6,級距!$A:$K,9,FALSE)</f>
        <v>5</v>
      </c>
      <c r="J6" s="1">
        <f>VLOOKUP($A6,級距!$A:$K,10,FALSE)</f>
        <v>7</v>
      </c>
      <c r="K6" s="1">
        <f>VLOOKUP($A6,級距!$A:$K,11,FALSE)</f>
        <v>3</v>
      </c>
      <c r="L6" s="31">
        <f t="shared" si="0"/>
        <v>3</v>
      </c>
      <c r="M6" s="35" t="s">
        <v>14</v>
      </c>
      <c r="N6" s="36">
        <f>COUNTIFS($K$3:$K$580,N$5,$H$3:$H$580,"&lt;&gt;0")/COUNTIF($H$3:$H$580,"&lt;&gt;0")</f>
        <v>0.17235188509874327</v>
      </c>
      <c r="O6" s="36">
        <f t="shared" ref="O6:Q6" si="2">COUNTIFS($K$3:$K$580,O$5,$H$3:$H$580,"&lt;&gt;0")/COUNTIF($H$3:$H$580,"&lt;&gt;0")</f>
        <v>0.49371633752244165</v>
      </c>
      <c r="P6" s="36">
        <f t="shared" si="2"/>
        <v>0.12746858168761221</v>
      </c>
      <c r="Q6" s="36">
        <f t="shared" si="2"/>
        <v>0.20466786355475763</v>
      </c>
    </row>
    <row r="7" spans="1:21" x14ac:dyDescent="0.25">
      <c r="A7" s="46" t="s">
        <v>822</v>
      </c>
      <c r="B7" s="45">
        <f>_xlfn.IFNA(VLOOKUP(A7,'HTI0001 Strategy'!$A$2:$B$267,2,FALSE),0)</f>
        <v>0</v>
      </c>
      <c r="C7" s="45">
        <f>_xlfn.IFNA(VLOOKUP(A7,'HTI0002 Strategy'!$A$85:$B$583,2,FALSE),0)</f>
        <v>0</v>
      </c>
      <c r="D7" s="45">
        <f>_xlfn.IFNA(VLOOKUP(A7,'HTI0003 Strategy'!$A$2:$B$500,2,FALSE),0)</f>
        <v>0</v>
      </c>
      <c r="E7" s="45">
        <f>_xlfn.IFNA(VLOOKUP(A7,'HTI0004 Strategy'!$A$2:$B$500,2,FALSE),0)</f>
        <v>0</v>
      </c>
      <c r="F7" s="45">
        <f>_xlfn.IFNA(VLOOKUP(A7,'HTI0005 Strategy'!$A$2:$B$500,2,FALSE),0)</f>
        <v>-900</v>
      </c>
      <c r="G7" s="45">
        <f>_xlfn.IFNA(VLOOKUP(A7,'HTI00S1 Strategy'!$A$2:$B$500,2,FALSE),0)</f>
        <v>0</v>
      </c>
      <c r="H7" s="54">
        <f t="shared" si="1"/>
        <v>-900</v>
      </c>
      <c r="I7" s="1">
        <f>VLOOKUP($A7,級距!$A:$K,9,FALSE)</f>
        <v>2</v>
      </c>
      <c r="J7" s="1">
        <f>VLOOKUP($A7,級距!$A:$K,10,FALSE)</f>
        <v>8</v>
      </c>
      <c r="K7" s="1">
        <f>VLOOKUP($A7,級距!$A:$K,11,FALSE)</f>
        <v>3</v>
      </c>
      <c r="L7" s="31">
        <f t="shared" si="0"/>
        <v>3</v>
      </c>
      <c r="M7" s="35" t="s">
        <v>15</v>
      </c>
      <c r="N7" s="3">
        <f>SUMIF($K$3:$K$2020,N$5,$H$3:$H$2020)</f>
        <v>462150</v>
      </c>
      <c r="O7" s="3">
        <f>SUMIF($K$3:$K$2020,O$5,$H$3:$H$2020)</f>
        <v>-930650</v>
      </c>
      <c r="P7" s="3">
        <f>SUMIF($K$3:$K$2020,P$5,$H$3:$H$2020)</f>
        <v>366200</v>
      </c>
      <c r="Q7" s="3">
        <f>SUMIF($K$3:$K$2020,Q$5,$H$3:$H$2020)</f>
        <v>2101100</v>
      </c>
      <c r="R7" s="6">
        <f>SUM(N7:Q7)</f>
        <v>1998800</v>
      </c>
    </row>
    <row r="8" spans="1:21" x14ac:dyDescent="0.25">
      <c r="A8" s="46" t="s">
        <v>821</v>
      </c>
      <c r="B8" s="45">
        <f>_xlfn.IFNA(VLOOKUP(A8,'HTI0001 Strategy'!$A$2:$B$267,2,FALSE),0)</f>
        <v>0</v>
      </c>
      <c r="C8" s="45">
        <f>_xlfn.IFNA(VLOOKUP(A8,'HTI0002 Strategy'!$A$85:$B$583,2,FALSE),0)</f>
        <v>0</v>
      </c>
      <c r="D8" s="45">
        <f>_xlfn.IFNA(VLOOKUP(A8,'HTI0003 Strategy'!$A$2:$B$500,2,FALSE),0)</f>
        <v>0</v>
      </c>
      <c r="E8" s="45">
        <f>_xlfn.IFNA(VLOOKUP(A8,'HTI0004 Strategy'!$A$2:$B$500,2,FALSE),0)</f>
        <v>0</v>
      </c>
      <c r="F8" s="45">
        <f>_xlfn.IFNA(VLOOKUP(A8,'HTI0005 Strategy'!$A$2:$B$500,2,FALSE),0)</f>
        <v>-2300</v>
      </c>
      <c r="G8" s="45">
        <f>_xlfn.IFNA(VLOOKUP(A8,'HTI00S1 Strategy'!$A$2:$B$500,2,FALSE),0)</f>
        <v>0</v>
      </c>
      <c r="H8" s="54">
        <f t="shared" si="1"/>
        <v>-2300</v>
      </c>
      <c r="I8" s="1">
        <f>VLOOKUP($A8,級距!$A:$K,9,FALSE)</f>
        <v>1</v>
      </c>
      <c r="J8" s="1">
        <f>VLOOKUP($A8,級距!$A:$K,10,FALSE)</f>
        <v>3</v>
      </c>
      <c r="K8" s="1">
        <f>VLOOKUP($A8,級距!$A:$K,11,FALSE)</f>
        <v>2</v>
      </c>
      <c r="L8" s="31">
        <f t="shared" si="0"/>
        <v>2</v>
      </c>
      <c r="M8" s="37" t="s">
        <v>16</v>
      </c>
      <c r="N8" s="38">
        <f>COUNTIFS($H$3:$H$580,"&gt;0",$K$3:$K$580,N$5)/COUNTIFS($K$3:$K$580,N$5,E3:E580,"&lt;&gt;0")</f>
        <v>0.98148148148148151</v>
      </c>
      <c r="O8" s="38">
        <f>COUNTIFS($H$3:$H$580,"&gt;0",$K$3:$K$580,O$5)/COUNTIFS($K$3:$K$580,O$5,$H$3:$H$580,"&lt;&gt;0")</f>
        <v>0.32363636363636361</v>
      </c>
      <c r="P8" s="38">
        <f>COUNTIFS($H$3:$H$580,"&gt;0",$K$3:$K$580,P$5)/COUNTIFS($K$3:$K$580,P$5,G3:G580,"&lt;&gt;0")</f>
        <v>1.2571428571428571</v>
      </c>
      <c r="Q8" s="38">
        <f>COUNTIFS($H$3:$H$580,"&gt;0",$K$3:$K$580,Q$5)/COUNTIFS($K$3:$K$580,Q$5,H3:H580,"&lt;&gt;0")</f>
        <v>0.74561403508771928</v>
      </c>
      <c r="R8" s="42">
        <f>COUNTIFS($H$3:$H$580,"&gt;0")/COUNTIF(H$3:$H$580,"&lt;&gt;0")</f>
        <v>0.48653500897666069</v>
      </c>
    </row>
    <row r="9" spans="1:21" x14ac:dyDescent="0.25">
      <c r="A9" s="46" t="s">
        <v>820</v>
      </c>
      <c r="B9" s="45">
        <f>_xlfn.IFNA(VLOOKUP(A9,'HTI0001 Strategy'!$A$2:$B$267,2,FALSE),0)</f>
        <v>0</v>
      </c>
      <c r="C9" s="45">
        <f>_xlfn.IFNA(VLOOKUP(A9,'HTI0002 Strategy'!$A$85:$B$583,2,FALSE),0)</f>
        <v>0</v>
      </c>
      <c r="D9" s="45">
        <f>_xlfn.IFNA(VLOOKUP(A9,'HTI0003 Strategy'!$A$2:$B$500,2,FALSE),0)</f>
        <v>0</v>
      </c>
      <c r="E9" s="45">
        <f>_xlfn.IFNA(VLOOKUP(A9,'HTI0004 Strategy'!$A$2:$B$500,2,FALSE),0)</f>
        <v>0</v>
      </c>
      <c r="F9" s="45">
        <f>_xlfn.IFNA(VLOOKUP(A9,'HTI0005 Strategy'!$A$2:$B$500,2,FALSE),0)</f>
        <v>12250</v>
      </c>
      <c r="G9" s="45">
        <f>_xlfn.IFNA(VLOOKUP(A9,'HTI00S1 Strategy'!$A$2:$B$500,2,FALSE),0)</f>
        <v>0</v>
      </c>
      <c r="H9" s="54">
        <f t="shared" si="1"/>
        <v>12250</v>
      </c>
      <c r="I9" s="1">
        <f>VLOOKUP($A9,級距!$A:$K,9,FALSE)</f>
        <v>5</v>
      </c>
      <c r="J9" s="1">
        <f>VLOOKUP($A9,級距!$A:$K,10,FALSE)</f>
        <v>6</v>
      </c>
      <c r="K9" s="1">
        <f>VLOOKUP($A9,級距!$A:$K,11,FALSE)</f>
        <v>2</v>
      </c>
      <c r="L9" s="31">
        <f t="shared" si="0"/>
        <v>2</v>
      </c>
      <c r="M9" s="37" t="s">
        <v>17</v>
      </c>
      <c r="N9" s="39">
        <f t="shared" ref="N9:O9" si="3">AVERAGEIFS($H$3:$H$580,$H$3:$H$580,"&gt;0",$K$3:$K$580,N$5)/MAX(1,-AVERAGEIFS($H$3:$H$580,$H$3:$H$580,"&lt;0",$K$3:$K$580,N$5))</f>
        <v>1.8459562039235289</v>
      </c>
      <c r="O9" s="39">
        <f t="shared" si="3"/>
        <v>0.8468275742466006</v>
      </c>
      <c r="P9" s="39">
        <f>AVERAGEIFS($H$3:$H$580,$H$3:$H$580,"&gt;0",$K$3:$K$580,P$5)/MAX(1,-AVERAGEIFS($H$3:$H$580,$H$3:$H$580,"&lt;0",$K$3:$K$580,P$5))</f>
        <v>2.0499651355356052</v>
      </c>
      <c r="Q9" s="39">
        <f t="shared" ref="Q9" si="4">AVERAGEIFS($H$3:$H$580,$H$3:$H$580,"&gt;0",$K$3:$K$580,Q$5)/MAX(1,-AVERAGEIFS($H$3:$H$580,$H$3:$H$580,"&lt;0",$K$3:$K$580,Q$5))</f>
        <v>3.8628953718554482</v>
      </c>
      <c r="R9" s="43">
        <f>AVERAGEIFS($H$3:$H$2020,$H$3:$H$2020,"&gt;0")/MAX(2,-AVERAGEIFS($H$3:$H$2020,$H$3:$H$2020,"&lt;0"))</f>
        <v>1.9707742397814874</v>
      </c>
    </row>
    <row r="10" spans="1:21" x14ac:dyDescent="0.25">
      <c r="A10" s="46" t="s">
        <v>819</v>
      </c>
      <c r="B10" s="45">
        <f>_xlfn.IFNA(VLOOKUP(A10,'HTI0001 Strategy'!$A$2:$B$267,2,FALSE),0)</f>
        <v>0</v>
      </c>
      <c r="C10" s="45">
        <f>_xlfn.IFNA(VLOOKUP(A10,'HTI0002 Strategy'!$A$85:$B$583,2,FALSE),0)</f>
        <v>0</v>
      </c>
      <c r="D10" s="45">
        <f>_xlfn.IFNA(VLOOKUP(A10,'HTI0003 Strategy'!$A$2:$B$500,2,FALSE),0)</f>
        <v>0</v>
      </c>
      <c r="E10" s="45">
        <f>_xlfn.IFNA(VLOOKUP(A10,'HTI0004 Strategy'!$A$2:$B$500,2,FALSE),0)</f>
        <v>0</v>
      </c>
      <c r="F10" s="45">
        <f>_xlfn.IFNA(VLOOKUP(A10,'HTI0005 Strategy'!$A$2:$B$500,2,FALSE),0)</f>
        <v>-1500</v>
      </c>
      <c r="G10" s="45">
        <f>_xlfn.IFNA(VLOOKUP(A10,'HTI00S1 Strategy'!$A$2:$B$500,2,FALSE),0)</f>
        <v>0</v>
      </c>
      <c r="H10" s="54">
        <f t="shared" si="1"/>
        <v>-1500</v>
      </c>
      <c r="I10" s="1">
        <f>VLOOKUP($A10,級距!$A:$K,9,FALSE)</f>
        <v>4</v>
      </c>
      <c r="J10" s="1">
        <f>VLOOKUP($A10,級距!$A:$K,10,FALSE)</f>
        <v>6</v>
      </c>
      <c r="K10" s="1">
        <f>VLOOKUP($A10,級距!$A:$K,11,FALSE)</f>
        <v>2</v>
      </c>
      <c r="L10" s="31">
        <f t="shared" si="0"/>
        <v>2</v>
      </c>
      <c r="M10" s="37" t="s">
        <v>18</v>
      </c>
      <c r="N10" s="4">
        <f>N9*N8-(1-N8)</f>
        <v>1.7932533112582782</v>
      </c>
      <c r="O10" s="4">
        <f>O9*O8-(1-O8)</f>
        <v>-0.40229943960746384</v>
      </c>
      <c r="P10" s="4">
        <f>P9*P8-(1-P8)</f>
        <v>2.8342418846733324</v>
      </c>
      <c r="Q10" s="4">
        <f>Q9*Q8-(1-Q8)</f>
        <v>2.6258430404185358</v>
      </c>
      <c r="R10" s="44">
        <f>R9*R8-(1-R8)</f>
        <v>0.4453856714197183</v>
      </c>
    </row>
    <row r="11" spans="1:21" x14ac:dyDescent="0.25">
      <c r="A11" s="46" t="s">
        <v>818</v>
      </c>
      <c r="B11" s="45">
        <f>_xlfn.IFNA(VLOOKUP(A11,'HTI0001 Strategy'!$A$2:$B$267,2,FALSE),0)</f>
        <v>0</v>
      </c>
      <c r="C11" s="45">
        <f>_xlfn.IFNA(VLOOKUP(A11,'HTI0002 Strategy'!$A$85:$B$583,2,FALSE),0)</f>
        <v>0</v>
      </c>
      <c r="D11" s="45">
        <f>_xlfn.IFNA(VLOOKUP(A11,'HTI0003 Strategy'!$A$2:$B$500,2,FALSE),0)</f>
        <v>0</v>
      </c>
      <c r="E11" s="45">
        <f>_xlfn.IFNA(VLOOKUP(A11,'HTI0004 Strategy'!$A$2:$B$500,2,FALSE),0)</f>
        <v>0</v>
      </c>
      <c r="F11" s="45">
        <f>_xlfn.IFNA(VLOOKUP(A11,'HTI0005 Strategy'!$A$2:$B$500,2,FALSE),0)</f>
        <v>3000</v>
      </c>
      <c r="G11" s="45">
        <f>_xlfn.IFNA(VLOOKUP(A11,'HTI00S1 Strategy'!$A$2:$B$500,2,FALSE),0)</f>
        <v>0</v>
      </c>
      <c r="H11" s="54">
        <f t="shared" si="1"/>
        <v>3000</v>
      </c>
      <c r="I11" s="1">
        <f>VLOOKUP($A11,級距!$A:$K,9,FALSE)</f>
        <v>3</v>
      </c>
      <c r="J11" s="1">
        <f>VLOOKUP($A11,級距!$A:$K,10,FALSE)</f>
        <v>8</v>
      </c>
      <c r="K11" s="1">
        <f>VLOOKUP($A11,級距!$A:$K,11,FALSE)</f>
        <v>3</v>
      </c>
      <c r="L11" s="31">
        <f t="shared" si="0"/>
        <v>3</v>
      </c>
      <c r="M11" s="40" t="s">
        <v>19</v>
      </c>
      <c r="N11" s="52">
        <f>COUNTIF(H3:H580,"&lt;&gt;0")/COUNTIF(L3:L580,"&lt;&gt;0")</f>
        <v>0.96366782006920415</v>
      </c>
      <c r="O11" s="35"/>
      <c r="P11" s="35"/>
      <c r="Q11" s="35"/>
    </row>
    <row r="12" spans="1:21" x14ac:dyDescent="0.25">
      <c r="A12" s="46" t="s">
        <v>817</v>
      </c>
      <c r="B12" s="45">
        <f>_xlfn.IFNA(VLOOKUP(A12,'HTI0001 Strategy'!$A$2:$B$267,2,FALSE),0)</f>
        <v>0</v>
      </c>
      <c r="C12" s="45">
        <f>_xlfn.IFNA(VLOOKUP(A12,'HTI0002 Strategy'!$A$85:$B$583,2,FALSE),0)</f>
        <v>0</v>
      </c>
      <c r="D12" s="45">
        <f>_xlfn.IFNA(VLOOKUP(A12,'HTI0003 Strategy'!$A$2:$B$500,2,FALSE),0)</f>
        <v>0</v>
      </c>
      <c r="E12" s="45">
        <f>_xlfn.IFNA(VLOOKUP(A12,'HTI0004 Strategy'!$A$2:$B$500,2,FALSE),0)</f>
        <v>0</v>
      </c>
      <c r="F12" s="45">
        <f>_xlfn.IFNA(VLOOKUP(A12,'HTI0005 Strategy'!$A$2:$B$500,2,FALSE),0)</f>
        <v>0</v>
      </c>
      <c r="G12" s="45">
        <f>_xlfn.IFNA(VLOOKUP(A12,'HTI00S1 Strategy'!$A$2:$B$500,2,FALSE),0)</f>
        <v>0</v>
      </c>
      <c r="H12" s="54">
        <f t="shared" si="1"/>
        <v>0</v>
      </c>
      <c r="I12" s="1">
        <f>VLOOKUP($A12,級距!$A:$K,9,FALSE)</f>
        <v>2</v>
      </c>
      <c r="J12" s="1">
        <f>VLOOKUP($A12,級距!$A:$K,10,FALSE)</f>
        <v>5</v>
      </c>
      <c r="K12" s="1">
        <f>VLOOKUP($A12,級距!$A:$K,11,FALSE)</f>
        <v>2</v>
      </c>
      <c r="L12" s="31">
        <f t="shared" si="0"/>
        <v>2</v>
      </c>
      <c r="M12" s="50" t="s">
        <v>29</v>
      </c>
      <c r="N12" s="44">
        <f>AVERAGEIF($H$3:$H$580,"&lt;0")</f>
        <v>-8024.7368421052633</v>
      </c>
      <c r="O12" s="33"/>
      <c r="P12" s="33"/>
      <c r="Q12" s="33"/>
    </row>
    <row r="13" spans="1:21" x14ac:dyDescent="0.25">
      <c r="A13" s="46" t="s">
        <v>816</v>
      </c>
      <c r="B13" s="45">
        <f>_xlfn.IFNA(VLOOKUP(A13,'HTI0001 Strategy'!$A$2:$B$267,2,FALSE),0)</f>
        <v>0</v>
      </c>
      <c r="C13" s="45">
        <f>_xlfn.IFNA(VLOOKUP(A13,'HTI0002 Strategy'!$A$85:$B$583,2,FALSE),0)</f>
        <v>0</v>
      </c>
      <c r="D13" s="45">
        <f>_xlfn.IFNA(VLOOKUP(A13,'HTI0003 Strategy'!$A$2:$B$500,2,FALSE),0)</f>
        <v>0</v>
      </c>
      <c r="E13" s="45">
        <f>_xlfn.IFNA(VLOOKUP(A13,'HTI0004 Strategy'!$A$2:$B$500,2,FALSE),0)</f>
        <v>0</v>
      </c>
      <c r="F13" s="45">
        <f>_xlfn.IFNA(VLOOKUP(A13,'HTI0005 Strategy'!$A$2:$B$500,2,FALSE),0)</f>
        <v>0</v>
      </c>
      <c r="G13" s="45">
        <f>_xlfn.IFNA(VLOOKUP(A13,'HTI00S1 Strategy'!$A$2:$B$500,2,FALSE),0)</f>
        <v>0</v>
      </c>
      <c r="H13" s="54">
        <f t="shared" si="1"/>
        <v>0</v>
      </c>
      <c r="I13" s="1">
        <f>VLOOKUP($A13,級距!$A:$K,9,FALSE)</f>
        <v>3</v>
      </c>
      <c r="J13" s="1">
        <f>VLOOKUP($A13,級距!$A:$K,10,FALSE)</f>
        <v>3</v>
      </c>
      <c r="K13" s="1">
        <f>VLOOKUP($A13,級距!$A:$K,11,FALSE)</f>
        <v>2</v>
      </c>
      <c r="L13" s="31">
        <f t="shared" si="0"/>
        <v>2</v>
      </c>
      <c r="M13" s="50" t="s">
        <v>30</v>
      </c>
      <c r="N13" s="51">
        <f>AVERAGEIF($H$3:$H$580,"&gt;0")</f>
        <v>15814.944649446494</v>
      </c>
      <c r="O13" s="53">
        <f>N13/ABS(N12)</f>
        <v>1.9707742397814874</v>
      </c>
      <c r="P13" s="33"/>
      <c r="Q13" s="33"/>
    </row>
    <row r="14" spans="1:21" x14ac:dyDescent="0.25">
      <c r="A14" s="46" t="s">
        <v>815</v>
      </c>
      <c r="B14" s="45">
        <f>_xlfn.IFNA(VLOOKUP(A14,'HTI0001 Strategy'!$A$2:$B$267,2,FALSE),0)</f>
        <v>0</v>
      </c>
      <c r="C14" s="45">
        <f>_xlfn.IFNA(VLOOKUP(A14,'HTI0002 Strategy'!$A$85:$B$583,2,FALSE),0)</f>
        <v>0</v>
      </c>
      <c r="D14" s="45">
        <f>_xlfn.IFNA(VLOOKUP(A14,'HTI0003 Strategy'!$A$2:$B$500,2,FALSE),0)</f>
        <v>0</v>
      </c>
      <c r="E14" s="45">
        <f>_xlfn.IFNA(VLOOKUP(A14,'HTI0004 Strategy'!$A$2:$B$500,2,FALSE),0)</f>
        <v>0</v>
      </c>
      <c r="F14" s="45">
        <f>_xlfn.IFNA(VLOOKUP(A14,'HTI0005 Strategy'!$A$2:$B$500,2,FALSE),0)</f>
        <v>0</v>
      </c>
      <c r="G14" s="45">
        <f>_xlfn.IFNA(VLOOKUP(A14,'HTI00S1 Strategy'!$A$2:$B$500,2,FALSE),0)</f>
        <v>0</v>
      </c>
      <c r="H14" s="54">
        <f t="shared" si="1"/>
        <v>0</v>
      </c>
      <c r="I14" s="1">
        <f>VLOOKUP($A14,級距!$A:$K,9,FALSE)</f>
        <v>6</v>
      </c>
      <c r="J14" s="1">
        <f>VLOOKUP($A14,級距!$A:$K,10,FALSE)</f>
        <v>7</v>
      </c>
      <c r="K14" s="1">
        <f>VLOOKUP($A14,級距!$A:$K,11,FALSE)</f>
        <v>4</v>
      </c>
      <c r="L14" s="31">
        <f t="shared" si="0"/>
        <v>4</v>
      </c>
      <c r="M14" s="2" t="s">
        <v>32</v>
      </c>
      <c r="N14" s="34">
        <f xml:space="preserve"> COUNTIF(H2:H2020,"&lt;-10000")/COUNTIF(H2:H2020,"&lt;&gt;0")</f>
        <v>4.5045045045045043E-2</v>
      </c>
    </row>
    <row r="15" spans="1:21" x14ac:dyDescent="0.25">
      <c r="A15" s="46" t="s">
        <v>814</v>
      </c>
      <c r="B15" s="45">
        <f>_xlfn.IFNA(VLOOKUP(A15,'HTI0001 Strategy'!$A$2:$B$267,2,FALSE),0)</f>
        <v>0</v>
      </c>
      <c r="C15" s="45">
        <f>_xlfn.IFNA(VLOOKUP(A15,'HTI0002 Strategy'!$A$85:$B$583,2,FALSE),0)</f>
        <v>0</v>
      </c>
      <c r="D15" s="45">
        <f>_xlfn.IFNA(VLOOKUP(A15,'HTI0003 Strategy'!$A$2:$B$500,2,FALSE),0)</f>
        <v>0</v>
      </c>
      <c r="E15" s="45">
        <f>_xlfn.IFNA(VLOOKUP(A15,'HTI0004 Strategy'!$A$2:$B$500,2,FALSE),0)</f>
        <v>0</v>
      </c>
      <c r="F15" s="45">
        <f>_xlfn.IFNA(VLOOKUP(A15,'HTI0005 Strategy'!$A$2:$B$500,2,FALSE),0)</f>
        <v>1050</v>
      </c>
      <c r="G15" s="45">
        <f>_xlfn.IFNA(VLOOKUP(A15,'HTI00S1 Strategy'!$A$2:$B$500,2,FALSE),0)</f>
        <v>0</v>
      </c>
      <c r="H15" s="54">
        <f t="shared" si="1"/>
        <v>1050</v>
      </c>
      <c r="I15" s="1">
        <f>VLOOKUP($A15,級距!$A:$K,9,FALSE)</f>
        <v>3</v>
      </c>
      <c r="J15" s="1">
        <f>VLOOKUP($A15,級距!$A:$K,10,FALSE)</f>
        <v>6</v>
      </c>
      <c r="K15" s="1">
        <f>VLOOKUP($A15,級距!$A:$K,11,FALSE)</f>
        <v>2</v>
      </c>
      <c r="L15" s="31">
        <f t="shared" si="0"/>
        <v>2</v>
      </c>
    </row>
    <row r="16" spans="1:21" x14ac:dyDescent="0.25">
      <c r="A16" s="46" t="s">
        <v>813</v>
      </c>
      <c r="B16" s="45">
        <f>_xlfn.IFNA(VLOOKUP(A16,'HTI0001 Strategy'!$A$2:$B$267,2,FALSE),0)</f>
        <v>0</v>
      </c>
      <c r="C16" s="45">
        <f>_xlfn.IFNA(VLOOKUP(A16,'HTI0002 Strategy'!$A$85:$B$583,2,FALSE),0)</f>
        <v>0</v>
      </c>
      <c r="D16" s="45">
        <f>_xlfn.IFNA(VLOOKUP(A16,'HTI0003 Strategy'!$A$2:$B$500,2,FALSE),0)</f>
        <v>0</v>
      </c>
      <c r="E16" s="45">
        <f>_xlfn.IFNA(VLOOKUP(A16,'HTI0004 Strategy'!$A$2:$B$500,2,FALSE),0)</f>
        <v>0</v>
      </c>
      <c r="F16" s="45">
        <f>_xlfn.IFNA(VLOOKUP(A16,'HTI0005 Strategy'!$A$2:$B$500,2,FALSE),0)</f>
        <v>1900</v>
      </c>
      <c r="G16" s="45">
        <f>_xlfn.IFNA(VLOOKUP(A16,'HTI00S1 Strategy'!$A$2:$B$500,2,FALSE),0)</f>
        <v>0</v>
      </c>
      <c r="H16" s="54">
        <f t="shared" si="1"/>
        <v>1900</v>
      </c>
      <c r="I16" s="1">
        <f>VLOOKUP($A16,級距!$A:$K,9,FALSE)</f>
        <v>1</v>
      </c>
      <c r="J16" s="1">
        <f>VLOOKUP($A16,級距!$A:$K,10,FALSE)</f>
        <v>9</v>
      </c>
      <c r="K16" s="1">
        <f>VLOOKUP($A16,級距!$A:$K,11,FALSE)</f>
        <v>3</v>
      </c>
      <c r="L16" s="31">
        <f t="shared" si="0"/>
        <v>3</v>
      </c>
    </row>
    <row r="17" spans="1:18" x14ac:dyDescent="0.25">
      <c r="A17" s="46" t="s">
        <v>812</v>
      </c>
      <c r="B17" s="45">
        <f>_xlfn.IFNA(VLOOKUP(A17,'HTI0001 Strategy'!$A$2:$B$267,2,FALSE),0)</f>
        <v>0</v>
      </c>
      <c r="C17" s="45">
        <f>_xlfn.IFNA(VLOOKUP(A17,'HTI0002 Strategy'!$A$85:$B$583,2,FALSE),0)</f>
        <v>0</v>
      </c>
      <c r="D17" s="45">
        <f>_xlfn.IFNA(VLOOKUP(A17,'HTI0003 Strategy'!$A$2:$B$500,2,FALSE),0)</f>
        <v>0</v>
      </c>
      <c r="E17" s="45">
        <f>_xlfn.IFNA(VLOOKUP(A17,'HTI0004 Strategy'!$A$2:$B$500,2,FALSE),0)</f>
        <v>0</v>
      </c>
      <c r="F17" s="45">
        <f>_xlfn.IFNA(VLOOKUP(A17,'HTI0005 Strategy'!$A$2:$B$500,2,FALSE),0)</f>
        <v>-3300</v>
      </c>
      <c r="G17" s="45">
        <f>_xlfn.IFNA(VLOOKUP(A17,'HTI00S1 Strategy'!$A$2:$B$500,2,FALSE),0)</f>
        <v>0</v>
      </c>
      <c r="H17" s="54">
        <f t="shared" si="1"/>
        <v>-3300</v>
      </c>
      <c r="I17" s="1">
        <f>VLOOKUP($A17,級距!$A:$K,9,FALSE)</f>
        <v>2</v>
      </c>
      <c r="J17" s="1">
        <f>VLOOKUP($A17,級距!$A:$K,10,FALSE)</f>
        <v>5</v>
      </c>
      <c r="K17" s="1">
        <f>VLOOKUP($A17,級距!$A:$K,11,FALSE)</f>
        <v>2</v>
      </c>
      <c r="L17" s="31">
        <f t="shared" si="0"/>
        <v>2</v>
      </c>
    </row>
    <row r="18" spans="1:18" x14ac:dyDescent="0.25">
      <c r="A18" s="46" t="s">
        <v>811</v>
      </c>
      <c r="B18" s="45">
        <f>_xlfn.IFNA(VLOOKUP(A18,'HTI0001 Strategy'!$A$2:$B$267,2,FALSE),0)</f>
        <v>0</v>
      </c>
      <c r="C18" s="45">
        <f>_xlfn.IFNA(VLOOKUP(A18,'HTI0002 Strategy'!$A$85:$B$583,2,FALSE),0)</f>
        <v>0</v>
      </c>
      <c r="D18" s="45">
        <f>_xlfn.IFNA(VLOOKUP(A18,'HTI0003 Strategy'!$A$2:$B$500,2,FALSE),0)</f>
        <v>0</v>
      </c>
      <c r="E18" s="45">
        <f>_xlfn.IFNA(VLOOKUP(A18,'HTI0004 Strategy'!$A$2:$B$500,2,FALSE),0)</f>
        <v>0</v>
      </c>
      <c r="F18" s="45">
        <f>_xlfn.IFNA(VLOOKUP(A18,'HTI0005 Strategy'!$A$2:$B$500,2,FALSE),0)</f>
        <v>-2900</v>
      </c>
      <c r="G18" s="45">
        <f>_xlfn.IFNA(VLOOKUP(A18,'HTI00S1 Strategy'!$A$2:$B$500,2,FALSE),0)</f>
        <v>0</v>
      </c>
      <c r="H18" s="54">
        <f t="shared" si="1"/>
        <v>-2900</v>
      </c>
      <c r="I18" s="1">
        <f>VLOOKUP($A18,級距!$A:$K,9,FALSE)</f>
        <v>1</v>
      </c>
      <c r="J18" s="1">
        <f>VLOOKUP($A18,級距!$A:$K,10,FALSE)</f>
        <v>5</v>
      </c>
      <c r="K18" s="1">
        <f>VLOOKUP($A18,級距!$A:$K,11,FALSE)</f>
        <v>2</v>
      </c>
      <c r="L18" s="31">
        <f t="shared" si="0"/>
        <v>2</v>
      </c>
      <c r="M18" s="72"/>
      <c r="N18" s="72"/>
      <c r="O18" s="72"/>
      <c r="P18" s="72"/>
      <c r="Q18" s="72"/>
      <c r="R18" s="57"/>
    </row>
    <row r="19" spans="1:18" x14ac:dyDescent="0.25">
      <c r="A19" s="46" t="s">
        <v>810</v>
      </c>
      <c r="B19" s="45">
        <f>_xlfn.IFNA(VLOOKUP(A19,'HTI0001 Strategy'!$A$2:$B$267,2,FALSE),0)</f>
        <v>0</v>
      </c>
      <c r="C19" s="45">
        <f>_xlfn.IFNA(VLOOKUP(A19,'HTI0002 Strategy'!$A$85:$B$583,2,FALSE),0)</f>
        <v>0</v>
      </c>
      <c r="D19" s="45">
        <f>_xlfn.IFNA(VLOOKUP(A19,'HTI0003 Strategy'!$A$2:$B$500,2,FALSE),0)</f>
        <v>0</v>
      </c>
      <c r="E19" s="45">
        <f>_xlfn.IFNA(VLOOKUP(A19,'HTI0004 Strategy'!$A$2:$B$500,2,FALSE),0)</f>
        <v>0</v>
      </c>
      <c r="F19" s="45">
        <f>_xlfn.IFNA(VLOOKUP(A19,'HTI0005 Strategy'!$A$2:$B$500,2,FALSE),0)</f>
        <v>0</v>
      </c>
      <c r="G19" s="45">
        <f>_xlfn.IFNA(VLOOKUP(A19,'HTI00S1 Strategy'!$A$2:$B$500,2,FALSE),0)</f>
        <v>0</v>
      </c>
      <c r="H19" s="54">
        <f t="shared" si="1"/>
        <v>0</v>
      </c>
      <c r="I19" s="1">
        <f>VLOOKUP($A19,級距!$A:$K,9,FALSE)</f>
        <v>5</v>
      </c>
      <c r="J19" s="1">
        <f>VLOOKUP($A19,級距!$A:$K,10,FALSE)</f>
        <v>3</v>
      </c>
      <c r="K19" s="1">
        <f>VLOOKUP($A19,級距!$A:$K,11,FALSE)</f>
        <v>2</v>
      </c>
      <c r="L19" s="31">
        <f t="shared" si="0"/>
        <v>2</v>
      </c>
      <c r="M19" s="72"/>
      <c r="N19" s="24"/>
      <c r="O19" s="24"/>
      <c r="P19" s="24"/>
      <c r="Q19" s="24"/>
      <c r="R19" s="57"/>
    </row>
    <row r="20" spans="1:18" x14ac:dyDescent="0.25">
      <c r="A20" s="46" t="s">
        <v>809</v>
      </c>
      <c r="B20" s="45">
        <f>_xlfn.IFNA(VLOOKUP(A20,'HTI0001 Strategy'!$A$2:$B$267,2,FALSE),0)</f>
        <v>0</v>
      </c>
      <c r="C20" s="45">
        <f>_xlfn.IFNA(VLOOKUP(A20,'HTI0002 Strategy'!$A$85:$B$583,2,FALSE),0)</f>
        <v>0</v>
      </c>
      <c r="D20" s="45">
        <f>_xlfn.IFNA(VLOOKUP(A20,'HTI0003 Strategy'!$A$2:$B$500,2,FALSE),0)</f>
        <v>0</v>
      </c>
      <c r="E20" s="45">
        <f>_xlfn.IFNA(VLOOKUP(A20,'HTI0004 Strategy'!$A$2:$B$500,2,FALSE),0)</f>
        <v>0</v>
      </c>
      <c r="F20" s="45">
        <f>_xlfn.IFNA(VLOOKUP(A20,'HTI0005 Strategy'!$A$2:$B$500,2,FALSE),0)</f>
        <v>150</v>
      </c>
      <c r="G20" s="45">
        <f>_xlfn.IFNA(VLOOKUP(A20,'HTI00S1 Strategy'!$A$2:$B$500,2,FALSE),0)</f>
        <v>0</v>
      </c>
      <c r="H20" s="54">
        <f t="shared" si="1"/>
        <v>150</v>
      </c>
      <c r="I20" s="1">
        <f>VLOOKUP($A20,級距!$A:$K,9,FALSE)</f>
        <v>3</v>
      </c>
      <c r="J20" s="1">
        <f>VLOOKUP($A20,級距!$A:$K,10,FALSE)</f>
        <v>4</v>
      </c>
      <c r="K20" s="1">
        <f>VLOOKUP($A20,級距!$A:$K,11,FALSE)</f>
        <v>2</v>
      </c>
      <c r="L20" s="31">
        <f t="shared" si="0"/>
        <v>2</v>
      </c>
      <c r="M20" s="72"/>
      <c r="N20" s="24"/>
      <c r="O20" s="24"/>
      <c r="P20" s="24"/>
      <c r="Q20" s="24"/>
      <c r="R20" s="57"/>
    </row>
    <row r="21" spans="1:18" x14ac:dyDescent="0.25">
      <c r="A21" s="46" t="s">
        <v>808</v>
      </c>
      <c r="B21" s="45">
        <f>_xlfn.IFNA(VLOOKUP(A21,'HTI0001 Strategy'!$A$2:$B$267,2,FALSE),0)</f>
        <v>0</v>
      </c>
      <c r="C21" s="45">
        <f>_xlfn.IFNA(VLOOKUP(A21,'HTI0002 Strategy'!$A$85:$B$583,2,FALSE),0)</f>
        <v>0</v>
      </c>
      <c r="D21" s="45">
        <f>_xlfn.IFNA(VLOOKUP(A21,'HTI0003 Strategy'!$A$2:$B$500,2,FALSE),0)</f>
        <v>0</v>
      </c>
      <c r="E21" s="45">
        <f>_xlfn.IFNA(VLOOKUP(A21,'HTI0004 Strategy'!$A$2:$B$500,2,FALSE),0)</f>
        <v>0</v>
      </c>
      <c r="F21" s="45">
        <f>_xlfn.IFNA(VLOOKUP(A21,'HTI0005 Strategy'!$A$2:$B$500,2,FALSE),0)</f>
        <v>4900</v>
      </c>
      <c r="G21" s="45">
        <f>_xlfn.IFNA(VLOOKUP(A21,'HTI00S1 Strategy'!$A$2:$B$500,2,FALSE),0)</f>
        <v>0</v>
      </c>
      <c r="H21" s="54">
        <f t="shared" si="1"/>
        <v>4900</v>
      </c>
      <c r="I21" s="1">
        <f>VLOOKUP($A21,級距!$A:$K,9,FALSE)</f>
        <v>7</v>
      </c>
      <c r="J21" s="1">
        <f>VLOOKUP($A21,級距!$A:$K,10,FALSE)</f>
        <v>5</v>
      </c>
      <c r="K21" s="1">
        <f>VLOOKUP($A21,級距!$A:$K,11,FALSE)</f>
        <v>1</v>
      </c>
      <c r="L21" s="31">
        <f t="shared" si="0"/>
        <v>1</v>
      </c>
      <c r="M21" s="72"/>
      <c r="N21" s="24"/>
      <c r="O21" s="24"/>
      <c r="P21" s="24"/>
      <c r="Q21" s="24"/>
      <c r="R21" s="57"/>
    </row>
    <row r="22" spans="1:18" x14ac:dyDescent="0.25">
      <c r="A22" s="46" t="s">
        <v>807</v>
      </c>
      <c r="B22" s="45">
        <f>_xlfn.IFNA(VLOOKUP(A22,'HTI0001 Strategy'!$A$2:$B$267,2,FALSE),0)</f>
        <v>0</v>
      </c>
      <c r="C22" s="45">
        <f>_xlfn.IFNA(VLOOKUP(A22,'HTI0002 Strategy'!$A$85:$B$583,2,FALSE),0)</f>
        <v>0</v>
      </c>
      <c r="D22" s="45">
        <f>_xlfn.IFNA(VLOOKUP(A22,'HTI0003 Strategy'!$A$2:$B$500,2,FALSE),0)</f>
        <v>0</v>
      </c>
      <c r="E22" s="45">
        <f>_xlfn.IFNA(VLOOKUP(A22,'HTI0004 Strategy'!$A$2:$B$500,2,FALSE),0)</f>
        <v>0</v>
      </c>
      <c r="F22" s="45">
        <f>_xlfn.IFNA(VLOOKUP(A22,'HTI0005 Strategy'!$A$2:$B$500,2,FALSE),0)</f>
        <v>15000</v>
      </c>
      <c r="G22" s="45">
        <f>_xlfn.IFNA(VLOOKUP(A22,'HTI00S1 Strategy'!$A$2:$B$500,2,FALSE),0)</f>
        <v>0</v>
      </c>
      <c r="H22" s="54">
        <f t="shared" si="1"/>
        <v>15000</v>
      </c>
      <c r="I22" s="1">
        <f>VLOOKUP($A22,級距!$A:$K,9,FALSE)</f>
        <v>1</v>
      </c>
      <c r="J22" s="1">
        <f>VLOOKUP($A22,級距!$A:$K,10,FALSE)</f>
        <v>3</v>
      </c>
      <c r="K22" s="1">
        <f>VLOOKUP($A22,級距!$A:$K,11,FALSE)</f>
        <v>2</v>
      </c>
      <c r="L22" s="31">
        <f t="shared" si="0"/>
        <v>2</v>
      </c>
      <c r="M22" s="72"/>
      <c r="N22" s="24"/>
      <c r="O22" s="24"/>
      <c r="P22" s="24"/>
      <c r="Q22" s="24"/>
      <c r="R22" s="57"/>
    </row>
    <row r="23" spans="1:18" x14ac:dyDescent="0.25">
      <c r="A23" s="46" t="s">
        <v>806</v>
      </c>
      <c r="B23" s="45">
        <f>_xlfn.IFNA(VLOOKUP(A23,'HTI0001 Strategy'!$A$2:$B$267,2,FALSE),0)</f>
        <v>0</v>
      </c>
      <c r="C23" s="45">
        <f>_xlfn.IFNA(VLOOKUP(A23,'HTI0002 Strategy'!$A$85:$B$583,2,FALSE),0)</f>
        <v>0</v>
      </c>
      <c r="D23" s="45">
        <f>_xlfn.IFNA(VLOOKUP(A23,'HTI0003 Strategy'!$A$2:$B$500,2,FALSE),0)</f>
        <v>0</v>
      </c>
      <c r="E23" s="45">
        <f>_xlfn.IFNA(VLOOKUP(A23,'HTI0004 Strategy'!$A$2:$B$500,2,FALSE),0)</f>
        <v>0</v>
      </c>
      <c r="F23" s="45">
        <f>_xlfn.IFNA(VLOOKUP(A23,'HTI0005 Strategy'!$A$2:$B$500,2,FALSE),0)</f>
        <v>-2550</v>
      </c>
      <c r="G23" s="45">
        <f>_xlfn.IFNA(VLOOKUP(A23,'HTI00S1 Strategy'!$A$2:$B$500,2,FALSE),0)</f>
        <v>0</v>
      </c>
      <c r="H23" s="54">
        <f t="shared" si="1"/>
        <v>-2550</v>
      </c>
      <c r="I23" s="1">
        <f>VLOOKUP($A23,級距!$A:$K,9,FALSE)</f>
        <v>2</v>
      </c>
      <c r="J23" s="1">
        <f>VLOOKUP($A23,級距!$A:$K,10,FALSE)</f>
        <v>4</v>
      </c>
      <c r="K23" s="1">
        <f>VLOOKUP($A23,級距!$A:$K,11,FALSE)</f>
        <v>2</v>
      </c>
      <c r="L23" s="31">
        <f t="shared" si="0"/>
        <v>2</v>
      </c>
      <c r="M23" s="72"/>
      <c r="N23" s="24"/>
      <c r="O23" s="24"/>
      <c r="P23" s="24"/>
      <c r="Q23" s="24"/>
      <c r="R23" s="57"/>
    </row>
    <row r="24" spans="1:18" x14ac:dyDescent="0.25">
      <c r="A24" s="46" t="s">
        <v>805</v>
      </c>
      <c r="B24" s="45">
        <f>_xlfn.IFNA(VLOOKUP(A24,'HTI0001 Strategy'!$A$2:$B$267,2,FALSE),0)</f>
        <v>0</v>
      </c>
      <c r="C24" s="45">
        <f>_xlfn.IFNA(VLOOKUP(A24,'HTI0002 Strategy'!$A$85:$B$583,2,FALSE),0)</f>
        <v>0</v>
      </c>
      <c r="D24" s="45">
        <f>_xlfn.IFNA(VLOOKUP(A24,'HTI0003 Strategy'!$A$2:$B$500,2,FALSE),0)</f>
        <v>0</v>
      </c>
      <c r="E24" s="45">
        <f>_xlfn.IFNA(VLOOKUP(A24,'HTI0004 Strategy'!$A$2:$B$500,2,FALSE),0)</f>
        <v>0</v>
      </c>
      <c r="F24" s="45">
        <f>_xlfn.IFNA(VLOOKUP(A24,'HTI0005 Strategy'!$A$2:$B$500,2,FALSE),0)</f>
        <v>-5400</v>
      </c>
      <c r="G24" s="45">
        <f>_xlfn.IFNA(VLOOKUP(A24,'HTI00S1 Strategy'!$A$2:$B$500,2,FALSE),0)</f>
        <v>0</v>
      </c>
      <c r="H24" s="54">
        <f t="shared" si="1"/>
        <v>-5400</v>
      </c>
      <c r="I24" s="1">
        <f>VLOOKUP($A24,級距!$A:$K,9,FALSE)</f>
        <v>5</v>
      </c>
      <c r="J24" s="1">
        <f>VLOOKUP($A24,級距!$A:$K,10,FALSE)</f>
        <v>8</v>
      </c>
      <c r="K24" s="1">
        <f>VLOOKUP($A24,級距!$A:$K,11,FALSE)</f>
        <v>3</v>
      </c>
      <c r="L24" s="31">
        <f t="shared" si="0"/>
        <v>3</v>
      </c>
      <c r="M24" s="72"/>
      <c r="N24" s="24"/>
      <c r="O24" s="24"/>
      <c r="P24" s="24"/>
      <c r="Q24" s="24"/>
      <c r="R24" s="57"/>
    </row>
    <row r="25" spans="1:18" x14ac:dyDescent="0.25">
      <c r="A25" s="46" t="s">
        <v>804</v>
      </c>
      <c r="B25" s="45">
        <f>_xlfn.IFNA(VLOOKUP(A25,'HTI0001 Strategy'!$A$2:$B$267,2,FALSE),0)</f>
        <v>0</v>
      </c>
      <c r="C25" s="45">
        <f>_xlfn.IFNA(VLOOKUP(A25,'HTI0002 Strategy'!$A$85:$B$583,2,FALSE),0)</f>
        <v>0</v>
      </c>
      <c r="D25" s="45">
        <f>_xlfn.IFNA(VLOOKUP(A25,'HTI0003 Strategy'!$A$2:$B$500,2,FALSE),0)</f>
        <v>0</v>
      </c>
      <c r="E25" s="45">
        <f>_xlfn.IFNA(VLOOKUP(A25,'HTI0004 Strategy'!$A$2:$B$500,2,FALSE),0)</f>
        <v>0</v>
      </c>
      <c r="F25" s="45">
        <f>_xlfn.IFNA(VLOOKUP(A25,'HTI0005 Strategy'!$A$2:$B$500,2,FALSE),0)</f>
        <v>5900</v>
      </c>
      <c r="G25" s="45">
        <f>_xlfn.IFNA(VLOOKUP(A25,'HTI00S1 Strategy'!$A$2:$B$500,2,FALSE),0)</f>
        <v>0</v>
      </c>
      <c r="H25" s="54">
        <f t="shared" si="1"/>
        <v>5900</v>
      </c>
      <c r="I25" s="1">
        <f>VLOOKUP($A25,級距!$A:$K,9,FALSE)</f>
        <v>3</v>
      </c>
      <c r="J25" s="1">
        <f>VLOOKUP($A25,級距!$A:$K,10,FALSE)</f>
        <v>2</v>
      </c>
      <c r="K25" s="1">
        <f>VLOOKUP($A25,級距!$A:$K,11,FALSE)</f>
        <v>2</v>
      </c>
      <c r="L25" s="31">
        <f t="shared" si="0"/>
        <v>2</v>
      </c>
    </row>
    <row r="26" spans="1:18" x14ac:dyDescent="0.25">
      <c r="A26" s="46" t="s">
        <v>803</v>
      </c>
      <c r="B26" s="45">
        <f>_xlfn.IFNA(VLOOKUP(A26,'HTI0001 Strategy'!$A$2:$B$267,2,FALSE),0)</f>
        <v>0</v>
      </c>
      <c r="C26" s="45">
        <f>_xlfn.IFNA(VLOOKUP(A26,'HTI0002 Strategy'!$A$85:$B$583,2,FALSE),0)</f>
        <v>0</v>
      </c>
      <c r="D26" s="45">
        <f>_xlfn.IFNA(VLOOKUP(A26,'HTI0003 Strategy'!$A$2:$B$500,2,FALSE),0)</f>
        <v>0</v>
      </c>
      <c r="E26" s="45">
        <f>_xlfn.IFNA(VLOOKUP(A26,'HTI0004 Strategy'!$A$2:$B$500,2,FALSE),0)</f>
        <v>0</v>
      </c>
      <c r="F26" s="45">
        <f>_xlfn.IFNA(VLOOKUP(A26,'HTI0005 Strategy'!$A$2:$B$500,2,FALSE),0)</f>
        <v>-5400</v>
      </c>
      <c r="G26" s="45">
        <f>_xlfn.IFNA(VLOOKUP(A26,'HTI00S1 Strategy'!$A$2:$B$500,2,FALSE),0)</f>
        <v>0</v>
      </c>
      <c r="H26" s="54">
        <f t="shared" si="1"/>
        <v>-5400</v>
      </c>
      <c r="I26" s="1">
        <f>VLOOKUP($A26,級距!$A:$K,9,FALSE)</f>
        <v>4</v>
      </c>
      <c r="J26" s="1">
        <f>VLOOKUP($A26,級距!$A:$K,10,FALSE)</f>
        <v>5</v>
      </c>
      <c r="K26" s="1">
        <f>VLOOKUP($A26,級距!$A:$K,11,FALSE)</f>
        <v>2</v>
      </c>
      <c r="L26" s="31">
        <f t="shared" si="0"/>
        <v>2</v>
      </c>
    </row>
    <row r="27" spans="1:18" x14ac:dyDescent="0.25">
      <c r="A27" s="46" t="s">
        <v>802</v>
      </c>
      <c r="B27" s="45">
        <f>_xlfn.IFNA(VLOOKUP(A27,'HTI0001 Strategy'!$A$2:$B$267,2,FALSE),0)</f>
        <v>0</v>
      </c>
      <c r="C27" s="45">
        <f>_xlfn.IFNA(VLOOKUP(A27,'HTI0002 Strategy'!$A$85:$B$583,2,FALSE),0)</f>
        <v>0</v>
      </c>
      <c r="D27" s="45">
        <f>_xlfn.IFNA(VLOOKUP(A27,'HTI0003 Strategy'!$A$2:$B$500,2,FALSE),0)</f>
        <v>0</v>
      </c>
      <c r="E27" s="45">
        <f>_xlfn.IFNA(VLOOKUP(A27,'HTI0004 Strategy'!$A$2:$B$500,2,FALSE),0)</f>
        <v>0</v>
      </c>
      <c r="F27" s="45">
        <f>_xlfn.IFNA(VLOOKUP(A27,'HTI0005 Strategy'!$A$2:$B$500,2,FALSE),0)</f>
        <v>0</v>
      </c>
      <c r="G27" s="45">
        <f>_xlfn.IFNA(VLOOKUP(A27,'HTI00S1 Strategy'!$A$2:$B$500,2,FALSE),0)</f>
        <v>0</v>
      </c>
      <c r="H27" s="54">
        <f t="shared" si="1"/>
        <v>0</v>
      </c>
      <c r="I27" s="1">
        <f>VLOOKUP($A27,級距!$A:$K,9,FALSE)</f>
        <v>1</v>
      </c>
      <c r="J27" s="1">
        <f>VLOOKUP($A27,級距!$A:$K,10,FALSE)</f>
        <v>6</v>
      </c>
      <c r="K27" s="1">
        <f>VLOOKUP($A27,級距!$A:$K,11,FALSE)</f>
        <v>2</v>
      </c>
      <c r="L27" s="31">
        <f t="shared" si="0"/>
        <v>2</v>
      </c>
      <c r="O27" s="2" t="s">
        <v>39</v>
      </c>
    </row>
    <row r="28" spans="1:18" x14ac:dyDescent="0.25">
      <c r="A28" s="46" t="s">
        <v>801</v>
      </c>
      <c r="B28" s="45">
        <f>_xlfn.IFNA(VLOOKUP(A28,'HTI0001 Strategy'!$A$2:$B$267,2,FALSE),0)</f>
        <v>0</v>
      </c>
      <c r="C28" s="45">
        <f>_xlfn.IFNA(VLOOKUP(A28,'HTI0002 Strategy'!$A$85:$B$583,2,FALSE),0)</f>
        <v>0</v>
      </c>
      <c r="D28" s="45">
        <f>_xlfn.IFNA(VLOOKUP(A28,'HTI0003 Strategy'!$A$2:$B$500,2,FALSE),0)</f>
        <v>0</v>
      </c>
      <c r="E28" s="45">
        <f>_xlfn.IFNA(VLOOKUP(A28,'HTI0004 Strategy'!$A$2:$B$500,2,FALSE),0)</f>
        <v>0</v>
      </c>
      <c r="F28" s="45">
        <f>_xlfn.IFNA(VLOOKUP(A28,'HTI0005 Strategy'!$A$2:$B$500,2,FALSE),0)</f>
        <v>0</v>
      </c>
      <c r="G28" s="45">
        <f>_xlfn.IFNA(VLOOKUP(A28,'HTI00S1 Strategy'!$A$2:$B$500,2,FALSE),0)</f>
        <v>0</v>
      </c>
      <c r="H28" s="54">
        <f t="shared" si="1"/>
        <v>0</v>
      </c>
      <c r="I28" s="1">
        <f>VLOOKUP($A28,級距!$A:$K,9,FALSE)</f>
        <v>2</v>
      </c>
      <c r="J28" s="1">
        <f>VLOOKUP($A28,級距!$A:$K,10,FALSE)</f>
        <v>6</v>
      </c>
      <c r="K28" s="1">
        <f>VLOOKUP($A28,級距!$A:$K,11,FALSE)</f>
        <v>2</v>
      </c>
      <c r="L28" s="31">
        <f t="shared" si="0"/>
        <v>2</v>
      </c>
    </row>
    <row r="29" spans="1:18" x14ac:dyDescent="0.25">
      <c r="A29" s="46" t="s">
        <v>800</v>
      </c>
      <c r="B29" s="45">
        <f>_xlfn.IFNA(VLOOKUP(A29,'HTI0001 Strategy'!$A$2:$B$267,2,FALSE),0)</f>
        <v>0</v>
      </c>
      <c r="C29" s="45">
        <f>_xlfn.IFNA(VLOOKUP(A29,'HTI0002 Strategy'!$A$85:$B$583,2,FALSE),0)</f>
        <v>0</v>
      </c>
      <c r="D29" s="45">
        <f>_xlfn.IFNA(VLOOKUP(A29,'HTI0003 Strategy'!$A$2:$B$500,2,FALSE),0)</f>
        <v>0</v>
      </c>
      <c r="E29" s="45">
        <f>_xlfn.IFNA(VLOOKUP(A29,'HTI0004 Strategy'!$A$2:$B$500,2,FALSE),0)</f>
        <v>0</v>
      </c>
      <c r="F29" s="45">
        <f>_xlfn.IFNA(VLOOKUP(A29,'HTI0005 Strategy'!$A$2:$B$500,2,FALSE),0)</f>
        <v>5450</v>
      </c>
      <c r="G29" s="45">
        <f>_xlfn.IFNA(VLOOKUP(A29,'HTI00S1 Strategy'!$A$2:$B$500,2,FALSE),0)</f>
        <v>0</v>
      </c>
      <c r="H29" s="54">
        <f t="shared" si="1"/>
        <v>5450</v>
      </c>
      <c r="I29" s="1">
        <f>VLOOKUP($A29,級距!$A:$K,9,FALSE)</f>
        <v>5</v>
      </c>
      <c r="J29" s="1">
        <f>VLOOKUP($A29,級距!$A:$K,10,FALSE)</f>
        <v>1</v>
      </c>
      <c r="K29" s="1">
        <f>VLOOKUP($A29,級距!$A:$K,11,FALSE)</f>
        <v>2</v>
      </c>
      <c r="L29" s="31">
        <f t="shared" si="0"/>
        <v>2</v>
      </c>
    </row>
    <row r="30" spans="1:18" x14ac:dyDescent="0.25">
      <c r="A30" s="46" t="s">
        <v>799</v>
      </c>
      <c r="B30" s="45">
        <f>_xlfn.IFNA(VLOOKUP(A30,'HTI0001 Strategy'!$A$2:$B$267,2,FALSE),0)</f>
        <v>0</v>
      </c>
      <c r="C30" s="45">
        <f>_xlfn.IFNA(VLOOKUP(A30,'HTI0002 Strategy'!$A$85:$B$583,2,FALSE),0)</f>
        <v>0</v>
      </c>
      <c r="D30" s="45">
        <f>_xlfn.IFNA(VLOOKUP(A30,'HTI0003 Strategy'!$A$2:$B$500,2,FALSE),0)</f>
        <v>0</v>
      </c>
      <c r="E30" s="45">
        <f>_xlfn.IFNA(VLOOKUP(A30,'HTI0004 Strategy'!$A$2:$B$500,2,FALSE),0)</f>
        <v>0</v>
      </c>
      <c r="F30" s="45">
        <f>_xlfn.IFNA(VLOOKUP(A30,'HTI0005 Strategy'!$A$2:$B$500,2,FALSE),0)</f>
        <v>-10800</v>
      </c>
      <c r="G30" s="45">
        <f>_xlfn.IFNA(VLOOKUP(A30,'HTI00S1 Strategy'!$A$2:$B$500,2,FALSE),0)</f>
        <v>0</v>
      </c>
      <c r="H30" s="54">
        <f t="shared" si="1"/>
        <v>-10800</v>
      </c>
      <c r="I30" s="1">
        <f>VLOOKUP($A30,級距!$A:$K,9,FALSE)</f>
        <v>1</v>
      </c>
      <c r="J30" s="1">
        <f>VLOOKUP($A30,級距!$A:$K,10,FALSE)</f>
        <v>6</v>
      </c>
      <c r="K30" s="1">
        <f>VLOOKUP($A30,級距!$A:$K,11,FALSE)</f>
        <v>2</v>
      </c>
      <c r="L30" s="31">
        <f t="shared" si="0"/>
        <v>2</v>
      </c>
    </row>
    <row r="31" spans="1:18" x14ac:dyDescent="0.25">
      <c r="A31" s="46" t="s">
        <v>798</v>
      </c>
      <c r="B31" s="45">
        <f>_xlfn.IFNA(VLOOKUP(A31,'HTI0001 Strategy'!$A$2:$B$267,2,FALSE),0)</f>
        <v>0</v>
      </c>
      <c r="C31" s="45">
        <f>_xlfn.IFNA(VLOOKUP(A31,'HTI0002 Strategy'!$A$85:$B$583,2,FALSE),0)</f>
        <v>0</v>
      </c>
      <c r="D31" s="45">
        <f>_xlfn.IFNA(VLOOKUP(A31,'HTI0003 Strategy'!$A$2:$B$500,2,FALSE),0)</f>
        <v>0</v>
      </c>
      <c r="E31" s="45">
        <f>_xlfn.IFNA(VLOOKUP(A31,'HTI0004 Strategy'!$A$2:$B$500,2,FALSE),0)</f>
        <v>0</v>
      </c>
      <c r="F31" s="45">
        <f>_xlfn.IFNA(VLOOKUP(A31,'HTI0005 Strategy'!$A$2:$B$500,2,FALSE),0)</f>
        <v>850</v>
      </c>
      <c r="G31" s="45">
        <f>_xlfn.IFNA(VLOOKUP(A31,'HTI00S1 Strategy'!$A$2:$B$500,2,FALSE),0)</f>
        <v>0</v>
      </c>
      <c r="H31" s="54">
        <f t="shared" si="1"/>
        <v>850</v>
      </c>
      <c r="I31" s="1">
        <f>VLOOKUP($A31,級距!$A:$K,9,FALSE)</f>
        <v>5</v>
      </c>
      <c r="J31" s="1">
        <f>VLOOKUP($A31,級距!$A:$K,10,FALSE)</f>
        <v>7</v>
      </c>
      <c r="K31" s="1">
        <f>VLOOKUP($A31,級距!$A:$K,11,FALSE)</f>
        <v>3</v>
      </c>
      <c r="L31" s="31">
        <f t="shared" si="0"/>
        <v>3</v>
      </c>
    </row>
    <row r="32" spans="1:18" x14ac:dyDescent="0.25">
      <c r="A32" s="46" t="s">
        <v>797</v>
      </c>
      <c r="B32" s="45">
        <f>_xlfn.IFNA(VLOOKUP(A32,'HTI0001 Strategy'!$A$2:$B$267,2,FALSE),0)</f>
        <v>0</v>
      </c>
      <c r="C32" s="45">
        <f>_xlfn.IFNA(VLOOKUP(A32,'HTI0002 Strategy'!$A$85:$B$583,2,FALSE),0)</f>
        <v>0</v>
      </c>
      <c r="D32" s="45">
        <f>_xlfn.IFNA(VLOOKUP(A32,'HTI0003 Strategy'!$A$2:$B$500,2,FALSE),0)</f>
        <v>0</v>
      </c>
      <c r="E32" s="45">
        <f>_xlfn.IFNA(VLOOKUP(A32,'HTI0004 Strategy'!$A$2:$B$500,2,FALSE),0)</f>
        <v>0</v>
      </c>
      <c r="F32" s="45">
        <f>_xlfn.IFNA(VLOOKUP(A32,'HTI0005 Strategy'!$A$2:$B$500,2,FALSE),0)</f>
        <v>4100</v>
      </c>
      <c r="G32" s="45">
        <f>_xlfn.IFNA(VLOOKUP(A32,'HTI00S1 Strategy'!$A$2:$B$500,2,FALSE),0)</f>
        <v>0</v>
      </c>
      <c r="H32" s="54">
        <f t="shared" si="1"/>
        <v>4100</v>
      </c>
      <c r="I32" s="1">
        <f>VLOOKUP($A32,級距!$A:$K,9,FALSE)</f>
        <v>1</v>
      </c>
      <c r="J32" s="1">
        <f>VLOOKUP($A32,級距!$A:$K,10,FALSE)</f>
        <v>2</v>
      </c>
      <c r="K32" s="1">
        <f>VLOOKUP($A32,級距!$A:$K,11,FALSE)</f>
        <v>2</v>
      </c>
      <c r="L32" s="31">
        <f t="shared" si="0"/>
        <v>2</v>
      </c>
    </row>
    <row r="33" spans="1:12" x14ac:dyDescent="0.25">
      <c r="A33" s="46" t="s">
        <v>796</v>
      </c>
      <c r="B33" s="45">
        <f>_xlfn.IFNA(VLOOKUP(A33,'HTI0001 Strategy'!$A$2:$B$267,2,FALSE),0)</f>
        <v>0</v>
      </c>
      <c r="C33" s="45">
        <f>_xlfn.IFNA(VLOOKUP(A33,'HTI0002 Strategy'!$A$85:$B$583,2,FALSE),0)</f>
        <v>0</v>
      </c>
      <c r="D33" s="45">
        <f>_xlfn.IFNA(VLOOKUP(A33,'HTI0003 Strategy'!$A$2:$B$500,2,FALSE),0)</f>
        <v>0</v>
      </c>
      <c r="E33" s="45">
        <f>_xlfn.IFNA(VLOOKUP(A33,'HTI0004 Strategy'!$A$2:$B$500,2,FALSE),0)</f>
        <v>0</v>
      </c>
      <c r="F33" s="45">
        <f>_xlfn.IFNA(VLOOKUP(A33,'HTI0005 Strategy'!$A$2:$B$500,2,FALSE),0)</f>
        <v>-1100</v>
      </c>
      <c r="G33" s="45">
        <f>_xlfn.IFNA(VLOOKUP(A33,'HTI00S1 Strategy'!$A$2:$B$500,2,FALSE),0)</f>
        <v>0</v>
      </c>
      <c r="H33" s="54">
        <f t="shared" si="1"/>
        <v>-1100</v>
      </c>
      <c r="I33" s="1">
        <f>VLOOKUP($A33,級距!$A:$K,9,FALSE)</f>
        <v>7</v>
      </c>
      <c r="J33" s="1">
        <f>VLOOKUP($A33,級距!$A:$K,10,FALSE)</f>
        <v>9</v>
      </c>
      <c r="K33" s="1">
        <f>VLOOKUP($A33,級距!$A:$K,11,FALSE)</f>
        <v>4</v>
      </c>
      <c r="L33" s="31">
        <f t="shared" si="0"/>
        <v>4</v>
      </c>
    </row>
    <row r="34" spans="1:12" x14ac:dyDescent="0.25">
      <c r="A34" s="46" t="s">
        <v>795</v>
      </c>
      <c r="B34" s="45">
        <f>_xlfn.IFNA(VLOOKUP(A34,'HTI0001 Strategy'!$A$2:$B$267,2,FALSE),0)</f>
        <v>0</v>
      </c>
      <c r="C34" s="45">
        <f>_xlfn.IFNA(VLOOKUP(A34,'HTI0002 Strategy'!$A$85:$B$583,2,FALSE),0)</f>
        <v>0</v>
      </c>
      <c r="D34" s="45">
        <f>_xlfn.IFNA(VLOOKUP(A34,'HTI0003 Strategy'!$A$2:$B$500,2,FALSE),0)</f>
        <v>0</v>
      </c>
      <c r="E34" s="45">
        <f>_xlfn.IFNA(VLOOKUP(A34,'HTI0004 Strategy'!$A$2:$B$500,2,FALSE),0)</f>
        <v>0</v>
      </c>
      <c r="F34" s="45">
        <f>_xlfn.IFNA(VLOOKUP(A34,'HTI0005 Strategy'!$A$2:$B$500,2,FALSE),0)</f>
        <v>5900</v>
      </c>
      <c r="G34" s="45">
        <f>_xlfn.IFNA(VLOOKUP(A34,'HTI00S1 Strategy'!$A$2:$B$500,2,FALSE),0)</f>
        <v>0</v>
      </c>
      <c r="H34" s="54">
        <f t="shared" si="1"/>
        <v>5900</v>
      </c>
      <c r="I34" s="1">
        <f>VLOOKUP($A34,級距!$A:$K,9,FALSE)</f>
        <v>10</v>
      </c>
      <c r="J34" s="1">
        <f>VLOOKUP($A34,級距!$A:$K,10,FALSE)</f>
        <v>4</v>
      </c>
      <c r="K34" s="1">
        <f>VLOOKUP($A34,級距!$A:$K,11,FALSE)</f>
        <v>1</v>
      </c>
      <c r="L34" s="31">
        <f t="shared" si="0"/>
        <v>1</v>
      </c>
    </row>
    <row r="35" spans="1:12" x14ac:dyDescent="0.25">
      <c r="A35" s="46" t="s">
        <v>794</v>
      </c>
      <c r="B35" s="45">
        <f>_xlfn.IFNA(VLOOKUP(A35,'HTI0001 Strategy'!$A$2:$B$267,2,FALSE),0)</f>
        <v>0</v>
      </c>
      <c r="C35" s="45">
        <f>_xlfn.IFNA(VLOOKUP(A35,'HTI0002 Strategy'!$A$85:$B$583,2,FALSE),0)</f>
        <v>0</v>
      </c>
      <c r="D35" s="45">
        <f>_xlfn.IFNA(VLOOKUP(A35,'HTI0003 Strategy'!$A$2:$B$500,2,FALSE),0)</f>
        <v>0</v>
      </c>
      <c r="E35" s="45">
        <f>_xlfn.IFNA(VLOOKUP(A35,'HTI0004 Strategy'!$A$2:$B$500,2,FALSE),0)</f>
        <v>0</v>
      </c>
      <c r="F35" s="45">
        <f>_xlfn.IFNA(VLOOKUP(A35,'HTI0005 Strategy'!$A$2:$B$500,2,FALSE),0)</f>
        <v>21400</v>
      </c>
      <c r="G35" s="45">
        <f>_xlfn.IFNA(VLOOKUP(A35,'HTI00S1 Strategy'!$A$2:$B$500,2,FALSE),0)</f>
        <v>0</v>
      </c>
      <c r="H35" s="54">
        <f t="shared" si="1"/>
        <v>21400</v>
      </c>
      <c r="I35" s="1">
        <f>VLOOKUP($A35,級距!$A:$K,9,FALSE)</f>
        <v>5</v>
      </c>
      <c r="J35" s="1">
        <f>VLOOKUP($A35,級距!$A:$K,10,FALSE)</f>
        <v>4</v>
      </c>
      <c r="K35" s="1">
        <f>VLOOKUP($A35,級距!$A:$K,11,FALSE)</f>
        <v>2</v>
      </c>
      <c r="L35" s="31">
        <f t="shared" si="0"/>
        <v>2</v>
      </c>
    </row>
    <row r="36" spans="1:12" x14ac:dyDescent="0.25">
      <c r="A36" s="46" t="s">
        <v>793</v>
      </c>
      <c r="B36" s="45">
        <f>_xlfn.IFNA(VLOOKUP(A36,'HTI0001 Strategy'!$A$2:$B$267,2,FALSE),0)</f>
        <v>0</v>
      </c>
      <c r="C36" s="45">
        <f>_xlfn.IFNA(VLOOKUP(A36,'HTI0002 Strategy'!$A$85:$B$583,2,FALSE),0)</f>
        <v>0</v>
      </c>
      <c r="D36" s="45">
        <f>_xlfn.IFNA(VLOOKUP(A36,'HTI0003 Strategy'!$A$2:$B$500,2,FALSE),0)</f>
        <v>0</v>
      </c>
      <c r="E36" s="45">
        <f>_xlfn.IFNA(VLOOKUP(A36,'HTI0004 Strategy'!$A$2:$B$500,2,FALSE),0)</f>
        <v>0</v>
      </c>
      <c r="F36" s="45">
        <f>_xlfn.IFNA(VLOOKUP(A36,'HTI0005 Strategy'!$A$2:$B$500,2,FALSE),0)</f>
        <v>0</v>
      </c>
      <c r="G36" s="45">
        <f>_xlfn.IFNA(VLOOKUP(A36,'HTI00S1 Strategy'!$A$2:$B$500,2,FALSE),0)</f>
        <v>0</v>
      </c>
      <c r="H36" s="54">
        <f t="shared" si="1"/>
        <v>0</v>
      </c>
      <c r="I36" s="1">
        <f>VLOOKUP($A36,級距!$A:$K,9,FALSE)</f>
        <v>5</v>
      </c>
      <c r="J36" s="1">
        <f>VLOOKUP($A36,級距!$A:$K,10,FALSE)</f>
        <v>4</v>
      </c>
      <c r="K36" s="1">
        <f>VLOOKUP($A36,級距!$A:$K,11,FALSE)</f>
        <v>2</v>
      </c>
      <c r="L36" s="31">
        <f t="shared" si="0"/>
        <v>2</v>
      </c>
    </row>
    <row r="37" spans="1:12" x14ac:dyDescent="0.25">
      <c r="A37" s="46" t="s">
        <v>792</v>
      </c>
      <c r="B37" s="45">
        <f>_xlfn.IFNA(VLOOKUP(A37,'HTI0001 Strategy'!$A$2:$B$267,2,FALSE),0)</f>
        <v>0</v>
      </c>
      <c r="C37" s="45">
        <f>_xlfn.IFNA(VLOOKUP(A37,'HTI0002 Strategy'!$A$85:$B$583,2,FALSE),0)</f>
        <v>0</v>
      </c>
      <c r="D37" s="45">
        <f>_xlfn.IFNA(VLOOKUP(A37,'HTI0003 Strategy'!$A$2:$B$500,2,FALSE),0)</f>
        <v>0</v>
      </c>
      <c r="E37" s="45">
        <f>_xlfn.IFNA(VLOOKUP(A37,'HTI0004 Strategy'!$A$2:$B$500,2,FALSE),0)</f>
        <v>0</v>
      </c>
      <c r="F37" s="45">
        <f>_xlfn.IFNA(VLOOKUP(A37,'HTI0005 Strategy'!$A$2:$B$500,2,FALSE),0)</f>
        <v>-4800</v>
      </c>
      <c r="G37" s="45">
        <f>_xlfn.IFNA(VLOOKUP(A37,'HTI00S1 Strategy'!$A$2:$B$500,2,FALSE),0)</f>
        <v>0</v>
      </c>
      <c r="H37" s="54">
        <f t="shared" si="1"/>
        <v>-4800</v>
      </c>
      <c r="I37" s="1">
        <f>VLOOKUP($A37,級距!$A:$K,9,FALSE)</f>
        <v>9</v>
      </c>
      <c r="J37" s="1">
        <f>VLOOKUP($A37,級距!$A:$K,10,FALSE)</f>
        <v>7</v>
      </c>
      <c r="K37" s="1">
        <f>VLOOKUP($A37,級距!$A:$K,11,FALSE)</f>
        <v>4</v>
      </c>
      <c r="L37" s="31">
        <f t="shared" si="0"/>
        <v>4</v>
      </c>
    </row>
    <row r="38" spans="1:12" x14ac:dyDescent="0.25">
      <c r="A38" s="46" t="s">
        <v>791</v>
      </c>
      <c r="B38" s="45">
        <f>_xlfn.IFNA(VLOOKUP(A38,'HTI0001 Strategy'!$A$2:$B$267,2,FALSE),0)</f>
        <v>0</v>
      </c>
      <c r="C38" s="45">
        <f>_xlfn.IFNA(VLOOKUP(A38,'HTI0002 Strategy'!$A$85:$B$583,2,FALSE),0)</f>
        <v>0</v>
      </c>
      <c r="D38" s="45">
        <f>_xlfn.IFNA(VLOOKUP(A38,'HTI0003 Strategy'!$A$2:$B$500,2,FALSE),0)</f>
        <v>0</v>
      </c>
      <c r="E38" s="45">
        <f>_xlfn.IFNA(VLOOKUP(A38,'HTI0004 Strategy'!$A$2:$B$500,2,FALSE),0)</f>
        <v>0</v>
      </c>
      <c r="F38" s="45">
        <f>_xlfn.IFNA(VLOOKUP(A38,'HTI0005 Strategy'!$A$2:$B$500,2,FALSE),0)</f>
        <v>9350</v>
      </c>
      <c r="G38" s="45">
        <f>_xlfn.IFNA(VLOOKUP(A38,'HTI00S1 Strategy'!$A$2:$B$500,2,FALSE),0)</f>
        <v>0</v>
      </c>
      <c r="H38" s="54">
        <f t="shared" si="1"/>
        <v>9350</v>
      </c>
      <c r="I38" s="1">
        <f>VLOOKUP($A38,級距!$A:$K,9,FALSE)</f>
        <v>4</v>
      </c>
      <c r="J38" s="1">
        <f>VLOOKUP($A38,級距!$A:$K,10,FALSE)</f>
        <v>5</v>
      </c>
      <c r="K38" s="1">
        <f>VLOOKUP($A38,級距!$A:$K,11,FALSE)</f>
        <v>2</v>
      </c>
      <c r="L38" s="31">
        <f t="shared" si="0"/>
        <v>2</v>
      </c>
    </row>
    <row r="39" spans="1:12" x14ac:dyDescent="0.25">
      <c r="A39" s="46" t="s">
        <v>790</v>
      </c>
      <c r="B39" s="45">
        <f>_xlfn.IFNA(VLOOKUP(A39,'HTI0001 Strategy'!$A$2:$B$267,2,FALSE),0)</f>
        <v>0</v>
      </c>
      <c r="C39" s="45">
        <f>_xlfn.IFNA(VLOOKUP(A39,'HTI0002 Strategy'!$A$85:$B$583,2,FALSE),0)</f>
        <v>0</v>
      </c>
      <c r="D39" s="45">
        <f>_xlfn.IFNA(VLOOKUP(A39,'HTI0003 Strategy'!$A$2:$B$500,2,FALSE),0)</f>
        <v>0</v>
      </c>
      <c r="E39" s="45">
        <f>_xlfn.IFNA(VLOOKUP(A39,'HTI0004 Strategy'!$A$2:$B$500,2,FALSE),0)</f>
        <v>0</v>
      </c>
      <c r="F39" s="45">
        <f>_xlfn.IFNA(VLOOKUP(A39,'HTI0005 Strategy'!$A$2:$B$500,2,FALSE),0)</f>
        <v>-5400</v>
      </c>
      <c r="G39" s="45">
        <f>_xlfn.IFNA(VLOOKUP(A39,'HTI00S1 Strategy'!$A$2:$B$500,2,FALSE),0)</f>
        <v>0</v>
      </c>
      <c r="H39" s="54">
        <f t="shared" si="1"/>
        <v>-5400</v>
      </c>
      <c r="I39" s="1">
        <f>VLOOKUP($A39,級距!$A:$K,9,FALSE)</f>
        <v>8</v>
      </c>
      <c r="J39" s="1">
        <f>VLOOKUP($A39,級距!$A:$K,10,FALSE)</f>
        <v>7</v>
      </c>
      <c r="K39" s="1">
        <f>VLOOKUP($A39,級距!$A:$K,11,FALSE)</f>
        <v>4</v>
      </c>
      <c r="L39" s="31">
        <f t="shared" si="0"/>
        <v>4</v>
      </c>
    </row>
    <row r="40" spans="1:12" x14ac:dyDescent="0.25">
      <c r="A40" s="46" t="s">
        <v>789</v>
      </c>
      <c r="B40" s="45">
        <f>_xlfn.IFNA(VLOOKUP(A40,'HTI0001 Strategy'!$A$2:$B$267,2,FALSE),0)</f>
        <v>0</v>
      </c>
      <c r="C40" s="45">
        <f>_xlfn.IFNA(VLOOKUP(A40,'HTI0002 Strategy'!$A$85:$B$583,2,FALSE),0)</f>
        <v>0</v>
      </c>
      <c r="D40" s="45">
        <f>_xlfn.IFNA(VLOOKUP(A40,'HTI0003 Strategy'!$A$2:$B$500,2,FALSE),0)</f>
        <v>0</v>
      </c>
      <c r="E40" s="45">
        <f>_xlfn.IFNA(VLOOKUP(A40,'HTI0004 Strategy'!$A$2:$B$500,2,FALSE),0)</f>
        <v>0</v>
      </c>
      <c r="F40" s="45">
        <f>_xlfn.IFNA(VLOOKUP(A40,'HTI0005 Strategy'!$A$2:$B$500,2,FALSE),0)</f>
        <v>0</v>
      </c>
      <c r="G40" s="45">
        <f>_xlfn.IFNA(VLOOKUP(A40,'HTI00S1 Strategy'!$A$2:$B$500,2,FALSE),0)</f>
        <v>0</v>
      </c>
      <c r="H40" s="54">
        <f t="shared" si="1"/>
        <v>0</v>
      </c>
      <c r="I40" s="1">
        <f>VLOOKUP($A40,級距!$A:$K,9,FALSE)</f>
        <v>3</v>
      </c>
      <c r="J40" s="1">
        <f>VLOOKUP($A40,級距!$A:$K,10,FALSE)</f>
        <v>9</v>
      </c>
      <c r="K40" s="1">
        <f>VLOOKUP($A40,級距!$A:$K,11,FALSE)</f>
        <v>3</v>
      </c>
      <c r="L40" s="31">
        <f t="shared" si="0"/>
        <v>3</v>
      </c>
    </row>
    <row r="41" spans="1:12" x14ac:dyDescent="0.25">
      <c r="A41" s="46" t="s">
        <v>788</v>
      </c>
      <c r="B41" s="45">
        <f>_xlfn.IFNA(VLOOKUP(A41,'HTI0001 Strategy'!$A$2:$B$267,2,FALSE),0)</f>
        <v>0</v>
      </c>
      <c r="C41" s="45">
        <f>_xlfn.IFNA(VLOOKUP(A41,'HTI0002 Strategy'!$A$85:$B$583,2,FALSE),0)</f>
        <v>0</v>
      </c>
      <c r="D41" s="45">
        <f>_xlfn.IFNA(VLOOKUP(A41,'HTI0003 Strategy'!$A$2:$B$500,2,FALSE),0)</f>
        <v>0</v>
      </c>
      <c r="E41" s="45">
        <f>_xlfn.IFNA(VLOOKUP(A41,'HTI0004 Strategy'!$A$2:$B$500,2,FALSE),0)</f>
        <v>0</v>
      </c>
      <c r="F41" s="45">
        <f>_xlfn.IFNA(VLOOKUP(A41,'HTI0005 Strategy'!$A$2:$B$500,2,FALSE),0)</f>
        <v>4700</v>
      </c>
      <c r="G41" s="45">
        <f>_xlfn.IFNA(VLOOKUP(A41,'HTI00S1 Strategy'!$A$2:$B$500,2,FALSE),0)</f>
        <v>0</v>
      </c>
      <c r="H41" s="54">
        <f t="shared" si="1"/>
        <v>4700</v>
      </c>
      <c r="I41" s="1">
        <f>VLOOKUP($A41,級距!$A:$K,9,FALSE)</f>
        <v>4</v>
      </c>
      <c r="J41" s="1">
        <f>VLOOKUP($A41,級距!$A:$K,10,FALSE)</f>
        <v>2</v>
      </c>
      <c r="K41" s="1">
        <f>VLOOKUP($A41,級距!$A:$K,11,FALSE)</f>
        <v>2</v>
      </c>
      <c r="L41" s="31">
        <f t="shared" si="0"/>
        <v>2</v>
      </c>
    </row>
    <row r="42" spans="1:12" x14ac:dyDescent="0.25">
      <c r="A42" s="46" t="s">
        <v>787</v>
      </c>
      <c r="B42" s="45">
        <f>_xlfn.IFNA(VLOOKUP(A42,'HTI0001 Strategy'!$A$2:$B$267,2,FALSE),0)</f>
        <v>0</v>
      </c>
      <c r="C42" s="45">
        <f>_xlfn.IFNA(VLOOKUP(A42,'HTI0002 Strategy'!$A$85:$B$583,2,FALSE),0)</f>
        <v>0</v>
      </c>
      <c r="D42" s="45">
        <f>_xlfn.IFNA(VLOOKUP(A42,'HTI0003 Strategy'!$A$2:$B$500,2,FALSE),0)</f>
        <v>0</v>
      </c>
      <c r="E42" s="45">
        <f>_xlfn.IFNA(VLOOKUP(A42,'HTI0004 Strategy'!$A$2:$B$500,2,FALSE),0)</f>
        <v>0</v>
      </c>
      <c r="F42" s="45">
        <f>_xlfn.IFNA(VLOOKUP(A42,'HTI0005 Strategy'!$A$2:$B$500,2,FALSE),0)</f>
        <v>-1400</v>
      </c>
      <c r="G42" s="45">
        <f>_xlfn.IFNA(VLOOKUP(A42,'HTI00S1 Strategy'!$A$2:$B$500,2,FALSE),0)</f>
        <v>0</v>
      </c>
      <c r="H42" s="54">
        <f t="shared" si="1"/>
        <v>-1400</v>
      </c>
      <c r="I42" s="1">
        <f>VLOOKUP($A42,級距!$A:$K,9,FALSE)</f>
        <v>1</v>
      </c>
      <c r="J42" s="1">
        <f>VLOOKUP($A42,級距!$A:$K,10,FALSE)</f>
        <v>1</v>
      </c>
      <c r="K42" s="1">
        <f>VLOOKUP($A42,級距!$A:$K,11,FALSE)</f>
        <v>2</v>
      </c>
      <c r="L42" s="31">
        <f t="shared" si="0"/>
        <v>2</v>
      </c>
    </row>
    <row r="43" spans="1:12" x14ac:dyDescent="0.25">
      <c r="A43" s="46" t="s">
        <v>786</v>
      </c>
      <c r="B43" s="45">
        <f>_xlfn.IFNA(VLOOKUP(A43,'HTI0001 Strategy'!$A$2:$B$267,2,FALSE),0)</f>
        <v>0</v>
      </c>
      <c r="C43" s="45">
        <f>_xlfn.IFNA(VLOOKUP(A43,'HTI0002 Strategy'!$A$85:$B$583,2,FALSE),0)</f>
        <v>0</v>
      </c>
      <c r="D43" s="45">
        <f>_xlfn.IFNA(VLOOKUP(A43,'HTI0003 Strategy'!$A$2:$B$500,2,FALSE),0)</f>
        <v>0</v>
      </c>
      <c r="E43" s="45">
        <f>_xlfn.IFNA(VLOOKUP(A43,'HTI0004 Strategy'!$A$2:$B$500,2,FALSE),0)</f>
        <v>0</v>
      </c>
      <c r="F43" s="45">
        <f>_xlfn.IFNA(VLOOKUP(A43,'HTI0005 Strategy'!$A$2:$B$500,2,FALSE),0)</f>
        <v>-2000</v>
      </c>
      <c r="G43" s="45">
        <f>_xlfn.IFNA(VLOOKUP(A43,'HTI00S1 Strategy'!$A$2:$B$500,2,FALSE),0)</f>
        <v>0</v>
      </c>
      <c r="H43" s="54">
        <f t="shared" si="1"/>
        <v>-2000</v>
      </c>
      <c r="I43" s="1">
        <f>VLOOKUP($A43,級距!$A:$K,9,FALSE)</f>
        <v>5</v>
      </c>
      <c r="J43" s="1">
        <f>VLOOKUP($A43,級距!$A:$K,10,FALSE)</f>
        <v>7</v>
      </c>
      <c r="K43" s="1">
        <f>VLOOKUP($A43,級距!$A:$K,11,FALSE)</f>
        <v>3</v>
      </c>
      <c r="L43" s="31">
        <f t="shared" si="0"/>
        <v>3</v>
      </c>
    </row>
    <row r="44" spans="1:12" x14ac:dyDescent="0.25">
      <c r="A44" s="46" t="s">
        <v>785</v>
      </c>
      <c r="B44" s="45">
        <f>_xlfn.IFNA(VLOOKUP(A44,'HTI0001 Strategy'!$A$2:$B$267,2,FALSE),0)</f>
        <v>0</v>
      </c>
      <c r="C44" s="45">
        <f>_xlfn.IFNA(VLOOKUP(A44,'HTI0002 Strategy'!$A$85:$B$583,2,FALSE),0)</f>
        <v>0</v>
      </c>
      <c r="D44" s="45">
        <f>_xlfn.IFNA(VLOOKUP(A44,'HTI0003 Strategy'!$A$2:$B$500,2,FALSE),0)</f>
        <v>0</v>
      </c>
      <c r="E44" s="45">
        <f>_xlfn.IFNA(VLOOKUP(A44,'HTI0004 Strategy'!$A$2:$B$500,2,FALSE),0)</f>
        <v>0</v>
      </c>
      <c r="F44" s="45">
        <f>_xlfn.IFNA(VLOOKUP(A44,'HTI0005 Strategy'!$A$2:$B$500,2,FALSE),0)</f>
        <v>-11150</v>
      </c>
      <c r="G44" s="45">
        <f>_xlfn.IFNA(VLOOKUP(A44,'HTI00S1 Strategy'!$A$2:$B$500,2,FALSE),0)</f>
        <v>0</v>
      </c>
      <c r="H44" s="54">
        <f t="shared" si="1"/>
        <v>-11150</v>
      </c>
      <c r="I44" s="1">
        <f>VLOOKUP($A44,級距!$A:$K,9,FALSE)</f>
        <v>6</v>
      </c>
      <c r="J44" s="1">
        <f>VLOOKUP($A44,級距!$A:$K,10,FALSE)</f>
        <v>7</v>
      </c>
      <c r="K44" s="1">
        <f>VLOOKUP($A44,級距!$A:$K,11,FALSE)</f>
        <v>4</v>
      </c>
      <c r="L44" s="31">
        <f t="shared" si="0"/>
        <v>4</v>
      </c>
    </row>
    <row r="45" spans="1:12" x14ac:dyDescent="0.25">
      <c r="A45" s="46" t="s">
        <v>784</v>
      </c>
      <c r="B45" s="45">
        <f>_xlfn.IFNA(VLOOKUP(A45,'HTI0001 Strategy'!$A$2:$B$267,2,FALSE),0)</f>
        <v>0</v>
      </c>
      <c r="C45" s="45">
        <f>_xlfn.IFNA(VLOOKUP(A45,'HTI0002 Strategy'!$A$85:$B$583,2,FALSE),0)</f>
        <v>0</v>
      </c>
      <c r="D45" s="45">
        <f>_xlfn.IFNA(VLOOKUP(A45,'HTI0003 Strategy'!$A$2:$B$500,2,FALSE),0)</f>
        <v>0</v>
      </c>
      <c r="E45" s="45">
        <f>_xlfn.IFNA(VLOOKUP(A45,'HTI0004 Strategy'!$A$2:$B$500,2,FALSE),0)</f>
        <v>0</v>
      </c>
      <c r="F45" s="45">
        <f>_xlfn.IFNA(VLOOKUP(A45,'HTI0005 Strategy'!$A$2:$B$500,2,FALSE),0)</f>
        <v>2500</v>
      </c>
      <c r="G45" s="45">
        <f>_xlfn.IFNA(VLOOKUP(A45,'HTI00S1 Strategy'!$A$2:$B$500,2,FALSE),0)</f>
        <v>0</v>
      </c>
      <c r="H45" s="54">
        <f t="shared" si="1"/>
        <v>2500</v>
      </c>
      <c r="I45" s="1">
        <f>VLOOKUP($A45,級距!$A:$K,9,FALSE)</f>
        <v>6</v>
      </c>
      <c r="J45" s="1">
        <f>VLOOKUP($A45,級距!$A:$K,10,FALSE)</f>
        <v>4</v>
      </c>
      <c r="K45" s="1">
        <f>VLOOKUP($A45,級距!$A:$K,11,FALSE)</f>
        <v>1</v>
      </c>
      <c r="L45" s="31">
        <f t="shared" si="0"/>
        <v>1</v>
      </c>
    </row>
    <row r="46" spans="1:12" x14ac:dyDescent="0.25">
      <c r="A46" s="46" t="s">
        <v>783</v>
      </c>
      <c r="B46" s="45">
        <f>_xlfn.IFNA(VLOOKUP(A46,'HTI0001 Strategy'!$A$2:$B$267,2,FALSE),0)</f>
        <v>0</v>
      </c>
      <c r="C46" s="45">
        <f>_xlfn.IFNA(VLOOKUP(A46,'HTI0002 Strategy'!$A$85:$B$583,2,FALSE),0)</f>
        <v>0</v>
      </c>
      <c r="D46" s="45">
        <f>_xlfn.IFNA(VLOOKUP(A46,'HTI0003 Strategy'!$A$2:$B$500,2,FALSE),0)</f>
        <v>0</v>
      </c>
      <c r="E46" s="45">
        <f>_xlfn.IFNA(VLOOKUP(A46,'HTI0004 Strategy'!$A$2:$B$500,2,FALSE),0)</f>
        <v>0</v>
      </c>
      <c r="F46" s="45">
        <f>_xlfn.IFNA(VLOOKUP(A46,'HTI0005 Strategy'!$A$2:$B$500,2,FALSE),0)</f>
        <v>2450</v>
      </c>
      <c r="G46" s="45">
        <f>_xlfn.IFNA(VLOOKUP(A46,'HTI00S1 Strategy'!$A$2:$B$500,2,FALSE),0)</f>
        <v>0</v>
      </c>
      <c r="H46" s="54">
        <f t="shared" si="1"/>
        <v>2450</v>
      </c>
      <c r="I46" s="1">
        <f>VLOOKUP($A46,級距!$A:$K,9,FALSE)</f>
        <v>5</v>
      </c>
      <c r="J46" s="1">
        <f>VLOOKUP($A46,級距!$A:$K,10,FALSE)</f>
        <v>7</v>
      </c>
      <c r="K46" s="1">
        <f>VLOOKUP($A46,級距!$A:$K,11,FALSE)</f>
        <v>3</v>
      </c>
      <c r="L46" s="31">
        <f t="shared" si="0"/>
        <v>3</v>
      </c>
    </row>
    <row r="47" spans="1:12" x14ac:dyDescent="0.25">
      <c r="A47" s="46" t="s">
        <v>782</v>
      </c>
      <c r="B47" s="45">
        <f>_xlfn.IFNA(VLOOKUP(A47,'HTI0001 Strategy'!$A$2:$B$267,2,FALSE),0)</f>
        <v>0</v>
      </c>
      <c r="C47" s="45">
        <f>_xlfn.IFNA(VLOOKUP(A47,'HTI0002 Strategy'!$A$85:$B$583,2,FALSE),0)</f>
        <v>0</v>
      </c>
      <c r="D47" s="45">
        <f>_xlfn.IFNA(VLOOKUP(A47,'HTI0003 Strategy'!$A$2:$B$500,2,FALSE),0)</f>
        <v>0</v>
      </c>
      <c r="E47" s="45">
        <f>_xlfn.IFNA(VLOOKUP(A47,'HTI0004 Strategy'!$A$2:$B$500,2,FALSE),0)</f>
        <v>0</v>
      </c>
      <c r="F47" s="45">
        <f>_xlfn.IFNA(VLOOKUP(A47,'HTI0005 Strategy'!$A$2:$B$500,2,FALSE),0)</f>
        <v>-5400</v>
      </c>
      <c r="G47" s="45">
        <f>_xlfn.IFNA(VLOOKUP(A47,'HTI00S1 Strategy'!$A$2:$B$500,2,FALSE),0)</f>
        <v>0</v>
      </c>
      <c r="H47" s="54">
        <f t="shared" si="1"/>
        <v>-5400</v>
      </c>
      <c r="I47" s="1">
        <f>VLOOKUP($A47,級距!$A:$K,9,FALSE)</f>
        <v>6</v>
      </c>
      <c r="J47" s="1">
        <f>VLOOKUP($A47,級距!$A:$K,10,FALSE)</f>
        <v>7</v>
      </c>
      <c r="K47" s="1">
        <f>VLOOKUP($A47,級距!$A:$K,11,FALSE)</f>
        <v>4</v>
      </c>
      <c r="L47" s="31">
        <f t="shared" si="0"/>
        <v>4</v>
      </c>
    </row>
    <row r="48" spans="1:12" x14ac:dyDescent="0.25">
      <c r="A48" s="46" t="s">
        <v>781</v>
      </c>
      <c r="B48" s="45">
        <f>_xlfn.IFNA(VLOOKUP(A48,'HTI0001 Strategy'!$A$2:$B$267,2,FALSE),0)</f>
        <v>0</v>
      </c>
      <c r="C48" s="45">
        <f>_xlfn.IFNA(VLOOKUP(A48,'HTI0002 Strategy'!$A$85:$B$583,2,FALSE),0)</f>
        <v>0</v>
      </c>
      <c r="D48" s="45">
        <f>_xlfn.IFNA(VLOOKUP(A48,'HTI0003 Strategy'!$A$2:$B$500,2,FALSE),0)</f>
        <v>0</v>
      </c>
      <c r="E48" s="45">
        <f>_xlfn.IFNA(VLOOKUP(A48,'HTI0004 Strategy'!$A$2:$B$500,2,FALSE),0)</f>
        <v>0</v>
      </c>
      <c r="F48" s="45">
        <f>_xlfn.IFNA(VLOOKUP(A48,'HTI0005 Strategy'!$A$2:$B$500,2,FALSE),0)</f>
        <v>400</v>
      </c>
      <c r="G48" s="45">
        <f>_xlfn.IFNA(VLOOKUP(A48,'HTI00S1 Strategy'!$A$2:$B$500,2,FALSE),0)</f>
        <v>0</v>
      </c>
      <c r="H48" s="54">
        <f t="shared" si="1"/>
        <v>400</v>
      </c>
      <c r="I48" s="1">
        <f>VLOOKUP($A48,級距!$A:$K,9,FALSE)</f>
        <v>8</v>
      </c>
      <c r="J48" s="1">
        <f>VLOOKUP($A48,級距!$A:$K,10,FALSE)</f>
        <v>4</v>
      </c>
      <c r="K48" s="1">
        <f>VLOOKUP($A48,級距!$A:$K,11,FALSE)</f>
        <v>1</v>
      </c>
      <c r="L48" s="31">
        <f t="shared" si="0"/>
        <v>1</v>
      </c>
    </row>
    <row r="49" spans="1:12" x14ac:dyDescent="0.25">
      <c r="A49" s="46" t="s">
        <v>780</v>
      </c>
      <c r="B49" s="45">
        <f>_xlfn.IFNA(VLOOKUP(A49,'HTI0001 Strategy'!$A$2:$B$267,2,FALSE),0)</f>
        <v>0</v>
      </c>
      <c r="C49" s="45">
        <f>_xlfn.IFNA(VLOOKUP(A49,'HTI0002 Strategy'!$A$85:$B$583,2,FALSE),0)</f>
        <v>0</v>
      </c>
      <c r="D49" s="45">
        <f>_xlfn.IFNA(VLOOKUP(A49,'HTI0003 Strategy'!$A$2:$B$500,2,FALSE),0)</f>
        <v>0</v>
      </c>
      <c r="E49" s="45">
        <f>_xlfn.IFNA(VLOOKUP(A49,'HTI0004 Strategy'!$A$2:$B$500,2,FALSE),0)</f>
        <v>0</v>
      </c>
      <c r="F49" s="45">
        <f>_xlfn.IFNA(VLOOKUP(A49,'HTI0005 Strategy'!$A$2:$B$500,2,FALSE),0)</f>
        <v>9450</v>
      </c>
      <c r="G49" s="45">
        <f>_xlfn.IFNA(VLOOKUP(A49,'HTI00S1 Strategy'!$A$2:$B$500,2,FALSE),0)</f>
        <v>0</v>
      </c>
      <c r="H49" s="54">
        <f t="shared" si="1"/>
        <v>9450</v>
      </c>
      <c r="I49" s="1">
        <f>VLOOKUP($A49,級距!$A:$K,9,FALSE)</f>
        <v>7</v>
      </c>
      <c r="J49" s="1">
        <f>VLOOKUP($A49,級距!$A:$K,10,FALSE)</f>
        <v>5</v>
      </c>
      <c r="K49" s="1">
        <f>VLOOKUP($A49,級距!$A:$K,11,FALSE)</f>
        <v>1</v>
      </c>
      <c r="L49" s="31">
        <f t="shared" si="0"/>
        <v>1</v>
      </c>
    </row>
    <row r="50" spans="1:12" x14ac:dyDescent="0.25">
      <c r="A50" s="46" t="s">
        <v>779</v>
      </c>
      <c r="B50" s="45">
        <f>_xlfn.IFNA(VLOOKUP(A50,'HTI0001 Strategy'!$A$2:$B$267,2,FALSE),0)</f>
        <v>0</v>
      </c>
      <c r="C50" s="45">
        <f>_xlfn.IFNA(VLOOKUP(A50,'HTI0002 Strategy'!$A$85:$B$583,2,FALSE),0)</f>
        <v>0</v>
      </c>
      <c r="D50" s="45">
        <f>_xlfn.IFNA(VLOOKUP(A50,'HTI0003 Strategy'!$A$2:$B$500,2,FALSE),0)</f>
        <v>0</v>
      </c>
      <c r="E50" s="45">
        <f>_xlfn.IFNA(VLOOKUP(A50,'HTI0004 Strategy'!$A$2:$B$500,2,FALSE),0)</f>
        <v>0</v>
      </c>
      <c r="F50" s="45">
        <f>_xlfn.IFNA(VLOOKUP(A50,'HTI0005 Strategy'!$A$2:$B$500,2,FALSE),0)</f>
        <v>600</v>
      </c>
      <c r="G50" s="45">
        <f>_xlfn.IFNA(VLOOKUP(A50,'HTI00S1 Strategy'!$A$2:$B$500,2,FALSE),0)</f>
        <v>0</v>
      </c>
      <c r="H50" s="54">
        <f t="shared" si="1"/>
        <v>600</v>
      </c>
      <c r="I50" s="1">
        <f>VLOOKUP($A50,級距!$A:$K,9,FALSE)</f>
        <v>4</v>
      </c>
      <c r="J50" s="1">
        <f>VLOOKUP($A50,級距!$A:$K,10,FALSE)</f>
        <v>2</v>
      </c>
      <c r="K50" s="1">
        <f>VLOOKUP($A50,級距!$A:$K,11,FALSE)</f>
        <v>2</v>
      </c>
      <c r="L50" s="31">
        <f t="shared" si="0"/>
        <v>2</v>
      </c>
    </row>
    <row r="51" spans="1:12" x14ac:dyDescent="0.25">
      <c r="A51" s="46" t="s">
        <v>778</v>
      </c>
      <c r="B51" s="45">
        <f>_xlfn.IFNA(VLOOKUP(A51,'HTI0001 Strategy'!$A$2:$B$267,2,FALSE),0)</f>
        <v>0</v>
      </c>
      <c r="C51" s="45">
        <f>_xlfn.IFNA(VLOOKUP(A51,'HTI0002 Strategy'!$A$85:$B$583,2,FALSE),0)</f>
        <v>0</v>
      </c>
      <c r="D51" s="45">
        <f>_xlfn.IFNA(VLOOKUP(A51,'HTI0003 Strategy'!$A$2:$B$500,2,FALSE),0)</f>
        <v>0</v>
      </c>
      <c r="E51" s="45">
        <f>_xlfn.IFNA(VLOOKUP(A51,'HTI0004 Strategy'!$A$2:$B$500,2,FALSE),0)</f>
        <v>0</v>
      </c>
      <c r="F51" s="45">
        <f>_xlfn.IFNA(VLOOKUP(A51,'HTI0005 Strategy'!$A$2:$B$500,2,FALSE),0)</f>
        <v>0</v>
      </c>
      <c r="G51" s="45">
        <f>_xlfn.IFNA(VLOOKUP(A51,'HTI00S1 Strategy'!$A$2:$B$500,2,FALSE),0)</f>
        <v>0</v>
      </c>
      <c r="H51" s="54">
        <f t="shared" si="1"/>
        <v>0</v>
      </c>
      <c r="I51" s="1">
        <f>VLOOKUP($A51,級距!$A:$K,9,FALSE)</f>
        <v>10</v>
      </c>
      <c r="J51" s="1">
        <f>VLOOKUP($A51,級距!$A:$K,10,FALSE)</f>
        <v>6</v>
      </c>
      <c r="K51" s="1">
        <f>VLOOKUP($A51,級距!$A:$K,11,FALSE)</f>
        <v>1</v>
      </c>
      <c r="L51" s="31">
        <f t="shared" si="0"/>
        <v>1</v>
      </c>
    </row>
    <row r="52" spans="1:12" x14ac:dyDescent="0.25">
      <c r="A52" s="46" t="s">
        <v>777</v>
      </c>
      <c r="B52" s="45">
        <f>_xlfn.IFNA(VLOOKUP(A52,'HTI0001 Strategy'!$A$2:$B$267,2,FALSE),0)</f>
        <v>0</v>
      </c>
      <c r="C52" s="45">
        <f>_xlfn.IFNA(VLOOKUP(A52,'HTI0002 Strategy'!$A$85:$B$583,2,FALSE),0)</f>
        <v>0</v>
      </c>
      <c r="D52" s="45">
        <f>_xlfn.IFNA(VLOOKUP(A52,'HTI0003 Strategy'!$A$2:$B$500,2,FALSE),0)</f>
        <v>0</v>
      </c>
      <c r="E52" s="45">
        <f>_xlfn.IFNA(VLOOKUP(A52,'HTI0004 Strategy'!$A$2:$B$500,2,FALSE),0)</f>
        <v>0</v>
      </c>
      <c r="F52" s="45">
        <f>_xlfn.IFNA(VLOOKUP(A52,'HTI0005 Strategy'!$A$2:$B$500,2,FALSE),0)</f>
        <v>-2200</v>
      </c>
      <c r="G52" s="45">
        <f>_xlfn.IFNA(VLOOKUP(A52,'HTI00S1 Strategy'!$A$2:$B$500,2,FALSE),0)</f>
        <v>0</v>
      </c>
      <c r="H52" s="54">
        <f t="shared" si="1"/>
        <v>-2200</v>
      </c>
      <c r="I52" s="1">
        <f>VLOOKUP($A52,級距!$A:$K,9,FALSE)</f>
        <v>9</v>
      </c>
      <c r="J52" s="1">
        <f>VLOOKUP($A52,級距!$A:$K,10,FALSE)</f>
        <v>2</v>
      </c>
      <c r="K52" s="1">
        <f>VLOOKUP($A52,級距!$A:$K,11,FALSE)</f>
        <v>1</v>
      </c>
      <c r="L52" s="31">
        <f t="shared" si="0"/>
        <v>1</v>
      </c>
    </row>
    <row r="53" spans="1:12" x14ac:dyDescent="0.25">
      <c r="A53" s="46" t="s">
        <v>776</v>
      </c>
      <c r="B53" s="45">
        <f>_xlfn.IFNA(VLOOKUP(A53,'HTI0001 Strategy'!$A$2:$B$267,2,FALSE),0)</f>
        <v>0</v>
      </c>
      <c r="C53" s="45">
        <f>_xlfn.IFNA(VLOOKUP(A53,'HTI0002 Strategy'!$A$85:$B$583,2,FALSE),0)</f>
        <v>0</v>
      </c>
      <c r="D53" s="45">
        <f>_xlfn.IFNA(VLOOKUP(A53,'HTI0003 Strategy'!$A$2:$B$500,2,FALSE),0)</f>
        <v>0</v>
      </c>
      <c r="E53" s="45">
        <f>_xlfn.IFNA(VLOOKUP(A53,'HTI0004 Strategy'!$A$2:$B$500,2,FALSE),0)</f>
        <v>0</v>
      </c>
      <c r="F53" s="45">
        <f>_xlfn.IFNA(VLOOKUP(A53,'HTI0005 Strategy'!$A$2:$B$500,2,FALSE),0)</f>
        <v>0</v>
      </c>
      <c r="G53" s="45">
        <f>_xlfn.IFNA(VLOOKUP(A53,'HTI00S1 Strategy'!$A$2:$B$500,2,FALSE),0)</f>
        <v>0</v>
      </c>
      <c r="H53" s="54">
        <f t="shared" si="1"/>
        <v>0</v>
      </c>
      <c r="I53" s="1">
        <f>VLOOKUP($A53,級距!$A:$K,9,FALSE)</f>
        <v>10</v>
      </c>
      <c r="J53" s="1">
        <f>VLOOKUP($A53,級距!$A:$K,10,FALSE)</f>
        <v>9</v>
      </c>
      <c r="K53" s="1">
        <f>VLOOKUP($A53,級距!$A:$K,11,FALSE)</f>
        <v>4</v>
      </c>
      <c r="L53" s="31">
        <f t="shared" si="0"/>
        <v>4</v>
      </c>
    </row>
    <row r="54" spans="1:12" x14ac:dyDescent="0.25">
      <c r="A54" s="46" t="s">
        <v>775</v>
      </c>
      <c r="B54" s="45">
        <f>_xlfn.IFNA(VLOOKUP(A54,'HTI0001 Strategy'!$A$2:$B$267,2,FALSE),0)</f>
        <v>0</v>
      </c>
      <c r="C54" s="45">
        <f>_xlfn.IFNA(VLOOKUP(A54,'HTI0002 Strategy'!$A$85:$B$583,2,FALSE),0)</f>
        <v>0</v>
      </c>
      <c r="D54" s="45">
        <f>_xlfn.IFNA(VLOOKUP(A54,'HTI0003 Strategy'!$A$2:$B$500,2,FALSE),0)</f>
        <v>0</v>
      </c>
      <c r="E54" s="45">
        <f>_xlfn.IFNA(VLOOKUP(A54,'HTI0004 Strategy'!$A$2:$B$500,2,FALSE),0)</f>
        <v>0</v>
      </c>
      <c r="F54" s="45">
        <f>_xlfn.IFNA(VLOOKUP(A54,'HTI0005 Strategy'!$A$2:$B$500,2,FALSE),0)</f>
        <v>0</v>
      </c>
      <c r="G54" s="45">
        <f>_xlfn.IFNA(VLOOKUP(A54,'HTI00S1 Strategy'!$A$2:$B$500,2,FALSE),0)</f>
        <v>0</v>
      </c>
      <c r="H54" s="54">
        <f t="shared" si="1"/>
        <v>0</v>
      </c>
      <c r="I54" s="1">
        <f>VLOOKUP($A54,級距!$A:$K,9,FALSE)</f>
        <v>10</v>
      </c>
      <c r="J54" s="1">
        <f>VLOOKUP($A54,級距!$A:$K,10,FALSE)</f>
        <v>1</v>
      </c>
      <c r="K54" s="1">
        <f>VLOOKUP($A54,級距!$A:$K,11,FALSE)</f>
        <v>1</v>
      </c>
      <c r="L54" s="31">
        <f t="shared" si="0"/>
        <v>1</v>
      </c>
    </row>
    <row r="55" spans="1:12" x14ac:dyDescent="0.25">
      <c r="A55" s="46" t="s">
        <v>774</v>
      </c>
      <c r="B55" s="45">
        <f>_xlfn.IFNA(VLOOKUP(A55,'HTI0001 Strategy'!$A$2:$B$267,2,FALSE),0)</f>
        <v>0</v>
      </c>
      <c r="C55" s="45">
        <f>_xlfn.IFNA(VLOOKUP(A55,'HTI0002 Strategy'!$A$85:$B$583,2,FALSE),0)</f>
        <v>0</v>
      </c>
      <c r="D55" s="45">
        <f>_xlfn.IFNA(VLOOKUP(A55,'HTI0003 Strategy'!$A$2:$B$500,2,FALSE),0)</f>
        <v>0</v>
      </c>
      <c r="E55" s="45">
        <f>_xlfn.IFNA(VLOOKUP(A55,'HTI0004 Strategy'!$A$2:$B$500,2,FALSE),0)</f>
        <v>0</v>
      </c>
      <c r="F55" s="45">
        <f>_xlfn.IFNA(VLOOKUP(A55,'HTI0005 Strategy'!$A$2:$B$500,2,FALSE),0)</f>
        <v>0</v>
      </c>
      <c r="G55" s="45">
        <f>_xlfn.IFNA(VLOOKUP(A55,'HTI00S1 Strategy'!$A$2:$B$500,2,FALSE),0)</f>
        <v>0</v>
      </c>
      <c r="H55" s="54">
        <f t="shared" si="1"/>
        <v>0</v>
      </c>
      <c r="I55" s="1">
        <f>VLOOKUP($A55,級距!$A:$K,9,FALSE)</f>
        <v>10</v>
      </c>
      <c r="J55" s="1">
        <f>VLOOKUP($A55,級距!$A:$K,10,FALSE)</f>
        <v>7</v>
      </c>
      <c r="K55" s="1">
        <f>VLOOKUP($A55,級距!$A:$K,11,FALSE)</f>
        <v>4</v>
      </c>
      <c r="L55" s="31">
        <f t="shared" si="0"/>
        <v>4</v>
      </c>
    </row>
    <row r="56" spans="1:12" x14ac:dyDescent="0.25">
      <c r="A56" s="46" t="s">
        <v>773</v>
      </c>
      <c r="B56" s="45">
        <f>_xlfn.IFNA(VLOOKUP(A56,'HTI0001 Strategy'!$A$2:$B$267,2,FALSE),0)</f>
        <v>0</v>
      </c>
      <c r="C56" s="45">
        <f>_xlfn.IFNA(VLOOKUP(A56,'HTI0002 Strategy'!$A$85:$B$583,2,FALSE),0)</f>
        <v>0</v>
      </c>
      <c r="D56" s="45">
        <f>_xlfn.IFNA(VLOOKUP(A56,'HTI0003 Strategy'!$A$2:$B$500,2,FALSE),0)</f>
        <v>0</v>
      </c>
      <c r="E56" s="45">
        <f>_xlfn.IFNA(VLOOKUP(A56,'HTI0004 Strategy'!$A$2:$B$500,2,FALSE),0)</f>
        <v>0</v>
      </c>
      <c r="F56" s="45">
        <f>_xlfn.IFNA(VLOOKUP(A56,'HTI0005 Strategy'!$A$2:$B$500,2,FALSE),0)</f>
        <v>0</v>
      </c>
      <c r="G56" s="45">
        <f>_xlfn.IFNA(VLOOKUP(A56,'HTI00S1 Strategy'!$A$2:$B$500,2,FALSE),0)</f>
        <v>0</v>
      </c>
      <c r="H56" s="54">
        <f t="shared" si="1"/>
        <v>0</v>
      </c>
      <c r="I56" s="1">
        <f>VLOOKUP($A56,級距!$A:$K,9,FALSE)</f>
        <v>8</v>
      </c>
      <c r="J56" s="1">
        <f>VLOOKUP($A56,級距!$A:$K,10,FALSE)</f>
        <v>5</v>
      </c>
      <c r="K56" s="1">
        <f>VLOOKUP($A56,級距!$A:$K,11,FALSE)</f>
        <v>1</v>
      </c>
      <c r="L56" s="31">
        <f t="shared" si="0"/>
        <v>1</v>
      </c>
    </row>
    <row r="57" spans="1:12" x14ac:dyDescent="0.25">
      <c r="A57" s="46" t="s">
        <v>772</v>
      </c>
      <c r="B57" s="45">
        <f>_xlfn.IFNA(VLOOKUP(A57,'HTI0001 Strategy'!$A$2:$B$267,2,FALSE),0)</f>
        <v>0</v>
      </c>
      <c r="C57" s="45">
        <f>_xlfn.IFNA(VLOOKUP(A57,'HTI0002 Strategy'!$A$85:$B$583,2,FALSE),0)</f>
        <v>0</v>
      </c>
      <c r="D57" s="45">
        <f>_xlfn.IFNA(VLOOKUP(A57,'HTI0003 Strategy'!$A$2:$B$500,2,FALSE),0)</f>
        <v>0</v>
      </c>
      <c r="E57" s="45">
        <f>_xlfn.IFNA(VLOOKUP(A57,'HTI0004 Strategy'!$A$2:$B$500,2,FALSE),0)</f>
        <v>0</v>
      </c>
      <c r="F57" s="45">
        <f>_xlfn.IFNA(VLOOKUP(A57,'HTI0005 Strategy'!$A$2:$B$500,2,FALSE),0)</f>
        <v>-5400</v>
      </c>
      <c r="G57" s="45">
        <f>_xlfn.IFNA(VLOOKUP(A57,'HTI00S1 Strategy'!$A$2:$B$500,2,FALSE),0)</f>
        <v>0</v>
      </c>
      <c r="H57" s="54">
        <f t="shared" si="1"/>
        <v>-5400</v>
      </c>
      <c r="I57" s="1">
        <f>VLOOKUP($A57,級距!$A:$K,9,FALSE)</f>
        <v>6</v>
      </c>
      <c r="J57" s="1">
        <f>VLOOKUP($A57,級距!$A:$K,10,FALSE)</f>
        <v>2</v>
      </c>
      <c r="K57" s="1">
        <f>VLOOKUP($A57,級距!$A:$K,11,FALSE)</f>
        <v>1</v>
      </c>
      <c r="L57" s="31">
        <f t="shared" si="0"/>
        <v>1</v>
      </c>
    </row>
    <row r="58" spans="1:12" x14ac:dyDescent="0.25">
      <c r="A58" s="46" t="s">
        <v>771</v>
      </c>
      <c r="B58" s="45">
        <f>_xlfn.IFNA(VLOOKUP(A58,'HTI0001 Strategy'!$A$2:$B$267,2,FALSE),0)</f>
        <v>0</v>
      </c>
      <c r="C58" s="45">
        <f>_xlfn.IFNA(VLOOKUP(A58,'HTI0002 Strategy'!$A$85:$B$583,2,FALSE),0)</f>
        <v>0</v>
      </c>
      <c r="D58" s="45">
        <f>_xlfn.IFNA(VLOOKUP(A58,'HTI0003 Strategy'!$A$2:$B$500,2,FALSE),0)</f>
        <v>0</v>
      </c>
      <c r="E58" s="45">
        <f>_xlfn.IFNA(VLOOKUP(A58,'HTI0004 Strategy'!$A$2:$B$500,2,FALSE),0)</f>
        <v>0</v>
      </c>
      <c r="F58" s="45">
        <f>_xlfn.IFNA(VLOOKUP(A58,'HTI0005 Strategy'!$A$2:$B$500,2,FALSE),0)</f>
        <v>-5400</v>
      </c>
      <c r="G58" s="45">
        <f>_xlfn.IFNA(VLOOKUP(A58,'HTI00S1 Strategy'!$A$2:$B$500,2,FALSE),0)</f>
        <v>0</v>
      </c>
      <c r="H58" s="54">
        <f t="shared" si="1"/>
        <v>-5400</v>
      </c>
      <c r="I58" s="1">
        <f>VLOOKUP($A58,級距!$A:$K,9,FALSE)</f>
        <v>5</v>
      </c>
      <c r="J58" s="1">
        <f>VLOOKUP($A58,級距!$A:$K,10,FALSE)</f>
        <v>2</v>
      </c>
      <c r="K58" s="1">
        <f>VLOOKUP($A58,級距!$A:$K,11,FALSE)</f>
        <v>2</v>
      </c>
      <c r="L58" s="31">
        <f t="shared" si="0"/>
        <v>2</v>
      </c>
    </row>
    <row r="59" spans="1:12" x14ac:dyDescent="0.25">
      <c r="A59" s="46" t="s">
        <v>770</v>
      </c>
      <c r="B59" s="45">
        <f>_xlfn.IFNA(VLOOKUP(A59,'HTI0001 Strategy'!$A$2:$B$267,2,FALSE),0)</f>
        <v>0</v>
      </c>
      <c r="C59" s="45">
        <f>_xlfn.IFNA(VLOOKUP(A59,'HTI0002 Strategy'!$A$85:$B$583,2,FALSE),0)</f>
        <v>0</v>
      </c>
      <c r="D59" s="45">
        <f>_xlfn.IFNA(VLOOKUP(A59,'HTI0003 Strategy'!$A$2:$B$500,2,FALSE),0)</f>
        <v>0</v>
      </c>
      <c r="E59" s="45">
        <f>_xlfn.IFNA(VLOOKUP(A59,'HTI0004 Strategy'!$A$2:$B$500,2,FALSE),0)</f>
        <v>0</v>
      </c>
      <c r="F59" s="45">
        <f>_xlfn.IFNA(VLOOKUP(A59,'HTI0005 Strategy'!$A$2:$B$500,2,FALSE),0)</f>
        <v>2700</v>
      </c>
      <c r="G59" s="45">
        <f>_xlfn.IFNA(VLOOKUP(A59,'HTI00S1 Strategy'!$A$2:$B$500,2,FALSE),0)</f>
        <v>0</v>
      </c>
      <c r="H59" s="54">
        <f t="shared" si="1"/>
        <v>2700</v>
      </c>
      <c r="I59" s="1">
        <f>VLOOKUP($A59,級距!$A:$K,9,FALSE)</f>
        <v>5</v>
      </c>
      <c r="J59" s="1">
        <f>VLOOKUP($A59,級距!$A:$K,10,FALSE)</f>
        <v>1</v>
      </c>
      <c r="K59" s="1">
        <f>VLOOKUP($A59,級距!$A:$K,11,FALSE)</f>
        <v>2</v>
      </c>
      <c r="L59" s="31">
        <f t="shared" si="0"/>
        <v>2</v>
      </c>
    </row>
    <row r="60" spans="1:12" x14ac:dyDescent="0.25">
      <c r="A60" s="46" t="s">
        <v>769</v>
      </c>
      <c r="B60" s="45">
        <f>_xlfn.IFNA(VLOOKUP(A60,'HTI0001 Strategy'!$A$2:$B$267,2,FALSE),0)</f>
        <v>0</v>
      </c>
      <c r="C60" s="45">
        <f>_xlfn.IFNA(VLOOKUP(A60,'HTI0002 Strategy'!$A$85:$B$583,2,FALSE),0)</f>
        <v>0</v>
      </c>
      <c r="D60" s="45">
        <f>_xlfn.IFNA(VLOOKUP(A60,'HTI0003 Strategy'!$A$2:$B$500,2,FALSE),0)</f>
        <v>0</v>
      </c>
      <c r="E60" s="45">
        <f>_xlfn.IFNA(VLOOKUP(A60,'HTI0004 Strategy'!$A$2:$B$500,2,FALSE),0)</f>
        <v>0</v>
      </c>
      <c r="F60" s="45">
        <f>_xlfn.IFNA(VLOOKUP(A60,'HTI0005 Strategy'!$A$2:$B$500,2,FALSE),0)</f>
        <v>-900</v>
      </c>
      <c r="G60" s="45">
        <f>_xlfn.IFNA(VLOOKUP(A60,'HTI00S1 Strategy'!$A$2:$B$500,2,FALSE),0)</f>
        <v>0</v>
      </c>
      <c r="H60" s="54">
        <f t="shared" si="1"/>
        <v>-900</v>
      </c>
      <c r="I60" s="1">
        <f>VLOOKUP($A60,級距!$A:$K,9,FALSE)</f>
        <v>7</v>
      </c>
      <c r="J60" s="1">
        <f>VLOOKUP($A60,級距!$A:$K,10,FALSE)</f>
        <v>10</v>
      </c>
      <c r="K60" s="1">
        <f>VLOOKUP($A60,級距!$A:$K,11,FALSE)</f>
        <v>4</v>
      </c>
      <c r="L60" s="31">
        <f t="shared" si="0"/>
        <v>4</v>
      </c>
    </row>
    <row r="61" spans="1:12" x14ac:dyDescent="0.25">
      <c r="A61" s="46" t="s">
        <v>768</v>
      </c>
      <c r="B61" s="45">
        <f>_xlfn.IFNA(VLOOKUP(A61,'HTI0001 Strategy'!$A$2:$B$267,2,FALSE),0)</f>
        <v>0</v>
      </c>
      <c r="C61" s="45">
        <f>_xlfn.IFNA(VLOOKUP(A61,'HTI0002 Strategy'!$A$85:$B$583,2,FALSE),0)</f>
        <v>0</v>
      </c>
      <c r="D61" s="45">
        <f>_xlfn.IFNA(VLOOKUP(A61,'HTI0003 Strategy'!$A$2:$B$500,2,FALSE),0)</f>
        <v>0</v>
      </c>
      <c r="E61" s="45">
        <f>_xlfn.IFNA(VLOOKUP(A61,'HTI0004 Strategy'!$A$2:$B$500,2,FALSE),0)</f>
        <v>0</v>
      </c>
      <c r="F61" s="45">
        <f>_xlfn.IFNA(VLOOKUP(A61,'HTI0005 Strategy'!$A$2:$B$500,2,FALSE),0)</f>
        <v>1700</v>
      </c>
      <c r="G61" s="45">
        <f>_xlfn.IFNA(VLOOKUP(A61,'HTI00S1 Strategy'!$A$2:$B$500,2,FALSE),0)</f>
        <v>0</v>
      </c>
      <c r="H61" s="54">
        <f t="shared" si="1"/>
        <v>1700</v>
      </c>
      <c r="I61" s="1">
        <f>VLOOKUP($A61,級距!$A:$K,9,FALSE)</f>
        <v>8</v>
      </c>
      <c r="J61" s="1">
        <f>VLOOKUP($A61,級距!$A:$K,10,FALSE)</f>
        <v>3</v>
      </c>
      <c r="K61" s="1">
        <f>VLOOKUP($A61,級距!$A:$K,11,FALSE)</f>
        <v>1</v>
      </c>
      <c r="L61" s="31">
        <f t="shared" si="0"/>
        <v>1</v>
      </c>
    </row>
    <row r="62" spans="1:12" x14ac:dyDescent="0.25">
      <c r="A62" s="46" t="s">
        <v>767</v>
      </c>
      <c r="B62" s="45">
        <f>_xlfn.IFNA(VLOOKUP(A62,'HTI0001 Strategy'!$A$2:$B$267,2,FALSE),0)</f>
        <v>0</v>
      </c>
      <c r="C62" s="45">
        <f>_xlfn.IFNA(VLOOKUP(A62,'HTI0002 Strategy'!$A$85:$B$583,2,FALSE),0)</f>
        <v>0</v>
      </c>
      <c r="D62" s="45">
        <f>_xlfn.IFNA(VLOOKUP(A62,'HTI0003 Strategy'!$A$2:$B$500,2,FALSE),0)</f>
        <v>0</v>
      </c>
      <c r="E62" s="45">
        <f>_xlfn.IFNA(VLOOKUP(A62,'HTI0004 Strategy'!$A$2:$B$500,2,FALSE),0)</f>
        <v>0</v>
      </c>
      <c r="F62" s="45">
        <f>_xlfn.IFNA(VLOOKUP(A62,'HTI0005 Strategy'!$A$2:$B$500,2,FALSE),0)</f>
        <v>0</v>
      </c>
      <c r="G62" s="45">
        <f>_xlfn.IFNA(VLOOKUP(A62,'HTI00S1 Strategy'!$A$2:$B$500,2,FALSE),0)</f>
        <v>0</v>
      </c>
      <c r="H62" s="54">
        <f t="shared" si="1"/>
        <v>0</v>
      </c>
      <c r="I62" s="1">
        <f>VLOOKUP($A62,級距!$A:$K,9,FALSE)</f>
        <v>1</v>
      </c>
      <c r="J62" s="1">
        <f>VLOOKUP($A62,級距!$A:$K,10,FALSE)</f>
        <v>4</v>
      </c>
      <c r="K62" s="1">
        <f>VLOOKUP($A62,級距!$A:$K,11,FALSE)</f>
        <v>2</v>
      </c>
      <c r="L62" s="31">
        <f t="shared" si="0"/>
        <v>2</v>
      </c>
    </row>
    <row r="63" spans="1:12" x14ac:dyDescent="0.25">
      <c r="A63" s="46" t="s">
        <v>766</v>
      </c>
      <c r="B63" s="45">
        <f>_xlfn.IFNA(VLOOKUP(A63,'HTI0001 Strategy'!$A$2:$B$267,2,FALSE),0)</f>
        <v>0</v>
      </c>
      <c r="C63" s="45">
        <f>_xlfn.IFNA(VLOOKUP(A63,'HTI0002 Strategy'!$A$85:$B$583,2,FALSE),0)</f>
        <v>0</v>
      </c>
      <c r="D63" s="45">
        <f>_xlfn.IFNA(VLOOKUP(A63,'HTI0003 Strategy'!$A$2:$B$500,2,FALSE),0)</f>
        <v>0</v>
      </c>
      <c r="E63" s="45">
        <f>_xlfn.IFNA(VLOOKUP(A63,'HTI0004 Strategy'!$A$2:$B$500,2,FALSE),0)</f>
        <v>0</v>
      </c>
      <c r="F63" s="45">
        <f>_xlfn.IFNA(VLOOKUP(A63,'HTI0005 Strategy'!$A$2:$B$500,2,FALSE),0)</f>
        <v>-5400</v>
      </c>
      <c r="G63" s="45">
        <f>_xlfn.IFNA(VLOOKUP(A63,'HTI00S1 Strategy'!$A$2:$B$500,2,FALSE),0)</f>
        <v>0</v>
      </c>
      <c r="H63" s="54">
        <f t="shared" si="1"/>
        <v>-5400</v>
      </c>
      <c r="I63" s="1">
        <f>VLOOKUP($A63,級距!$A:$K,9,FALSE)</f>
        <v>7</v>
      </c>
      <c r="J63" s="1">
        <f>VLOOKUP($A63,級距!$A:$K,10,FALSE)</f>
        <v>8</v>
      </c>
      <c r="K63" s="1">
        <f>VLOOKUP($A63,級距!$A:$K,11,FALSE)</f>
        <v>4</v>
      </c>
      <c r="L63" s="31">
        <f t="shared" si="0"/>
        <v>4</v>
      </c>
    </row>
    <row r="64" spans="1:12" x14ac:dyDescent="0.25">
      <c r="A64" s="46" t="s">
        <v>765</v>
      </c>
      <c r="B64" s="45">
        <f>_xlfn.IFNA(VLOOKUP(A64,'HTI0001 Strategy'!$A$2:$B$267,2,FALSE),0)</f>
        <v>0</v>
      </c>
      <c r="C64" s="45">
        <f>_xlfn.IFNA(VLOOKUP(A64,'HTI0002 Strategy'!$A$85:$B$583,2,FALSE),0)</f>
        <v>0</v>
      </c>
      <c r="D64" s="45">
        <f>_xlfn.IFNA(VLOOKUP(A64,'HTI0003 Strategy'!$A$2:$B$500,2,FALSE),0)</f>
        <v>0</v>
      </c>
      <c r="E64" s="45">
        <f>_xlfn.IFNA(VLOOKUP(A64,'HTI0004 Strategy'!$A$2:$B$500,2,FALSE),0)</f>
        <v>0</v>
      </c>
      <c r="F64" s="45">
        <f>_xlfn.IFNA(VLOOKUP(A64,'HTI0005 Strategy'!$A$2:$B$500,2,FALSE),0)</f>
        <v>2100</v>
      </c>
      <c r="G64" s="45">
        <f>_xlfn.IFNA(VLOOKUP(A64,'HTI00S1 Strategy'!$A$2:$B$500,2,FALSE),0)</f>
        <v>0</v>
      </c>
      <c r="H64" s="54">
        <f t="shared" si="1"/>
        <v>2100</v>
      </c>
      <c r="I64" s="1">
        <f>VLOOKUP($A64,級距!$A:$K,9,FALSE)</f>
        <v>7</v>
      </c>
      <c r="J64" s="1">
        <f>VLOOKUP($A64,級距!$A:$K,10,FALSE)</f>
        <v>7</v>
      </c>
      <c r="K64" s="1">
        <f>VLOOKUP($A64,級距!$A:$K,11,FALSE)</f>
        <v>4</v>
      </c>
      <c r="L64" s="31">
        <f t="shared" si="0"/>
        <v>4</v>
      </c>
    </row>
    <row r="65" spans="1:12" x14ac:dyDescent="0.25">
      <c r="A65" s="46" t="s">
        <v>764</v>
      </c>
      <c r="B65" s="45">
        <f>_xlfn.IFNA(VLOOKUP(A65,'HTI0001 Strategy'!$A$2:$B$267,2,FALSE),0)</f>
        <v>0</v>
      </c>
      <c r="C65" s="45">
        <f>_xlfn.IFNA(VLOOKUP(A65,'HTI0002 Strategy'!$A$85:$B$583,2,FALSE),0)</f>
        <v>0</v>
      </c>
      <c r="D65" s="45">
        <f>_xlfn.IFNA(VLOOKUP(A65,'HTI0003 Strategy'!$A$2:$B$500,2,FALSE),0)</f>
        <v>0</v>
      </c>
      <c r="E65" s="45">
        <f>_xlfn.IFNA(VLOOKUP(A65,'HTI0004 Strategy'!$A$2:$B$500,2,FALSE),0)</f>
        <v>0</v>
      </c>
      <c r="F65" s="45">
        <f>_xlfn.IFNA(VLOOKUP(A65,'HTI0005 Strategy'!$A$2:$B$500,2,FALSE),0)</f>
        <v>-5400</v>
      </c>
      <c r="G65" s="45">
        <f>_xlfn.IFNA(VLOOKUP(A65,'HTI00S1 Strategy'!$A$2:$B$500,2,FALSE),0)</f>
        <v>0</v>
      </c>
      <c r="H65" s="54">
        <f t="shared" si="1"/>
        <v>-5400</v>
      </c>
      <c r="I65" s="1">
        <f>VLOOKUP($A65,級距!$A:$K,9,FALSE)</f>
        <v>9</v>
      </c>
      <c r="J65" s="1">
        <f>VLOOKUP($A65,級距!$A:$K,10,FALSE)</f>
        <v>8</v>
      </c>
      <c r="K65" s="1">
        <f>VLOOKUP($A65,級距!$A:$K,11,FALSE)</f>
        <v>4</v>
      </c>
      <c r="L65" s="31">
        <f t="shared" si="0"/>
        <v>4</v>
      </c>
    </row>
    <row r="66" spans="1:12" x14ac:dyDescent="0.25">
      <c r="A66" s="46" t="s">
        <v>763</v>
      </c>
      <c r="B66" s="45">
        <f>_xlfn.IFNA(VLOOKUP(A66,'HTI0001 Strategy'!$A$2:$B$267,2,FALSE),0)</f>
        <v>0</v>
      </c>
      <c r="C66" s="45">
        <f>_xlfn.IFNA(VLOOKUP(A66,'HTI0002 Strategy'!$A$85:$B$583,2,FALSE),0)</f>
        <v>0</v>
      </c>
      <c r="D66" s="45">
        <f>_xlfn.IFNA(VLOOKUP(A66,'HTI0003 Strategy'!$A$2:$B$500,2,FALSE),0)</f>
        <v>0</v>
      </c>
      <c r="E66" s="45">
        <f>_xlfn.IFNA(VLOOKUP(A66,'HTI0004 Strategy'!$A$2:$B$500,2,FALSE),0)</f>
        <v>0</v>
      </c>
      <c r="F66" s="45">
        <f>_xlfn.IFNA(VLOOKUP(A66,'HTI0005 Strategy'!$A$2:$B$500,2,FALSE),0)</f>
        <v>-5400</v>
      </c>
      <c r="G66" s="45">
        <f>_xlfn.IFNA(VLOOKUP(A66,'HTI00S1 Strategy'!$A$2:$B$500,2,FALSE),0)</f>
        <v>0</v>
      </c>
      <c r="H66" s="54">
        <f t="shared" si="1"/>
        <v>-5400</v>
      </c>
      <c r="I66" s="1">
        <f>VLOOKUP($A66,級距!$A:$K,9,FALSE)</f>
        <v>8</v>
      </c>
      <c r="J66" s="1">
        <f>VLOOKUP($A66,級距!$A:$K,10,FALSE)</f>
        <v>10</v>
      </c>
      <c r="K66" s="1">
        <f>VLOOKUP($A66,級距!$A:$K,11,FALSE)</f>
        <v>4</v>
      </c>
      <c r="L66" s="31">
        <f t="shared" si="0"/>
        <v>4</v>
      </c>
    </row>
    <row r="67" spans="1:12" x14ac:dyDescent="0.25">
      <c r="A67" s="46" t="s">
        <v>762</v>
      </c>
      <c r="B67" s="45">
        <f>_xlfn.IFNA(VLOOKUP(A67,'HTI0001 Strategy'!$A$2:$B$267,2,FALSE),0)</f>
        <v>0</v>
      </c>
      <c r="C67" s="45">
        <f>_xlfn.IFNA(VLOOKUP(A67,'HTI0002 Strategy'!$A$85:$B$583,2,FALSE),0)</f>
        <v>0</v>
      </c>
      <c r="D67" s="45">
        <f>_xlfn.IFNA(VLOOKUP(A67,'HTI0003 Strategy'!$A$2:$B$500,2,FALSE),0)</f>
        <v>0</v>
      </c>
      <c r="E67" s="45">
        <f>_xlfn.IFNA(VLOOKUP(A67,'HTI0004 Strategy'!$A$2:$B$500,2,FALSE),0)</f>
        <v>0</v>
      </c>
      <c r="F67" s="45">
        <f>_xlfn.IFNA(VLOOKUP(A67,'HTI0005 Strategy'!$A$2:$B$500,2,FALSE),0)</f>
        <v>8700</v>
      </c>
      <c r="G67" s="45">
        <f>_xlfn.IFNA(VLOOKUP(A67,'HTI00S1 Strategy'!$A$2:$B$500,2,FALSE),0)</f>
        <v>0</v>
      </c>
      <c r="H67" s="54">
        <f t="shared" si="1"/>
        <v>8700</v>
      </c>
      <c r="I67" s="1">
        <f>VLOOKUP($A67,級距!$A:$K,9,FALSE)</f>
        <v>3</v>
      </c>
      <c r="J67" s="1">
        <f>VLOOKUP($A67,級距!$A:$K,10,FALSE)</f>
        <v>3</v>
      </c>
      <c r="K67" s="1">
        <f>VLOOKUP($A67,級距!$A:$K,11,FALSE)</f>
        <v>2</v>
      </c>
      <c r="L67" s="31">
        <f t="shared" ref="L67:L130" si="5">_xlfn.IFNA(K67,0)</f>
        <v>2</v>
      </c>
    </row>
    <row r="68" spans="1:12" x14ac:dyDescent="0.25">
      <c r="A68" s="46" t="s">
        <v>761</v>
      </c>
      <c r="B68" s="45">
        <f>_xlfn.IFNA(VLOOKUP(A68,'HTI0001 Strategy'!$A$2:$B$267,2,FALSE),0)</f>
        <v>0</v>
      </c>
      <c r="C68" s="45">
        <f>_xlfn.IFNA(VLOOKUP(A68,'HTI0002 Strategy'!$A$85:$B$583,2,FALSE),0)</f>
        <v>0</v>
      </c>
      <c r="D68" s="45">
        <f>_xlfn.IFNA(VLOOKUP(A68,'HTI0003 Strategy'!$A$2:$B$500,2,FALSE),0)</f>
        <v>0</v>
      </c>
      <c r="E68" s="45">
        <f>_xlfn.IFNA(VLOOKUP(A68,'HTI0004 Strategy'!$A$2:$B$500,2,FALSE),0)</f>
        <v>0</v>
      </c>
      <c r="F68" s="45">
        <f>_xlfn.IFNA(VLOOKUP(A68,'HTI0005 Strategy'!$A$2:$B$500,2,FALSE),0)</f>
        <v>-1700</v>
      </c>
      <c r="G68" s="45">
        <f>_xlfn.IFNA(VLOOKUP(A68,'HTI00S1 Strategy'!$A$2:$B$500,2,FALSE),0)</f>
        <v>0</v>
      </c>
      <c r="H68" s="54">
        <f t="shared" ref="H68:H131" si="6" xml:space="preserve"> SUM(B68:G68)</f>
        <v>-1700</v>
      </c>
      <c r="I68" s="1">
        <f>VLOOKUP($A68,級距!$A:$K,9,FALSE)</f>
        <v>4</v>
      </c>
      <c r="J68" s="1">
        <f>VLOOKUP($A68,級距!$A:$K,10,FALSE)</f>
        <v>7</v>
      </c>
      <c r="K68" s="1">
        <f>VLOOKUP($A68,級距!$A:$K,11,FALSE)</f>
        <v>3</v>
      </c>
      <c r="L68" s="31">
        <f t="shared" si="5"/>
        <v>3</v>
      </c>
    </row>
    <row r="69" spans="1:12" x14ac:dyDescent="0.25">
      <c r="A69" s="46" t="s">
        <v>760</v>
      </c>
      <c r="B69" s="45">
        <f>_xlfn.IFNA(VLOOKUP(A69,'HTI0001 Strategy'!$A$2:$B$267,2,FALSE),0)</f>
        <v>0</v>
      </c>
      <c r="C69" s="45">
        <f>_xlfn.IFNA(VLOOKUP(A69,'HTI0002 Strategy'!$A$85:$B$583,2,FALSE),0)</f>
        <v>0</v>
      </c>
      <c r="D69" s="45">
        <f>_xlfn.IFNA(VLOOKUP(A69,'HTI0003 Strategy'!$A$2:$B$500,2,FALSE),0)</f>
        <v>0</v>
      </c>
      <c r="E69" s="45">
        <f>_xlfn.IFNA(VLOOKUP(A69,'HTI0004 Strategy'!$A$2:$B$500,2,FALSE),0)</f>
        <v>0</v>
      </c>
      <c r="F69" s="45">
        <f>_xlfn.IFNA(VLOOKUP(A69,'HTI0005 Strategy'!$A$2:$B$500,2,FALSE),0)</f>
        <v>11400</v>
      </c>
      <c r="G69" s="45">
        <f>_xlfn.IFNA(VLOOKUP(A69,'HTI00S1 Strategy'!$A$2:$B$500,2,FALSE),0)</f>
        <v>0</v>
      </c>
      <c r="H69" s="54">
        <f t="shared" si="6"/>
        <v>11400</v>
      </c>
      <c r="I69" s="1">
        <f>VLOOKUP($A69,級距!$A:$K,9,FALSE)</f>
        <v>4</v>
      </c>
      <c r="J69" s="1">
        <f>VLOOKUP($A69,級距!$A:$K,10,FALSE)</f>
        <v>5</v>
      </c>
      <c r="K69" s="1">
        <f>VLOOKUP($A69,級距!$A:$K,11,FALSE)</f>
        <v>2</v>
      </c>
      <c r="L69" s="31">
        <f t="shared" si="5"/>
        <v>2</v>
      </c>
    </row>
    <row r="70" spans="1:12" x14ac:dyDescent="0.25">
      <c r="A70" s="46" t="s">
        <v>759</v>
      </c>
      <c r="B70" s="45">
        <f>_xlfn.IFNA(VLOOKUP(A70,'HTI0001 Strategy'!$A$2:$B$267,2,FALSE),0)</f>
        <v>0</v>
      </c>
      <c r="C70" s="45">
        <f>_xlfn.IFNA(VLOOKUP(A70,'HTI0002 Strategy'!$A$85:$B$583,2,FALSE),0)</f>
        <v>0</v>
      </c>
      <c r="D70" s="45">
        <f>_xlfn.IFNA(VLOOKUP(A70,'HTI0003 Strategy'!$A$2:$B$500,2,FALSE),0)</f>
        <v>0</v>
      </c>
      <c r="E70" s="45">
        <f>_xlfn.IFNA(VLOOKUP(A70,'HTI0004 Strategy'!$A$2:$B$500,2,FALSE),0)</f>
        <v>0</v>
      </c>
      <c r="F70" s="45">
        <f>_xlfn.IFNA(VLOOKUP(A70,'HTI0005 Strategy'!$A$2:$B$500,2,FALSE),0)</f>
        <v>1500</v>
      </c>
      <c r="G70" s="45">
        <f>_xlfn.IFNA(VLOOKUP(A70,'HTI00S1 Strategy'!$A$2:$B$500,2,FALSE),0)</f>
        <v>0</v>
      </c>
      <c r="H70" s="54">
        <f t="shared" si="6"/>
        <v>1500</v>
      </c>
      <c r="I70" s="1">
        <f>VLOOKUP($A70,級距!$A:$K,9,FALSE)</f>
        <v>8</v>
      </c>
      <c r="J70" s="1">
        <f>VLOOKUP($A70,級距!$A:$K,10,FALSE)</f>
        <v>4</v>
      </c>
      <c r="K70" s="1">
        <f>VLOOKUP($A70,級距!$A:$K,11,FALSE)</f>
        <v>1</v>
      </c>
      <c r="L70" s="31">
        <f t="shared" si="5"/>
        <v>1</v>
      </c>
    </row>
    <row r="71" spans="1:12" x14ac:dyDescent="0.25">
      <c r="A71" s="46" t="s">
        <v>758</v>
      </c>
      <c r="B71" s="45">
        <f>_xlfn.IFNA(VLOOKUP(A71,'HTI0001 Strategy'!$A$2:$B$267,2,FALSE),0)</f>
        <v>0</v>
      </c>
      <c r="C71" s="45">
        <f>_xlfn.IFNA(VLOOKUP(A71,'HTI0002 Strategy'!$A$85:$B$583,2,FALSE),0)</f>
        <v>0</v>
      </c>
      <c r="D71" s="45">
        <f>_xlfn.IFNA(VLOOKUP(A71,'HTI0003 Strategy'!$A$2:$B$500,2,FALSE),0)</f>
        <v>0</v>
      </c>
      <c r="E71" s="45">
        <f>_xlfn.IFNA(VLOOKUP(A71,'HTI0004 Strategy'!$A$2:$B$500,2,FALSE),0)</f>
        <v>0</v>
      </c>
      <c r="F71" s="45">
        <f>_xlfn.IFNA(VLOOKUP(A71,'HTI0005 Strategy'!$A$2:$B$500,2,FALSE),0)</f>
        <v>7250</v>
      </c>
      <c r="G71" s="45">
        <f>_xlfn.IFNA(VLOOKUP(A71,'HTI00S1 Strategy'!$A$2:$B$500,2,FALSE),0)</f>
        <v>0</v>
      </c>
      <c r="H71" s="54">
        <f t="shared" si="6"/>
        <v>7250</v>
      </c>
      <c r="I71" s="1">
        <f>VLOOKUP($A71,級距!$A:$K,9,FALSE)</f>
        <v>8</v>
      </c>
      <c r="J71" s="1">
        <f>VLOOKUP($A71,級距!$A:$K,10,FALSE)</f>
        <v>5</v>
      </c>
      <c r="K71" s="1">
        <f>VLOOKUP($A71,級距!$A:$K,11,FALSE)</f>
        <v>1</v>
      </c>
      <c r="L71" s="31">
        <f t="shared" si="5"/>
        <v>1</v>
      </c>
    </row>
    <row r="72" spans="1:12" x14ac:dyDescent="0.25">
      <c r="A72" s="46" t="s">
        <v>757</v>
      </c>
      <c r="B72" s="45">
        <f>_xlfn.IFNA(VLOOKUP(A72,'HTI0001 Strategy'!$A$2:$B$267,2,FALSE),0)</f>
        <v>0</v>
      </c>
      <c r="C72" s="45">
        <f>_xlfn.IFNA(VLOOKUP(A72,'HTI0002 Strategy'!$A$85:$B$583,2,FALSE),0)</f>
        <v>0</v>
      </c>
      <c r="D72" s="45">
        <f>_xlfn.IFNA(VLOOKUP(A72,'HTI0003 Strategy'!$A$2:$B$500,2,FALSE),0)</f>
        <v>0</v>
      </c>
      <c r="E72" s="45">
        <f>_xlfn.IFNA(VLOOKUP(A72,'HTI0004 Strategy'!$A$2:$B$500,2,FALSE),0)</f>
        <v>0</v>
      </c>
      <c r="F72" s="45">
        <f>_xlfn.IFNA(VLOOKUP(A72,'HTI0005 Strategy'!$A$2:$B$500,2,FALSE),0)</f>
        <v>16400</v>
      </c>
      <c r="G72" s="45">
        <f>_xlfn.IFNA(VLOOKUP(A72,'HTI00S1 Strategy'!$A$2:$B$500,2,FALSE),0)</f>
        <v>0</v>
      </c>
      <c r="H72" s="54">
        <f t="shared" si="6"/>
        <v>16400</v>
      </c>
      <c r="I72" s="1">
        <f>VLOOKUP($A72,級距!$A:$K,9,FALSE)</f>
        <v>10</v>
      </c>
      <c r="J72" s="1">
        <f>VLOOKUP($A72,級距!$A:$K,10,FALSE)</f>
        <v>5</v>
      </c>
      <c r="K72" s="1">
        <f>VLOOKUP($A72,級距!$A:$K,11,FALSE)</f>
        <v>1</v>
      </c>
      <c r="L72" s="31">
        <f t="shared" si="5"/>
        <v>1</v>
      </c>
    </row>
    <row r="73" spans="1:12" x14ac:dyDescent="0.25">
      <c r="A73" s="46" t="s">
        <v>756</v>
      </c>
      <c r="B73" s="45">
        <f>_xlfn.IFNA(VLOOKUP(A73,'HTI0001 Strategy'!$A$2:$B$267,2,FALSE),0)</f>
        <v>0</v>
      </c>
      <c r="C73" s="45">
        <f>_xlfn.IFNA(VLOOKUP(A73,'HTI0002 Strategy'!$A$85:$B$583,2,FALSE),0)</f>
        <v>0</v>
      </c>
      <c r="D73" s="45">
        <f>_xlfn.IFNA(VLOOKUP(A73,'HTI0003 Strategy'!$A$2:$B$500,2,FALSE),0)</f>
        <v>0</v>
      </c>
      <c r="E73" s="45">
        <f>_xlfn.IFNA(VLOOKUP(A73,'HTI0004 Strategy'!$A$2:$B$500,2,FALSE),0)</f>
        <v>0</v>
      </c>
      <c r="F73" s="45">
        <f>_xlfn.IFNA(VLOOKUP(A73,'HTI0005 Strategy'!$A$2:$B$500,2,FALSE),0)</f>
        <v>0</v>
      </c>
      <c r="G73" s="45">
        <f>_xlfn.IFNA(VLOOKUP(A73,'HTI00S1 Strategy'!$A$2:$B$500,2,FALSE),0)</f>
        <v>0</v>
      </c>
      <c r="H73" s="54">
        <f t="shared" si="6"/>
        <v>0</v>
      </c>
      <c r="I73" s="1">
        <f>VLOOKUP($A73,級距!$A:$K,9,FALSE)</f>
        <v>10</v>
      </c>
      <c r="J73" s="1">
        <f>VLOOKUP($A73,級距!$A:$K,10,FALSE)</f>
        <v>9</v>
      </c>
      <c r="K73" s="1">
        <f>VLOOKUP($A73,級距!$A:$K,11,FALSE)</f>
        <v>4</v>
      </c>
      <c r="L73" s="31">
        <f t="shared" si="5"/>
        <v>4</v>
      </c>
    </row>
    <row r="74" spans="1:12" x14ac:dyDescent="0.25">
      <c r="A74" s="46" t="s">
        <v>755</v>
      </c>
      <c r="B74" s="45">
        <f>_xlfn.IFNA(VLOOKUP(A74,'HTI0001 Strategy'!$A$2:$B$267,2,FALSE),0)</f>
        <v>0</v>
      </c>
      <c r="C74" s="45">
        <f>_xlfn.IFNA(VLOOKUP(A74,'HTI0002 Strategy'!$A$85:$B$583,2,FALSE),0)</f>
        <v>0</v>
      </c>
      <c r="D74" s="45">
        <f>_xlfn.IFNA(VLOOKUP(A74,'HTI0003 Strategy'!$A$2:$B$500,2,FALSE),0)</f>
        <v>0</v>
      </c>
      <c r="E74" s="45">
        <f>_xlfn.IFNA(VLOOKUP(A74,'HTI0004 Strategy'!$A$2:$B$500,2,FALSE),0)</f>
        <v>0</v>
      </c>
      <c r="F74" s="45">
        <f>_xlfn.IFNA(VLOOKUP(A74,'HTI0005 Strategy'!$A$2:$B$500,2,FALSE),0)</f>
        <v>6800</v>
      </c>
      <c r="G74" s="45">
        <f>_xlfn.IFNA(VLOOKUP(A74,'HTI00S1 Strategy'!$A$2:$B$500,2,FALSE),0)</f>
        <v>0</v>
      </c>
      <c r="H74" s="54">
        <f t="shared" si="6"/>
        <v>6800</v>
      </c>
      <c r="I74" s="1">
        <f>VLOOKUP($A74,級距!$A:$K,9,FALSE)</f>
        <v>9</v>
      </c>
      <c r="J74" s="1">
        <f>VLOOKUP($A74,級距!$A:$K,10,FALSE)</f>
        <v>5</v>
      </c>
      <c r="K74" s="1">
        <f>VLOOKUP($A74,級距!$A:$K,11,FALSE)</f>
        <v>1</v>
      </c>
      <c r="L74" s="31">
        <f t="shared" si="5"/>
        <v>1</v>
      </c>
    </row>
    <row r="75" spans="1:12" x14ac:dyDescent="0.25">
      <c r="A75" s="46" t="s">
        <v>754</v>
      </c>
      <c r="B75" s="45">
        <f>_xlfn.IFNA(VLOOKUP(A75,'HTI0001 Strategy'!$A$2:$B$267,2,FALSE),0)</f>
        <v>0</v>
      </c>
      <c r="C75" s="45">
        <f>_xlfn.IFNA(VLOOKUP(A75,'HTI0002 Strategy'!$A$85:$B$583,2,FALSE),0)</f>
        <v>0</v>
      </c>
      <c r="D75" s="45">
        <f>_xlfn.IFNA(VLOOKUP(A75,'HTI0003 Strategy'!$A$2:$B$500,2,FALSE),0)</f>
        <v>0</v>
      </c>
      <c r="E75" s="45">
        <f>_xlfn.IFNA(VLOOKUP(A75,'HTI0004 Strategy'!$A$2:$B$500,2,FALSE),0)</f>
        <v>0</v>
      </c>
      <c r="F75" s="45">
        <f>_xlfn.IFNA(VLOOKUP(A75,'HTI0005 Strategy'!$A$2:$B$500,2,FALSE),0)</f>
        <v>-10400</v>
      </c>
      <c r="G75" s="45">
        <f>_xlfn.IFNA(VLOOKUP(A75,'HTI00S1 Strategy'!$A$2:$B$500,2,FALSE),0)</f>
        <v>0</v>
      </c>
      <c r="H75" s="54">
        <f t="shared" si="6"/>
        <v>-10400</v>
      </c>
      <c r="I75" s="1">
        <f>VLOOKUP($A75,級距!$A:$K,9,FALSE)</f>
        <v>8</v>
      </c>
      <c r="J75" s="1">
        <f>VLOOKUP($A75,級距!$A:$K,10,FALSE)</f>
        <v>2</v>
      </c>
      <c r="K75" s="1">
        <f>VLOOKUP($A75,級距!$A:$K,11,FALSE)</f>
        <v>1</v>
      </c>
      <c r="L75" s="31">
        <f t="shared" si="5"/>
        <v>1</v>
      </c>
    </row>
    <row r="76" spans="1:12" x14ac:dyDescent="0.25">
      <c r="A76" s="46" t="s">
        <v>753</v>
      </c>
      <c r="B76" s="45">
        <f>_xlfn.IFNA(VLOOKUP(A76,'HTI0001 Strategy'!$A$2:$B$267,2,FALSE),0)</f>
        <v>0</v>
      </c>
      <c r="C76" s="45">
        <f>_xlfn.IFNA(VLOOKUP(A76,'HTI0002 Strategy'!$A$85:$B$583,2,FALSE),0)</f>
        <v>0</v>
      </c>
      <c r="D76" s="45">
        <f>_xlfn.IFNA(VLOOKUP(A76,'HTI0003 Strategy'!$A$2:$B$500,2,FALSE),0)</f>
        <v>0</v>
      </c>
      <c r="E76" s="45">
        <f>_xlfn.IFNA(VLOOKUP(A76,'HTI0004 Strategy'!$A$2:$B$500,2,FALSE),0)</f>
        <v>0</v>
      </c>
      <c r="F76" s="45">
        <f>_xlfn.IFNA(VLOOKUP(A76,'HTI0005 Strategy'!$A$2:$B$500,2,FALSE),0)</f>
        <v>-8900</v>
      </c>
      <c r="G76" s="45">
        <f>_xlfn.IFNA(VLOOKUP(A76,'HTI00S1 Strategy'!$A$2:$B$500,2,FALSE),0)</f>
        <v>0</v>
      </c>
      <c r="H76" s="54">
        <f t="shared" si="6"/>
        <v>-8900</v>
      </c>
      <c r="I76" s="1">
        <f>VLOOKUP($A76,級距!$A:$K,9,FALSE)</f>
        <v>7</v>
      </c>
      <c r="J76" s="1">
        <f>VLOOKUP($A76,級距!$A:$K,10,FALSE)</f>
        <v>9</v>
      </c>
      <c r="K76" s="1">
        <f>VLOOKUP($A76,級距!$A:$K,11,FALSE)</f>
        <v>4</v>
      </c>
      <c r="L76" s="31">
        <f t="shared" si="5"/>
        <v>4</v>
      </c>
    </row>
    <row r="77" spans="1:12" x14ac:dyDescent="0.25">
      <c r="A77" s="46" t="s">
        <v>752</v>
      </c>
      <c r="B77" s="45">
        <f>_xlfn.IFNA(VLOOKUP(A77,'HTI0001 Strategy'!$A$2:$B$267,2,FALSE),0)</f>
        <v>0</v>
      </c>
      <c r="C77" s="45">
        <f>_xlfn.IFNA(VLOOKUP(A77,'HTI0002 Strategy'!$A$85:$B$583,2,FALSE),0)</f>
        <v>0</v>
      </c>
      <c r="D77" s="45">
        <f>_xlfn.IFNA(VLOOKUP(A77,'HTI0003 Strategy'!$A$2:$B$500,2,FALSE),0)</f>
        <v>0</v>
      </c>
      <c r="E77" s="45">
        <f>_xlfn.IFNA(VLOOKUP(A77,'HTI0004 Strategy'!$A$2:$B$500,2,FALSE),0)</f>
        <v>0</v>
      </c>
      <c r="F77" s="45">
        <f>_xlfn.IFNA(VLOOKUP(A77,'HTI0005 Strategy'!$A$2:$B$500,2,FALSE),0)</f>
        <v>11450</v>
      </c>
      <c r="G77" s="45">
        <f>_xlfn.IFNA(VLOOKUP(A77,'HTI00S1 Strategy'!$A$2:$B$500,2,FALSE),0)</f>
        <v>0</v>
      </c>
      <c r="H77" s="54">
        <f t="shared" si="6"/>
        <v>11450</v>
      </c>
      <c r="I77" s="1">
        <f>VLOOKUP($A77,級距!$A:$K,9,FALSE)</f>
        <v>8</v>
      </c>
      <c r="J77" s="1">
        <f>VLOOKUP($A77,級距!$A:$K,10,FALSE)</f>
        <v>8</v>
      </c>
      <c r="K77" s="1">
        <f>VLOOKUP($A77,級距!$A:$K,11,FALSE)</f>
        <v>4</v>
      </c>
      <c r="L77" s="31">
        <f t="shared" si="5"/>
        <v>4</v>
      </c>
    </row>
    <row r="78" spans="1:12" x14ac:dyDescent="0.25">
      <c r="A78" s="46" t="s">
        <v>751</v>
      </c>
      <c r="B78" s="45">
        <f>_xlfn.IFNA(VLOOKUP(A78,'HTI0001 Strategy'!$A$2:$B$267,2,FALSE),0)</f>
        <v>0</v>
      </c>
      <c r="C78" s="45">
        <f>_xlfn.IFNA(VLOOKUP(A78,'HTI0002 Strategy'!$A$85:$B$583,2,FALSE),0)</f>
        <v>0</v>
      </c>
      <c r="D78" s="45">
        <f>_xlfn.IFNA(VLOOKUP(A78,'HTI0003 Strategy'!$A$2:$B$500,2,FALSE),0)</f>
        <v>0</v>
      </c>
      <c r="E78" s="45">
        <f>_xlfn.IFNA(VLOOKUP(A78,'HTI0004 Strategy'!$A$2:$B$500,2,FALSE),0)</f>
        <v>0</v>
      </c>
      <c r="F78" s="45">
        <f>_xlfn.IFNA(VLOOKUP(A78,'HTI0005 Strategy'!$A$2:$B$500,2,FALSE),0)</f>
        <v>-5400</v>
      </c>
      <c r="G78" s="45">
        <f>_xlfn.IFNA(VLOOKUP(A78,'HTI00S1 Strategy'!$A$2:$B$500,2,FALSE),0)</f>
        <v>0</v>
      </c>
      <c r="H78" s="54">
        <f t="shared" si="6"/>
        <v>-5400</v>
      </c>
      <c r="I78" s="1">
        <f>VLOOKUP($A78,級距!$A:$K,9,FALSE)</f>
        <v>8</v>
      </c>
      <c r="J78" s="1">
        <f>VLOOKUP($A78,級距!$A:$K,10,FALSE)</f>
        <v>4</v>
      </c>
      <c r="K78" s="1">
        <f>VLOOKUP($A78,級距!$A:$K,11,FALSE)</f>
        <v>1</v>
      </c>
      <c r="L78" s="31">
        <f t="shared" si="5"/>
        <v>1</v>
      </c>
    </row>
    <row r="79" spans="1:12" x14ac:dyDescent="0.25">
      <c r="A79" s="46" t="s">
        <v>750</v>
      </c>
      <c r="B79" s="45">
        <f>_xlfn.IFNA(VLOOKUP(A79,'HTI0001 Strategy'!$A$2:$B$267,2,FALSE),0)</f>
        <v>0</v>
      </c>
      <c r="C79" s="45">
        <f>_xlfn.IFNA(VLOOKUP(A79,'HTI0002 Strategy'!$A$85:$B$583,2,FALSE),0)</f>
        <v>0</v>
      </c>
      <c r="D79" s="45">
        <f>_xlfn.IFNA(VLOOKUP(A79,'HTI0003 Strategy'!$A$2:$B$500,2,FALSE),0)</f>
        <v>0</v>
      </c>
      <c r="E79" s="45">
        <f>_xlfn.IFNA(VLOOKUP(A79,'HTI0004 Strategy'!$A$2:$B$500,2,FALSE),0)</f>
        <v>0</v>
      </c>
      <c r="F79" s="45">
        <f>_xlfn.IFNA(VLOOKUP(A79,'HTI0005 Strategy'!$A$2:$B$500,2,FALSE),0)</f>
        <v>-5400</v>
      </c>
      <c r="G79" s="45">
        <f>_xlfn.IFNA(VLOOKUP(A79,'HTI00S1 Strategy'!$A$2:$B$500,2,FALSE),0)</f>
        <v>0</v>
      </c>
      <c r="H79" s="54">
        <f t="shared" si="6"/>
        <v>-5400</v>
      </c>
      <c r="I79" s="1">
        <f>VLOOKUP($A79,級距!$A:$K,9,FALSE)</f>
        <v>8</v>
      </c>
      <c r="J79" s="1">
        <f>VLOOKUP($A79,級距!$A:$K,10,FALSE)</f>
        <v>5</v>
      </c>
      <c r="K79" s="1">
        <f>VLOOKUP($A79,級距!$A:$K,11,FALSE)</f>
        <v>1</v>
      </c>
      <c r="L79" s="31">
        <f t="shared" si="5"/>
        <v>1</v>
      </c>
    </row>
    <row r="80" spans="1:12" x14ac:dyDescent="0.25">
      <c r="A80" s="46" t="s">
        <v>749</v>
      </c>
      <c r="B80" s="45">
        <f>_xlfn.IFNA(VLOOKUP(A80,'HTI0001 Strategy'!$A$2:$B$267,2,FALSE),0)</f>
        <v>0</v>
      </c>
      <c r="C80" s="45">
        <f>_xlfn.IFNA(VLOOKUP(A80,'HTI0002 Strategy'!$A$85:$B$583,2,FALSE),0)</f>
        <v>0</v>
      </c>
      <c r="D80" s="45">
        <f>_xlfn.IFNA(VLOOKUP(A80,'HTI0003 Strategy'!$A$2:$B$500,2,FALSE),0)</f>
        <v>0</v>
      </c>
      <c r="E80" s="45">
        <f>_xlfn.IFNA(VLOOKUP(A80,'HTI0004 Strategy'!$A$2:$B$500,2,FALSE),0)</f>
        <v>0</v>
      </c>
      <c r="F80" s="45">
        <f>_xlfn.IFNA(VLOOKUP(A80,'HTI0005 Strategy'!$A$2:$B$500,2,FALSE),0)</f>
        <v>4500</v>
      </c>
      <c r="G80" s="45">
        <f>_xlfn.IFNA(VLOOKUP(A80,'HTI00S1 Strategy'!$A$2:$B$500,2,FALSE),0)</f>
        <v>0</v>
      </c>
      <c r="H80" s="54">
        <f t="shared" si="6"/>
        <v>4500</v>
      </c>
      <c r="I80" s="1">
        <f>VLOOKUP($A80,級距!$A:$K,9,FALSE)</f>
        <v>10</v>
      </c>
      <c r="J80" s="1">
        <f>VLOOKUP($A80,級距!$A:$K,10,FALSE)</f>
        <v>7</v>
      </c>
      <c r="K80" s="1">
        <f>VLOOKUP($A80,級距!$A:$K,11,FALSE)</f>
        <v>4</v>
      </c>
      <c r="L80" s="31">
        <f t="shared" si="5"/>
        <v>4</v>
      </c>
    </row>
    <row r="81" spans="1:12" x14ac:dyDescent="0.25">
      <c r="A81" s="46" t="s">
        <v>748</v>
      </c>
      <c r="B81" s="45">
        <f>_xlfn.IFNA(VLOOKUP(A81,'HTI0001 Strategy'!$A$2:$B$267,2,FALSE),0)</f>
        <v>0</v>
      </c>
      <c r="C81" s="45">
        <f>_xlfn.IFNA(VLOOKUP(A81,'HTI0002 Strategy'!$A$85:$B$583,2,FALSE),0)</f>
        <v>0</v>
      </c>
      <c r="D81" s="45">
        <f>_xlfn.IFNA(VLOOKUP(A81,'HTI0003 Strategy'!$A$2:$B$500,2,FALSE),0)</f>
        <v>0</v>
      </c>
      <c r="E81" s="45">
        <f>_xlfn.IFNA(VLOOKUP(A81,'HTI0004 Strategy'!$A$2:$B$500,2,FALSE),0)</f>
        <v>0</v>
      </c>
      <c r="F81" s="45">
        <f>_xlfn.IFNA(VLOOKUP(A81,'HTI0005 Strategy'!$A$2:$B$500,2,FALSE),0)</f>
        <v>8500</v>
      </c>
      <c r="G81" s="45">
        <f>_xlfn.IFNA(VLOOKUP(A81,'HTI00S1 Strategy'!$A$2:$B$500,2,FALSE),0)</f>
        <v>0</v>
      </c>
      <c r="H81" s="54">
        <f t="shared" si="6"/>
        <v>8500</v>
      </c>
      <c r="I81" s="1">
        <f>VLOOKUP($A81,級距!$A:$K,9,FALSE)</f>
        <v>10</v>
      </c>
      <c r="J81" s="1">
        <f>VLOOKUP($A81,級距!$A:$K,10,FALSE)</f>
        <v>3</v>
      </c>
      <c r="K81" s="1">
        <f>VLOOKUP($A81,級距!$A:$K,11,FALSE)</f>
        <v>1</v>
      </c>
      <c r="L81" s="31">
        <f t="shared" si="5"/>
        <v>1</v>
      </c>
    </row>
    <row r="82" spans="1:12" x14ac:dyDescent="0.25">
      <c r="A82" s="46" t="s">
        <v>747</v>
      </c>
      <c r="B82" s="45">
        <f>_xlfn.IFNA(VLOOKUP(A82,'HTI0001 Strategy'!$A$2:$B$267,2,FALSE),0)</f>
        <v>0</v>
      </c>
      <c r="C82" s="45">
        <f>_xlfn.IFNA(VLOOKUP(A82,'HTI0002 Strategy'!$A$85:$B$583,2,FALSE),0)</f>
        <v>0</v>
      </c>
      <c r="D82" s="45">
        <f>_xlfn.IFNA(VLOOKUP(A82,'HTI0003 Strategy'!$A$2:$B$500,2,FALSE),0)</f>
        <v>0</v>
      </c>
      <c r="E82" s="45">
        <f>_xlfn.IFNA(VLOOKUP(A82,'HTI0004 Strategy'!$A$2:$B$500,2,FALSE),0)</f>
        <v>0</v>
      </c>
      <c r="F82" s="45">
        <f>_xlfn.IFNA(VLOOKUP(A82,'HTI0005 Strategy'!$A$2:$B$500,2,FALSE),0)</f>
        <v>0</v>
      </c>
      <c r="G82" s="45">
        <f>_xlfn.IFNA(VLOOKUP(A82,'HTI00S1 Strategy'!$A$2:$B$500,2,FALSE),0)</f>
        <v>0</v>
      </c>
      <c r="H82" s="54">
        <f t="shared" si="6"/>
        <v>0</v>
      </c>
      <c r="I82" s="1">
        <f>VLOOKUP($A82,級距!$A:$K,9,FALSE)</f>
        <v>10</v>
      </c>
      <c r="J82" s="1">
        <f>VLOOKUP($A82,級距!$A:$K,10,FALSE)</f>
        <v>8</v>
      </c>
      <c r="K82" s="1">
        <f>VLOOKUP($A82,級距!$A:$K,11,FALSE)</f>
        <v>4</v>
      </c>
      <c r="L82" s="31">
        <f t="shared" si="5"/>
        <v>4</v>
      </c>
    </row>
    <row r="83" spans="1:12" x14ac:dyDescent="0.25">
      <c r="A83" s="46" t="s">
        <v>746</v>
      </c>
      <c r="B83" s="45">
        <f>_xlfn.IFNA(VLOOKUP(A83,'HTI0001 Strategy'!$A$2:$B$267,2,FALSE),0)</f>
        <v>0</v>
      </c>
      <c r="C83" s="45">
        <f>_xlfn.IFNA(VLOOKUP(A83,'HTI0002 Strategy'!$A$85:$B$583,2,FALSE),0)</f>
        <v>0</v>
      </c>
      <c r="D83" s="45">
        <f>_xlfn.IFNA(VLOOKUP(A83,'HTI0003 Strategy'!$A$2:$B$500,2,FALSE),0)</f>
        <v>0</v>
      </c>
      <c r="E83" s="45">
        <f>_xlfn.IFNA(VLOOKUP(A83,'HTI0004 Strategy'!$A$2:$B$500,2,FALSE),0)</f>
        <v>0</v>
      </c>
      <c r="F83" s="45">
        <f>_xlfn.IFNA(VLOOKUP(A83,'HTI0005 Strategy'!$A$2:$B$500,2,FALSE),0)</f>
        <v>0</v>
      </c>
      <c r="G83" s="45">
        <f>_xlfn.IFNA(VLOOKUP(A83,'HTI00S1 Strategy'!$A$2:$B$500,2,FALSE),0)</f>
        <v>0</v>
      </c>
      <c r="H83" s="54">
        <f t="shared" si="6"/>
        <v>0</v>
      </c>
      <c r="I83" s="1">
        <f>VLOOKUP($A83,級距!$A:$K,9,FALSE)</f>
        <v>9</v>
      </c>
      <c r="J83" s="1">
        <f>VLOOKUP($A83,級距!$A:$K,10,FALSE)</f>
        <v>4</v>
      </c>
      <c r="K83" s="1">
        <f>VLOOKUP($A83,級距!$A:$K,11,FALSE)</f>
        <v>1</v>
      </c>
      <c r="L83" s="31">
        <f t="shared" si="5"/>
        <v>1</v>
      </c>
    </row>
    <row r="84" spans="1:12" x14ac:dyDescent="0.25">
      <c r="A84" s="46" t="s">
        <v>743</v>
      </c>
      <c r="B84" s="45">
        <f>_xlfn.IFNA(VLOOKUP(A84,'HTI0001 Strategy'!$A$2:$B$267,2,FALSE),0)</f>
        <v>0</v>
      </c>
      <c r="C84" s="45">
        <f>_xlfn.IFNA(VLOOKUP(A84,'HTI0002 Strategy'!$A$85:$B$583,2,FALSE),0)</f>
        <v>0</v>
      </c>
      <c r="D84" s="45">
        <f>_xlfn.IFNA(VLOOKUP(A84,'HTI0003 Strategy'!$A$2:$B$500,2,FALSE),0)</f>
        <v>0</v>
      </c>
      <c r="E84" s="45">
        <f>_xlfn.IFNA(VLOOKUP(A84,'HTI0004 Strategy'!$A$2:$B$500,2,FALSE),0)</f>
        <v>0</v>
      </c>
      <c r="F84" s="45">
        <f>_xlfn.IFNA(VLOOKUP(A84,'HTI0005 Strategy'!$A$2:$B$500,2,FALSE),0)</f>
        <v>3350</v>
      </c>
      <c r="G84" s="45">
        <f>_xlfn.IFNA(VLOOKUP(A84,'HTI00S1 Strategy'!$A$2:$B$500,2,FALSE),0)</f>
        <v>0</v>
      </c>
      <c r="H84" s="54">
        <f t="shared" si="6"/>
        <v>3350</v>
      </c>
      <c r="I84" s="1">
        <f>VLOOKUP($A84,級距!$A:$K,9,FALSE)</f>
        <v>6</v>
      </c>
      <c r="J84" s="1">
        <f>VLOOKUP($A84,級距!$A:$K,10,FALSE)</f>
        <v>6</v>
      </c>
      <c r="K84" s="1">
        <f>VLOOKUP($A84,級距!$A:$K,11,FALSE)</f>
        <v>1</v>
      </c>
      <c r="L84" s="31">
        <f t="shared" si="5"/>
        <v>1</v>
      </c>
    </row>
    <row r="85" spans="1:12" x14ac:dyDescent="0.25">
      <c r="A85" s="46" t="s">
        <v>742</v>
      </c>
      <c r="B85" s="45">
        <f>_xlfn.IFNA(VLOOKUP(A85,'HTI0001 Strategy'!$A$2:$B$267,2,FALSE),0)</f>
        <v>0</v>
      </c>
      <c r="C85" s="45">
        <f>_xlfn.IFNA(VLOOKUP(A85,'HTI0002 Strategy'!$A$85:$B$583,2,FALSE),0)</f>
        <v>24250</v>
      </c>
      <c r="D85" s="45">
        <f>_xlfn.IFNA(VLOOKUP(A85,'HTI0003 Strategy'!$A$2:$B$500,2,FALSE),0)</f>
        <v>0</v>
      </c>
      <c r="E85" s="45">
        <f>_xlfn.IFNA(VLOOKUP(A85,'HTI0004 Strategy'!$A$2:$B$500,2,FALSE),0)</f>
        <v>7500</v>
      </c>
      <c r="F85" s="45">
        <f>_xlfn.IFNA(VLOOKUP(A85,'HTI0005 Strategy'!$A$2:$B$500,2,FALSE),0)</f>
        <v>-10400</v>
      </c>
      <c r="G85" s="45">
        <f>_xlfn.IFNA(VLOOKUP(A85,'HTI00S1 Strategy'!$A$2:$B$500,2,FALSE),0)</f>
        <v>0</v>
      </c>
      <c r="H85" s="54">
        <f t="shared" si="6"/>
        <v>21350</v>
      </c>
      <c r="I85" s="1">
        <f>VLOOKUP($A85,級距!$A:$K,9,FALSE)</f>
        <v>9</v>
      </c>
      <c r="J85" s="1">
        <f>VLOOKUP($A85,級距!$A:$K,10,FALSE)</f>
        <v>8</v>
      </c>
      <c r="K85" s="1">
        <f>VLOOKUP($A85,級距!$A:$K,11,FALSE)</f>
        <v>4</v>
      </c>
      <c r="L85" s="31">
        <f t="shared" si="5"/>
        <v>4</v>
      </c>
    </row>
    <row r="86" spans="1:12" x14ac:dyDescent="0.25">
      <c r="A86" s="46" t="s">
        <v>738</v>
      </c>
      <c r="B86" s="45">
        <f>_xlfn.IFNA(VLOOKUP(A86,'HTI0001 Strategy'!$A$2:$B$267,2,FALSE),0)</f>
        <v>0</v>
      </c>
      <c r="C86" s="45">
        <f>_xlfn.IFNA(VLOOKUP(A86,'HTI0002 Strategy'!$A$85:$B$583,2,FALSE),0)</f>
        <v>0</v>
      </c>
      <c r="D86" s="45">
        <f>_xlfn.IFNA(VLOOKUP(A86,'HTI0003 Strategy'!$A$2:$B$500,2,FALSE),0)</f>
        <v>0</v>
      </c>
      <c r="E86" s="45">
        <f>_xlfn.IFNA(VLOOKUP(A86,'HTI0004 Strategy'!$A$2:$B$500,2,FALSE),0)</f>
        <v>24750</v>
      </c>
      <c r="F86" s="45">
        <f>_xlfn.IFNA(VLOOKUP(A86,'HTI0005 Strategy'!$A$2:$B$500,2,FALSE),0)</f>
        <v>15800</v>
      </c>
      <c r="G86" s="45">
        <f>_xlfn.IFNA(VLOOKUP(A86,'HTI00S1 Strategy'!$A$2:$B$500,2,FALSE),0)</f>
        <v>0</v>
      </c>
      <c r="H86" s="54">
        <f t="shared" si="6"/>
        <v>40550</v>
      </c>
      <c r="I86" s="1">
        <f>VLOOKUP($A86,級距!$A:$K,9,FALSE)</f>
        <v>7</v>
      </c>
      <c r="J86" s="1">
        <f>VLOOKUP($A86,級距!$A:$K,10,FALSE)</f>
        <v>7</v>
      </c>
      <c r="K86" s="1">
        <f>VLOOKUP($A86,級距!$A:$K,11,FALSE)</f>
        <v>4</v>
      </c>
      <c r="L86" s="31">
        <f t="shared" si="5"/>
        <v>4</v>
      </c>
    </row>
    <row r="87" spans="1:12" x14ac:dyDescent="0.25">
      <c r="A87" s="46" t="s">
        <v>739</v>
      </c>
      <c r="B87" s="45">
        <f>_xlfn.IFNA(VLOOKUP(A87,'HTI0001 Strategy'!$A$2:$B$267,2,FALSE),0)</f>
        <v>0</v>
      </c>
      <c r="C87" s="45">
        <f>_xlfn.IFNA(VLOOKUP(A87,'HTI0002 Strategy'!$A$85:$B$583,2,FALSE),0)</f>
        <v>-6300</v>
      </c>
      <c r="D87" s="45">
        <f>_xlfn.IFNA(VLOOKUP(A87,'HTI0003 Strategy'!$A$2:$B$500,2,FALSE),0)</f>
        <v>0</v>
      </c>
      <c r="E87" s="45">
        <f>_xlfn.IFNA(VLOOKUP(A87,'HTI0004 Strategy'!$A$2:$B$500,2,FALSE),0)</f>
        <v>-10900</v>
      </c>
      <c r="F87" s="45">
        <f>_xlfn.IFNA(VLOOKUP(A87,'HTI0005 Strategy'!$A$2:$B$500,2,FALSE),0)</f>
        <v>0</v>
      </c>
      <c r="G87" s="45">
        <f>_xlfn.IFNA(VLOOKUP(A87,'HTI00S1 Strategy'!$A$2:$B$500,2,FALSE),0)</f>
        <v>0</v>
      </c>
      <c r="H87" s="54">
        <f t="shared" si="6"/>
        <v>-17200</v>
      </c>
      <c r="I87" s="1">
        <f>VLOOKUP($A87,級距!$A:$K,9,FALSE)</f>
        <v>7</v>
      </c>
      <c r="J87" s="1">
        <f>VLOOKUP($A87,級距!$A:$K,10,FALSE)</f>
        <v>5</v>
      </c>
      <c r="K87" s="1">
        <f>VLOOKUP($A87,級距!$A:$K,11,FALSE)</f>
        <v>1</v>
      </c>
      <c r="L87" s="31">
        <f t="shared" si="5"/>
        <v>1</v>
      </c>
    </row>
    <row r="88" spans="1:12" x14ac:dyDescent="0.25">
      <c r="A88" s="46" t="s">
        <v>741</v>
      </c>
      <c r="B88" s="45">
        <f>_xlfn.IFNA(VLOOKUP(A88,'HTI0001 Strategy'!$A$2:$B$267,2,FALSE),0)</f>
        <v>0</v>
      </c>
      <c r="C88" s="45">
        <f>_xlfn.IFNA(VLOOKUP(A88,'HTI0002 Strategy'!$A$85:$B$583,2,FALSE),0)</f>
        <v>-250</v>
      </c>
      <c r="D88" s="45">
        <f>_xlfn.IFNA(VLOOKUP(A88,'HTI0003 Strategy'!$A$2:$B$500,2,FALSE),0)</f>
        <v>0</v>
      </c>
      <c r="E88" s="45">
        <f>_xlfn.IFNA(VLOOKUP(A88,'HTI0004 Strategy'!$A$2:$B$500,2,FALSE),0)</f>
        <v>3400</v>
      </c>
      <c r="F88" s="45">
        <f>_xlfn.IFNA(VLOOKUP(A88,'HTI0005 Strategy'!$A$2:$B$500,2,FALSE),0)</f>
        <v>900</v>
      </c>
      <c r="G88" s="45">
        <f>_xlfn.IFNA(VLOOKUP(A88,'HTI00S1 Strategy'!$A$2:$B$500,2,FALSE),0)</f>
        <v>0</v>
      </c>
      <c r="H88" s="54">
        <f t="shared" si="6"/>
        <v>4050</v>
      </c>
      <c r="I88" s="1">
        <f>VLOOKUP($A88,級距!$A:$K,9,FALSE)</f>
        <v>8</v>
      </c>
      <c r="J88" s="1">
        <f>VLOOKUP($A88,級距!$A:$K,10,FALSE)</f>
        <v>6</v>
      </c>
      <c r="K88" s="1">
        <f>VLOOKUP($A88,級距!$A:$K,11,FALSE)</f>
        <v>1</v>
      </c>
      <c r="L88" s="31">
        <f t="shared" si="5"/>
        <v>1</v>
      </c>
    </row>
    <row r="89" spans="1:12" x14ac:dyDescent="0.25">
      <c r="A89" s="46" t="s">
        <v>740</v>
      </c>
      <c r="B89" s="45">
        <f>_xlfn.IFNA(VLOOKUP(A89,'HTI0001 Strategy'!$A$2:$B$267,2,FALSE),0)</f>
        <v>0</v>
      </c>
      <c r="C89" s="45">
        <f>_xlfn.IFNA(VLOOKUP(A89,'HTI0002 Strategy'!$A$85:$B$583,2,FALSE),0)</f>
        <v>7150</v>
      </c>
      <c r="D89" s="45">
        <f>_xlfn.IFNA(VLOOKUP(A89,'HTI0003 Strategy'!$A$2:$B$500,2,FALSE),0)</f>
        <v>0</v>
      </c>
      <c r="E89" s="45">
        <f>_xlfn.IFNA(VLOOKUP(A89,'HTI0004 Strategy'!$A$2:$B$500,2,FALSE),0)</f>
        <v>46950</v>
      </c>
      <c r="F89" s="45">
        <f>_xlfn.IFNA(VLOOKUP(A89,'HTI0005 Strategy'!$A$2:$B$500,2,FALSE),0)</f>
        <v>10750</v>
      </c>
      <c r="G89" s="45">
        <f>_xlfn.IFNA(VLOOKUP(A89,'HTI00S1 Strategy'!$A$2:$B$500,2,FALSE),0)</f>
        <v>0</v>
      </c>
      <c r="H89" s="54">
        <f t="shared" si="6"/>
        <v>64850</v>
      </c>
      <c r="I89" s="1">
        <f>VLOOKUP($A89,級距!$A:$K,9,FALSE)</f>
        <v>9</v>
      </c>
      <c r="J89" s="1">
        <f>VLOOKUP($A89,級距!$A:$K,10,FALSE)</f>
        <v>2</v>
      </c>
      <c r="K89" s="1">
        <f>VLOOKUP($A89,級距!$A:$K,11,FALSE)</f>
        <v>1</v>
      </c>
      <c r="L89" s="31">
        <f t="shared" si="5"/>
        <v>1</v>
      </c>
    </row>
    <row r="90" spans="1:12" x14ac:dyDescent="0.25">
      <c r="A90" s="46" t="s">
        <v>697</v>
      </c>
      <c r="B90" s="45">
        <f>_xlfn.IFNA(VLOOKUP(A90,'HTI0001 Strategy'!$A$2:$B$267,2,FALSE),0)</f>
        <v>0</v>
      </c>
      <c r="C90" s="45">
        <f>_xlfn.IFNA(VLOOKUP(A90,'HTI0002 Strategy'!$A$85:$B$583,2,FALSE),0)</f>
        <v>3950</v>
      </c>
      <c r="D90" s="45">
        <f>_xlfn.IFNA(VLOOKUP(A90,'HTI0003 Strategy'!$A$2:$B$500,2,FALSE),0)</f>
        <v>0</v>
      </c>
      <c r="E90" s="45">
        <f>_xlfn.IFNA(VLOOKUP(A90,'HTI0004 Strategy'!$A$2:$B$500,2,FALSE),0)</f>
        <v>0</v>
      </c>
      <c r="F90" s="45">
        <f>_xlfn.IFNA(VLOOKUP(A90,'HTI0005 Strategy'!$A$2:$B$500,2,FALSE),0)</f>
        <v>-7850</v>
      </c>
      <c r="G90" s="45">
        <f>_xlfn.IFNA(VLOOKUP(A90,'HTI00S1 Strategy'!$A$2:$B$500,2,FALSE),0)</f>
        <v>0</v>
      </c>
      <c r="H90" s="54">
        <f t="shared" si="6"/>
        <v>-3900</v>
      </c>
      <c r="I90" s="1">
        <f>VLOOKUP($A90,級距!$A:$K,9,FALSE)</f>
        <v>9</v>
      </c>
      <c r="J90" s="1">
        <f>VLOOKUP($A90,級距!$A:$K,10,FALSE)</f>
        <v>10</v>
      </c>
      <c r="K90" s="1">
        <f>VLOOKUP($A90,級距!$A:$K,11,FALSE)</f>
        <v>4</v>
      </c>
      <c r="L90" s="31">
        <f t="shared" si="5"/>
        <v>4</v>
      </c>
    </row>
    <row r="91" spans="1:12" x14ac:dyDescent="0.25">
      <c r="A91" s="46" t="s">
        <v>698</v>
      </c>
      <c r="B91" s="45">
        <f>_xlfn.IFNA(VLOOKUP(A91,'HTI0001 Strategy'!$A$2:$B$267,2,FALSE),0)</f>
        <v>0</v>
      </c>
      <c r="C91" s="45">
        <f>_xlfn.IFNA(VLOOKUP(A91,'HTI0002 Strategy'!$A$85:$B$583,2,FALSE),0)</f>
        <v>5800</v>
      </c>
      <c r="D91" s="45">
        <f>_xlfn.IFNA(VLOOKUP(A91,'HTI0003 Strategy'!$A$2:$B$500,2,FALSE),0)</f>
        <v>0</v>
      </c>
      <c r="E91" s="45">
        <f>_xlfn.IFNA(VLOOKUP(A91,'HTI0004 Strategy'!$A$2:$B$500,2,FALSE),0)</f>
        <v>28950</v>
      </c>
      <c r="F91" s="45">
        <f>_xlfn.IFNA(VLOOKUP(A91,'HTI0005 Strategy'!$A$2:$B$500,2,FALSE),0)</f>
        <v>0</v>
      </c>
      <c r="G91" s="45">
        <f>_xlfn.IFNA(VLOOKUP(A91,'HTI00S1 Strategy'!$A$2:$B$500,2,FALSE),0)</f>
        <v>0</v>
      </c>
      <c r="H91" s="54">
        <f t="shared" si="6"/>
        <v>34750</v>
      </c>
      <c r="I91" s="1">
        <f>VLOOKUP($A91,級距!$A:$K,9,FALSE)</f>
        <v>10</v>
      </c>
      <c r="J91" s="1">
        <f>VLOOKUP($A91,級距!$A:$K,10,FALSE)</f>
        <v>4</v>
      </c>
      <c r="K91" s="1">
        <f>VLOOKUP($A91,級距!$A:$K,11,FALSE)</f>
        <v>1</v>
      </c>
      <c r="L91" s="31">
        <f t="shared" si="5"/>
        <v>1</v>
      </c>
    </row>
    <row r="92" spans="1:12" x14ac:dyDescent="0.25">
      <c r="A92" s="46" t="s">
        <v>699</v>
      </c>
      <c r="B92" s="45">
        <f>_xlfn.IFNA(VLOOKUP(A92,'HTI0001 Strategy'!$A$2:$B$267,2,FALSE),0)</f>
        <v>0</v>
      </c>
      <c r="C92" s="45">
        <f>_xlfn.IFNA(VLOOKUP(A92,'HTI0002 Strategy'!$A$85:$B$583,2,FALSE),0)</f>
        <v>-5400</v>
      </c>
      <c r="D92" s="45">
        <f>_xlfn.IFNA(VLOOKUP(A92,'HTI0003 Strategy'!$A$2:$B$500,2,FALSE),0)</f>
        <v>-2350</v>
      </c>
      <c r="E92" s="45">
        <f>_xlfn.IFNA(VLOOKUP(A92,'HTI0004 Strategy'!$A$2:$B$500,2,FALSE),0)</f>
        <v>-10650</v>
      </c>
      <c r="F92" s="45">
        <f>_xlfn.IFNA(VLOOKUP(A92,'HTI0005 Strategy'!$A$2:$B$500,2,FALSE),0)</f>
        <v>0</v>
      </c>
      <c r="G92" s="45">
        <f>_xlfn.IFNA(VLOOKUP(A92,'HTI00S1 Strategy'!$A$2:$B$500,2,FALSE),0)</f>
        <v>-5800</v>
      </c>
      <c r="H92" s="54">
        <f t="shared" si="6"/>
        <v>-24200</v>
      </c>
      <c r="I92" s="1">
        <f>VLOOKUP($A92,級距!$A:$K,9,FALSE)</f>
        <v>5</v>
      </c>
      <c r="J92" s="1">
        <f>VLOOKUP($A92,級距!$A:$K,10,FALSE)</f>
        <v>7</v>
      </c>
      <c r="K92" s="1">
        <f>VLOOKUP($A92,級距!$A:$K,11,FALSE)</f>
        <v>3</v>
      </c>
      <c r="L92" s="31">
        <f t="shared" si="5"/>
        <v>3</v>
      </c>
    </row>
    <row r="93" spans="1:12" x14ac:dyDescent="0.25">
      <c r="A93" s="46" t="s">
        <v>700</v>
      </c>
      <c r="B93" s="45">
        <f>_xlfn.IFNA(VLOOKUP(A93,'HTI0001 Strategy'!$A$2:$B$267,2,FALSE),0)</f>
        <v>0</v>
      </c>
      <c r="C93" s="45">
        <f>_xlfn.IFNA(VLOOKUP(A93,'HTI0002 Strategy'!$A$85:$B$583,2,FALSE),0)</f>
        <v>-5550</v>
      </c>
      <c r="D93" s="45">
        <f>_xlfn.IFNA(VLOOKUP(A93,'HTI0003 Strategy'!$A$2:$B$500,2,FALSE),0)</f>
        <v>3900</v>
      </c>
      <c r="E93" s="45">
        <f>_xlfn.IFNA(VLOOKUP(A93,'HTI0004 Strategy'!$A$2:$B$500,2,FALSE),0)</f>
        <v>0</v>
      </c>
      <c r="F93" s="45">
        <f>_xlfn.IFNA(VLOOKUP(A93,'HTI0005 Strategy'!$A$2:$B$500,2,FALSE),0)</f>
        <v>-11050</v>
      </c>
      <c r="G93" s="45">
        <f>_xlfn.IFNA(VLOOKUP(A93,'HTI00S1 Strategy'!$A$2:$B$500,2,FALSE),0)</f>
        <v>7400</v>
      </c>
      <c r="H93" s="54">
        <f t="shared" si="6"/>
        <v>-5300</v>
      </c>
      <c r="I93" s="1">
        <f>VLOOKUP($A93,級距!$A:$K,9,FALSE)</f>
        <v>8</v>
      </c>
      <c r="J93" s="1">
        <f>VLOOKUP($A93,級距!$A:$K,10,FALSE)</f>
        <v>8</v>
      </c>
      <c r="K93" s="1">
        <f>VLOOKUP($A93,級距!$A:$K,11,FALSE)</f>
        <v>4</v>
      </c>
      <c r="L93" s="31">
        <f t="shared" si="5"/>
        <v>4</v>
      </c>
    </row>
    <row r="94" spans="1:12" x14ac:dyDescent="0.25">
      <c r="A94" s="46" t="s">
        <v>701</v>
      </c>
      <c r="B94" s="45">
        <f>_xlfn.IFNA(VLOOKUP(A94,'HTI0001 Strategy'!$A$2:$B$267,2,FALSE),0)</f>
        <v>0</v>
      </c>
      <c r="C94" s="45">
        <f>_xlfn.IFNA(VLOOKUP(A94,'HTI0002 Strategy'!$A$85:$B$583,2,FALSE),0)</f>
        <v>2400</v>
      </c>
      <c r="D94" s="45">
        <f>_xlfn.IFNA(VLOOKUP(A94,'HTI0003 Strategy'!$A$2:$B$500,2,FALSE),0)</f>
        <v>0</v>
      </c>
      <c r="E94" s="45">
        <f>_xlfn.IFNA(VLOOKUP(A94,'HTI0004 Strategy'!$A$2:$B$500,2,FALSE),0)</f>
        <v>-10900</v>
      </c>
      <c r="F94" s="45">
        <f>_xlfn.IFNA(VLOOKUP(A94,'HTI0005 Strategy'!$A$2:$B$500,2,FALSE),0)</f>
        <v>15300</v>
      </c>
      <c r="G94" s="45">
        <f>_xlfn.IFNA(VLOOKUP(A94,'HTI00S1 Strategy'!$A$2:$B$500,2,FALSE),0)</f>
        <v>0</v>
      </c>
      <c r="H94" s="54">
        <f t="shared" si="6"/>
        <v>6800</v>
      </c>
      <c r="I94" s="1">
        <f>VLOOKUP($A94,級距!$A:$K,9,FALSE)</f>
        <v>5</v>
      </c>
      <c r="J94" s="1">
        <f>VLOOKUP($A94,級距!$A:$K,10,FALSE)</f>
        <v>9</v>
      </c>
      <c r="K94" s="1">
        <f>VLOOKUP($A94,級距!$A:$K,11,FALSE)</f>
        <v>3</v>
      </c>
      <c r="L94" s="31">
        <f t="shared" si="5"/>
        <v>3</v>
      </c>
    </row>
    <row r="95" spans="1:12" x14ac:dyDescent="0.25">
      <c r="A95" s="46" t="s">
        <v>702</v>
      </c>
      <c r="B95" s="45">
        <f>_xlfn.IFNA(VLOOKUP(A95,'HTI0001 Strategy'!$A$2:$B$267,2,FALSE),0)</f>
        <v>0</v>
      </c>
      <c r="C95" s="45">
        <f>_xlfn.IFNA(VLOOKUP(A95,'HTI0002 Strategy'!$A$85:$B$583,2,FALSE),0)</f>
        <v>-5300</v>
      </c>
      <c r="D95" s="45">
        <f>_xlfn.IFNA(VLOOKUP(A95,'HTI0003 Strategy'!$A$2:$B$500,2,FALSE),0)</f>
        <v>9950</v>
      </c>
      <c r="E95" s="45">
        <f>_xlfn.IFNA(VLOOKUP(A95,'HTI0004 Strategy'!$A$2:$B$500,2,FALSE),0)</f>
        <v>15600</v>
      </c>
      <c r="F95" s="45">
        <f>_xlfn.IFNA(VLOOKUP(A95,'HTI0005 Strategy'!$A$2:$B$500,2,FALSE),0)</f>
        <v>-450</v>
      </c>
      <c r="G95" s="45">
        <f>_xlfn.IFNA(VLOOKUP(A95,'HTI00S1 Strategy'!$A$2:$B$500,2,FALSE),0)</f>
        <v>0</v>
      </c>
      <c r="H95" s="54">
        <f t="shared" si="6"/>
        <v>19800</v>
      </c>
      <c r="I95" s="1">
        <f>VLOOKUP($A95,級距!$A:$K,9,FALSE)</f>
        <v>7</v>
      </c>
      <c r="J95" s="1">
        <f>VLOOKUP($A95,級距!$A:$K,10,FALSE)</f>
        <v>7</v>
      </c>
      <c r="K95" s="1">
        <f>VLOOKUP($A95,級距!$A:$K,11,FALSE)</f>
        <v>4</v>
      </c>
      <c r="L95" s="31">
        <f t="shared" si="5"/>
        <v>4</v>
      </c>
    </row>
    <row r="96" spans="1:12" x14ac:dyDescent="0.25">
      <c r="A96" s="46" t="s">
        <v>695</v>
      </c>
      <c r="B96" s="45">
        <f>_xlfn.IFNA(VLOOKUP(A96,'HTI0001 Strategy'!$A$2:$B$267,2,FALSE),0)</f>
        <v>0</v>
      </c>
      <c r="C96" s="45">
        <f>_xlfn.IFNA(VLOOKUP(A96,'HTI0002 Strategy'!$A$85:$B$583,2,FALSE),0)</f>
        <v>18750</v>
      </c>
      <c r="D96" s="45">
        <f>_xlfn.IFNA(VLOOKUP(A96,'HTI0003 Strategy'!$A$2:$B$500,2,FALSE),0)</f>
        <v>13750</v>
      </c>
      <c r="E96" s="45">
        <f>_xlfn.IFNA(VLOOKUP(A96,'HTI0004 Strategy'!$A$2:$B$500,2,FALSE),0)</f>
        <v>0</v>
      </c>
      <c r="F96" s="45">
        <f>_xlfn.IFNA(VLOOKUP(A96,'HTI0005 Strategy'!$A$2:$B$500,2,FALSE),0)</f>
        <v>6550</v>
      </c>
      <c r="G96" s="45">
        <f>_xlfn.IFNA(VLOOKUP(A96,'HTI00S1 Strategy'!$A$2:$B$500,2,FALSE),0)</f>
        <v>-5900</v>
      </c>
      <c r="H96" s="54">
        <f t="shared" si="6"/>
        <v>33150</v>
      </c>
      <c r="I96" s="1">
        <f>VLOOKUP($A96,級距!$A:$K,9,FALSE)</f>
        <v>7</v>
      </c>
      <c r="J96" s="1">
        <f>VLOOKUP($A96,級距!$A:$K,10,FALSE)</f>
        <v>8</v>
      </c>
      <c r="K96" s="1">
        <f>VLOOKUP($A96,級距!$A:$K,11,FALSE)</f>
        <v>4</v>
      </c>
      <c r="L96" s="31">
        <f t="shared" si="5"/>
        <v>4</v>
      </c>
    </row>
    <row r="97" spans="1:12" x14ac:dyDescent="0.25">
      <c r="A97" s="46" t="s">
        <v>694</v>
      </c>
      <c r="B97" s="45">
        <f>_xlfn.IFNA(VLOOKUP(A97,'HTI0001 Strategy'!$A$2:$B$267,2,FALSE),0)</f>
        <v>0</v>
      </c>
      <c r="C97" s="45">
        <f>_xlfn.IFNA(VLOOKUP(A97,'HTI0002 Strategy'!$A$85:$B$583,2,FALSE),0)</f>
        <v>-5400</v>
      </c>
      <c r="D97" s="45">
        <f>_xlfn.IFNA(VLOOKUP(A97,'HTI0003 Strategy'!$A$2:$B$500,2,FALSE),0)</f>
        <v>0</v>
      </c>
      <c r="E97" s="45">
        <f>_xlfn.IFNA(VLOOKUP(A97,'HTI0004 Strategy'!$A$2:$B$500,2,FALSE),0)</f>
        <v>0</v>
      </c>
      <c r="F97" s="45">
        <f>_xlfn.IFNA(VLOOKUP(A97,'HTI0005 Strategy'!$A$2:$B$500,2,FALSE),0)</f>
        <v>7800</v>
      </c>
      <c r="G97" s="45">
        <f>_xlfn.IFNA(VLOOKUP(A97,'HTI00S1 Strategy'!$A$2:$B$500,2,FALSE),0)</f>
        <v>-5400</v>
      </c>
      <c r="H97" s="54">
        <f t="shared" si="6"/>
        <v>-3000</v>
      </c>
      <c r="I97" s="1">
        <f>VLOOKUP($A97,級距!$A:$K,9,FALSE)</f>
        <v>7</v>
      </c>
      <c r="J97" s="1">
        <f>VLOOKUP($A97,級距!$A:$K,10,FALSE)</f>
        <v>5</v>
      </c>
      <c r="K97" s="1">
        <f>VLOOKUP($A97,級距!$A:$K,11,FALSE)</f>
        <v>1</v>
      </c>
      <c r="L97" s="31">
        <f t="shared" si="5"/>
        <v>1</v>
      </c>
    </row>
    <row r="98" spans="1:12" x14ac:dyDescent="0.25">
      <c r="A98" s="46" t="s">
        <v>693</v>
      </c>
      <c r="B98" s="45">
        <f>_xlfn.IFNA(VLOOKUP(A98,'HTI0001 Strategy'!$A$2:$B$267,2,FALSE),0)</f>
        <v>5650</v>
      </c>
      <c r="C98" s="45">
        <f>_xlfn.IFNA(VLOOKUP(A98,'HTI0002 Strategy'!$A$85:$B$583,2,FALSE),0)</f>
        <v>0</v>
      </c>
      <c r="D98" s="45">
        <f>_xlfn.IFNA(VLOOKUP(A98,'HTI0003 Strategy'!$A$2:$B$500,2,FALSE),0)</f>
        <v>0</v>
      </c>
      <c r="E98" s="45">
        <f>_xlfn.IFNA(VLOOKUP(A98,'HTI0004 Strategy'!$A$2:$B$500,2,FALSE),0)</f>
        <v>0</v>
      </c>
      <c r="F98" s="45">
        <f>_xlfn.IFNA(VLOOKUP(A98,'HTI0005 Strategy'!$A$2:$B$500,2,FALSE),0)</f>
        <v>-2000</v>
      </c>
      <c r="G98" s="45">
        <f>_xlfn.IFNA(VLOOKUP(A98,'HTI00S1 Strategy'!$A$2:$B$500,2,FALSE),0)</f>
        <v>0</v>
      </c>
      <c r="H98" s="54">
        <f t="shared" si="6"/>
        <v>3650</v>
      </c>
      <c r="I98" s="1">
        <f>VLOOKUP($A98,級距!$A:$K,9,FALSE)</f>
        <v>7</v>
      </c>
      <c r="J98" s="1">
        <f>VLOOKUP($A98,級距!$A:$K,10,FALSE)</f>
        <v>4</v>
      </c>
      <c r="K98" s="1">
        <f>VLOOKUP($A98,級距!$A:$K,11,FALSE)</f>
        <v>1</v>
      </c>
      <c r="L98" s="31">
        <f t="shared" si="5"/>
        <v>1</v>
      </c>
    </row>
    <row r="99" spans="1:12" x14ac:dyDescent="0.25">
      <c r="A99" s="46" t="s">
        <v>692</v>
      </c>
      <c r="B99" s="45">
        <f>_xlfn.IFNA(VLOOKUP(A99,'HTI0001 Strategy'!$A$2:$B$267,2,FALSE),0)</f>
        <v>0</v>
      </c>
      <c r="C99" s="45">
        <f>_xlfn.IFNA(VLOOKUP(A99,'HTI0002 Strategy'!$A$85:$B$583,2,FALSE),0)</f>
        <v>15600</v>
      </c>
      <c r="D99" s="45">
        <f>_xlfn.IFNA(VLOOKUP(A99,'HTI0003 Strategy'!$A$2:$B$500,2,FALSE),0)</f>
        <v>0</v>
      </c>
      <c r="E99" s="45">
        <f>_xlfn.IFNA(VLOOKUP(A99,'HTI0004 Strategy'!$A$2:$B$500,2,FALSE),0)</f>
        <v>-5700</v>
      </c>
      <c r="F99" s="45">
        <f>_xlfn.IFNA(VLOOKUP(A99,'HTI0005 Strategy'!$A$2:$B$500,2,FALSE),0)</f>
        <v>9050</v>
      </c>
      <c r="G99" s="45">
        <f>_xlfn.IFNA(VLOOKUP(A99,'HTI00S1 Strategy'!$A$2:$B$500,2,FALSE),0)</f>
        <v>-5800</v>
      </c>
      <c r="H99" s="54">
        <f t="shared" si="6"/>
        <v>13150</v>
      </c>
      <c r="I99" s="1">
        <f>VLOOKUP($A99,級距!$A:$K,9,FALSE)</f>
        <v>8</v>
      </c>
      <c r="J99" s="1">
        <f>VLOOKUP($A99,級距!$A:$K,10,FALSE)</f>
        <v>4</v>
      </c>
      <c r="K99" s="1">
        <f>VLOOKUP($A99,級距!$A:$K,11,FALSE)</f>
        <v>1</v>
      </c>
      <c r="L99" s="31">
        <f t="shared" si="5"/>
        <v>1</v>
      </c>
    </row>
    <row r="100" spans="1:12" x14ac:dyDescent="0.25">
      <c r="A100" s="46" t="s">
        <v>745</v>
      </c>
      <c r="B100" s="45">
        <f>_xlfn.IFNA(VLOOKUP(A100,'HTI0001 Strategy'!$A$2:$B$267,2,FALSE),0)</f>
        <v>0</v>
      </c>
      <c r="C100" s="45">
        <f>_xlfn.IFNA(VLOOKUP(A100,'HTI0002 Strategy'!$A$85:$B$583,2,FALSE),0)</f>
        <v>0</v>
      </c>
      <c r="D100" s="45">
        <f>_xlfn.IFNA(VLOOKUP(A100,'HTI0003 Strategy'!$A$2:$B$500,2,FALSE),0)</f>
        <v>0</v>
      </c>
      <c r="E100" s="45">
        <f>_xlfn.IFNA(VLOOKUP(A100,'HTI0004 Strategy'!$A$2:$B$500,2,FALSE),0)</f>
        <v>0</v>
      </c>
      <c r="F100" s="45">
        <f>_xlfn.IFNA(VLOOKUP(A100,'HTI0005 Strategy'!$A$2:$B$500,2,FALSE),0)</f>
        <v>0</v>
      </c>
      <c r="G100" s="45">
        <f>_xlfn.IFNA(VLOOKUP(A100,'HTI00S1 Strategy'!$A$2:$B$500,2,FALSE),0)</f>
        <v>0</v>
      </c>
      <c r="H100" s="54">
        <f t="shared" si="6"/>
        <v>0</v>
      </c>
      <c r="I100" s="1">
        <f>VLOOKUP($A100,級距!$A:$K,9,FALSE)</f>
        <v>1</v>
      </c>
      <c r="J100" s="1">
        <f>VLOOKUP($A100,級距!$A:$K,10,FALSE)</f>
        <v>1</v>
      </c>
      <c r="K100" s="1">
        <f>VLOOKUP($A100,級距!$A:$K,11,FALSE)</f>
        <v>2</v>
      </c>
      <c r="L100" s="31">
        <f t="shared" si="5"/>
        <v>2</v>
      </c>
    </row>
    <row r="101" spans="1:12" x14ac:dyDescent="0.25">
      <c r="A101" s="46" t="s">
        <v>691</v>
      </c>
      <c r="B101" s="45">
        <f>_xlfn.IFNA(VLOOKUP(A101,'HTI0001 Strategy'!$A$2:$B$267,2,FALSE),0)</f>
        <v>0</v>
      </c>
      <c r="C101" s="45">
        <f>_xlfn.IFNA(VLOOKUP(A101,'HTI0002 Strategy'!$A$85:$B$583,2,FALSE),0)</f>
        <v>0</v>
      </c>
      <c r="D101" s="45">
        <f>_xlfn.IFNA(VLOOKUP(A101,'HTI0003 Strategy'!$A$2:$B$500,2,FALSE),0)</f>
        <v>0</v>
      </c>
      <c r="E101" s="45">
        <f>_xlfn.IFNA(VLOOKUP(A101,'HTI0004 Strategy'!$A$2:$B$500,2,FALSE),0)</f>
        <v>-7050</v>
      </c>
      <c r="F101" s="45">
        <f>_xlfn.IFNA(VLOOKUP(A101,'HTI0005 Strategy'!$A$2:$B$500,2,FALSE),0)</f>
        <v>-10400</v>
      </c>
      <c r="G101" s="45">
        <f>_xlfn.IFNA(VLOOKUP(A101,'HTI00S1 Strategy'!$A$2:$B$500,2,FALSE),0)</f>
        <v>1500</v>
      </c>
      <c r="H101" s="54">
        <f t="shared" si="6"/>
        <v>-15950</v>
      </c>
      <c r="I101" s="1">
        <f>VLOOKUP($A101,級距!$A:$K,9,FALSE)</f>
        <v>3</v>
      </c>
      <c r="J101" s="1">
        <f>VLOOKUP($A101,級距!$A:$K,10,FALSE)</f>
        <v>2</v>
      </c>
      <c r="K101" s="1">
        <f>VLOOKUP($A101,級距!$A:$K,11,FALSE)</f>
        <v>2</v>
      </c>
      <c r="L101" s="31">
        <f t="shared" si="5"/>
        <v>2</v>
      </c>
    </row>
    <row r="102" spans="1:12" x14ac:dyDescent="0.25">
      <c r="A102" s="46" t="s">
        <v>690</v>
      </c>
      <c r="B102" s="45">
        <f>_xlfn.IFNA(VLOOKUP(A102,'HTI0001 Strategy'!$A$2:$B$267,2,FALSE),0)</f>
        <v>5450</v>
      </c>
      <c r="C102" s="45">
        <f>_xlfn.IFNA(VLOOKUP(A102,'HTI0002 Strategy'!$A$85:$B$583,2,FALSE),0)</f>
        <v>6600</v>
      </c>
      <c r="D102" s="45">
        <f>_xlfn.IFNA(VLOOKUP(A102,'HTI0003 Strategy'!$A$2:$B$500,2,FALSE),0)</f>
        <v>12100</v>
      </c>
      <c r="E102" s="45">
        <f>_xlfn.IFNA(VLOOKUP(A102,'HTI0004 Strategy'!$A$2:$B$500,2,FALSE),0)</f>
        <v>-8100</v>
      </c>
      <c r="F102" s="45">
        <f>_xlfn.IFNA(VLOOKUP(A102,'HTI0005 Strategy'!$A$2:$B$500,2,FALSE),0)</f>
        <v>-11100</v>
      </c>
      <c r="G102" s="45">
        <f>_xlfn.IFNA(VLOOKUP(A102,'HTI00S1 Strategy'!$A$2:$B$500,2,FALSE),0)</f>
        <v>0</v>
      </c>
      <c r="H102" s="54">
        <f t="shared" si="6"/>
        <v>4950</v>
      </c>
      <c r="I102" s="1">
        <f>VLOOKUP($A102,級距!$A:$K,9,FALSE)</f>
        <v>7</v>
      </c>
      <c r="J102" s="1">
        <f>VLOOKUP($A102,級距!$A:$K,10,FALSE)</f>
        <v>9</v>
      </c>
      <c r="K102" s="1">
        <f>VLOOKUP($A102,級距!$A:$K,11,FALSE)</f>
        <v>4</v>
      </c>
      <c r="L102" s="31">
        <f t="shared" si="5"/>
        <v>4</v>
      </c>
    </row>
    <row r="103" spans="1:12" x14ac:dyDescent="0.25">
      <c r="A103" s="46" t="s">
        <v>689</v>
      </c>
      <c r="B103" s="45">
        <f>_xlfn.IFNA(VLOOKUP(A103,'HTI0001 Strategy'!$A$2:$B$267,2,FALSE),0)</f>
        <v>1050</v>
      </c>
      <c r="C103" s="45">
        <f>_xlfn.IFNA(VLOOKUP(A103,'HTI0002 Strategy'!$A$85:$B$583,2,FALSE),0)</f>
        <v>6450</v>
      </c>
      <c r="D103" s="45">
        <f>_xlfn.IFNA(VLOOKUP(A103,'HTI0003 Strategy'!$A$2:$B$500,2,FALSE),0)</f>
        <v>0</v>
      </c>
      <c r="E103" s="45">
        <f>_xlfn.IFNA(VLOOKUP(A103,'HTI0004 Strategy'!$A$2:$B$500,2,FALSE),0)</f>
        <v>0</v>
      </c>
      <c r="F103" s="45">
        <f>_xlfn.IFNA(VLOOKUP(A103,'HTI0005 Strategy'!$A$2:$B$500,2,FALSE),0)</f>
        <v>2900</v>
      </c>
      <c r="G103" s="45">
        <f>_xlfn.IFNA(VLOOKUP(A103,'HTI00S1 Strategy'!$A$2:$B$500,2,FALSE),0)</f>
        <v>1100</v>
      </c>
      <c r="H103" s="54">
        <f t="shared" si="6"/>
        <v>11500</v>
      </c>
      <c r="I103" s="1">
        <f>VLOOKUP($A103,級距!$A:$K,9,FALSE)</f>
        <v>8</v>
      </c>
      <c r="J103" s="1">
        <f>VLOOKUP($A103,級距!$A:$K,10,FALSE)</f>
        <v>7</v>
      </c>
      <c r="K103" s="1">
        <f>VLOOKUP($A103,級距!$A:$K,11,FALSE)</f>
        <v>4</v>
      </c>
      <c r="L103" s="31">
        <f t="shared" si="5"/>
        <v>4</v>
      </c>
    </row>
    <row r="104" spans="1:12" x14ac:dyDescent="0.25">
      <c r="A104" s="46" t="s">
        <v>688</v>
      </c>
      <c r="B104" s="45">
        <f>_xlfn.IFNA(VLOOKUP(A104,'HTI0001 Strategy'!$A$2:$B$267,2,FALSE),0)</f>
        <v>0</v>
      </c>
      <c r="C104" s="45">
        <f>_xlfn.IFNA(VLOOKUP(A104,'HTI0002 Strategy'!$A$85:$B$583,2,FALSE),0)</f>
        <v>0</v>
      </c>
      <c r="D104" s="45">
        <f>_xlfn.IFNA(VLOOKUP(A104,'HTI0003 Strategy'!$A$2:$B$500,2,FALSE),0)</f>
        <v>1000</v>
      </c>
      <c r="E104" s="45">
        <f>_xlfn.IFNA(VLOOKUP(A104,'HTI0004 Strategy'!$A$2:$B$500,2,FALSE),0)</f>
        <v>4700</v>
      </c>
      <c r="F104" s="45">
        <f>_xlfn.IFNA(VLOOKUP(A104,'HTI0005 Strategy'!$A$2:$B$500,2,FALSE),0)</f>
        <v>-4700</v>
      </c>
      <c r="G104" s="45">
        <f>_xlfn.IFNA(VLOOKUP(A104,'HTI00S1 Strategy'!$A$2:$B$500,2,FALSE),0)</f>
        <v>5350</v>
      </c>
      <c r="H104" s="54">
        <f t="shared" si="6"/>
        <v>6350</v>
      </c>
      <c r="I104" s="1">
        <f>VLOOKUP($A104,級距!$A:$K,9,FALSE)</f>
        <v>5</v>
      </c>
      <c r="J104" s="1">
        <f>VLOOKUP($A104,級距!$A:$K,10,FALSE)</f>
        <v>6</v>
      </c>
      <c r="K104" s="1">
        <f>VLOOKUP($A104,級距!$A:$K,11,FALSE)</f>
        <v>2</v>
      </c>
      <c r="L104" s="31">
        <f t="shared" si="5"/>
        <v>2</v>
      </c>
    </row>
    <row r="105" spans="1:12" x14ac:dyDescent="0.25">
      <c r="A105" s="46" t="s">
        <v>687</v>
      </c>
      <c r="B105" s="45">
        <f>_xlfn.IFNA(VLOOKUP(A105,'HTI0001 Strategy'!$A$2:$B$267,2,FALSE),0)</f>
        <v>-3100</v>
      </c>
      <c r="C105" s="45">
        <f>_xlfn.IFNA(VLOOKUP(A105,'HTI0002 Strategy'!$A$85:$B$583,2,FALSE),0)</f>
        <v>7000</v>
      </c>
      <c r="D105" s="45">
        <f>_xlfn.IFNA(VLOOKUP(A105,'HTI0003 Strategy'!$A$2:$B$500,2,FALSE),0)</f>
        <v>-3850</v>
      </c>
      <c r="E105" s="45">
        <f>_xlfn.IFNA(VLOOKUP(A105,'HTI0004 Strategy'!$A$2:$B$500,2,FALSE),0)</f>
        <v>-6300</v>
      </c>
      <c r="F105" s="45">
        <f>_xlfn.IFNA(VLOOKUP(A105,'HTI0005 Strategy'!$A$2:$B$500,2,FALSE),0)</f>
        <v>0</v>
      </c>
      <c r="G105" s="45">
        <f>_xlfn.IFNA(VLOOKUP(A105,'HTI00S1 Strategy'!$A$2:$B$500,2,FALSE),0)</f>
        <v>0</v>
      </c>
      <c r="H105" s="54">
        <f t="shared" si="6"/>
        <v>-6250</v>
      </c>
      <c r="I105" s="1">
        <f>VLOOKUP($A105,級距!$A:$K,9,FALSE)</f>
        <v>5</v>
      </c>
      <c r="J105" s="1">
        <f>VLOOKUP($A105,級距!$A:$K,10,FALSE)</f>
        <v>5</v>
      </c>
      <c r="K105" s="1">
        <f>VLOOKUP($A105,級距!$A:$K,11,FALSE)</f>
        <v>2</v>
      </c>
      <c r="L105" s="31">
        <f t="shared" si="5"/>
        <v>2</v>
      </c>
    </row>
    <row r="106" spans="1:12" x14ac:dyDescent="0.25">
      <c r="A106" s="46" t="s">
        <v>686</v>
      </c>
      <c r="B106" s="45">
        <f>_xlfn.IFNA(VLOOKUP(A106,'HTI0001 Strategy'!$A$2:$B$267,2,FALSE),0)</f>
        <v>-1300</v>
      </c>
      <c r="C106" s="45">
        <f>_xlfn.IFNA(VLOOKUP(A106,'HTI0002 Strategy'!$A$85:$B$583,2,FALSE),0)</f>
        <v>-10200</v>
      </c>
      <c r="D106" s="45">
        <f>_xlfn.IFNA(VLOOKUP(A106,'HTI0003 Strategy'!$A$2:$B$500,2,FALSE),0)</f>
        <v>-7900</v>
      </c>
      <c r="E106" s="45">
        <f>_xlfn.IFNA(VLOOKUP(A106,'HTI0004 Strategy'!$A$2:$B$500,2,FALSE),0)</f>
        <v>9200</v>
      </c>
      <c r="F106" s="45">
        <f>_xlfn.IFNA(VLOOKUP(A106,'HTI0005 Strategy'!$A$2:$B$500,2,FALSE),0)</f>
        <v>5300</v>
      </c>
      <c r="G106" s="45">
        <f>_xlfn.IFNA(VLOOKUP(A106,'HTI00S1 Strategy'!$A$2:$B$500,2,FALSE),0)</f>
        <v>-5400</v>
      </c>
      <c r="H106" s="54">
        <f t="shared" si="6"/>
        <v>-10300</v>
      </c>
      <c r="I106" s="1">
        <f>VLOOKUP($A106,級距!$A:$K,9,FALSE)</f>
        <v>4</v>
      </c>
      <c r="J106" s="1">
        <f>VLOOKUP($A106,級距!$A:$K,10,FALSE)</f>
        <v>3</v>
      </c>
      <c r="K106" s="1">
        <f>VLOOKUP($A106,級距!$A:$K,11,FALSE)</f>
        <v>2</v>
      </c>
      <c r="L106" s="31">
        <f t="shared" si="5"/>
        <v>2</v>
      </c>
    </row>
    <row r="107" spans="1:12" x14ac:dyDescent="0.25">
      <c r="A107" s="46" t="s">
        <v>685</v>
      </c>
      <c r="B107" s="45">
        <f>_xlfn.IFNA(VLOOKUP(A107,'HTI0001 Strategy'!$A$2:$B$267,2,FALSE),0)</f>
        <v>0</v>
      </c>
      <c r="C107" s="45">
        <f>_xlfn.IFNA(VLOOKUP(A107,'HTI0002 Strategy'!$A$85:$B$583,2,FALSE),0)</f>
        <v>5400</v>
      </c>
      <c r="D107" s="45">
        <f>_xlfn.IFNA(VLOOKUP(A107,'HTI0003 Strategy'!$A$2:$B$500,2,FALSE),0)</f>
        <v>0</v>
      </c>
      <c r="E107" s="45">
        <f>_xlfn.IFNA(VLOOKUP(A107,'HTI0004 Strategy'!$A$2:$B$500,2,FALSE),0)</f>
        <v>-6900</v>
      </c>
      <c r="F107" s="45">
        <f>_xlfn.IFNA(VLOOKUP(A107,'HTI0005 Strategy'!$A$2:$B$500,2,FALSE),0)</f>
        <v>-4100</v>
      </c>
      <c r="G107" s="45">
        <f>_xlfn.IFNA(VLOOKUP(A107,'HTI00S1 Strategy'!$A$2:$B$500,2,FALSE),0)</f>
        <v>0</v>
      </c>
      <c r="H107" s="54">
        <f t="shared" si="6"/>
        <v>-5600</v>
      </c>
      <c r="I107" s="1">
        <f>VLOOKUP($A107,級距!$A:$K,9,FALSE)</f>
        <v>5</v>
      </c>
      <c r="J107" s="1">
        <f>VLOOKUP($A107,級距!$A:$K,10,FALSE)</f>
        <v>9</v>
      </c>
      <c r="K107" s="1">
        <f>VLOOKUP($A107,級距!$A:$K,11,FALSE)</f>
        <v>3</v>
      </c>
      <c r="L107" s="31">
        <f t="shared" si="5"/>
        <v>3</v>
      </c>
    </row>
    <row r="108" spans="1:12" x14ac:dyDescent="0.25">
      <c r="A108" s="46" t="s">
        <v>684</v>
      </c>
      <c r="B108" s="45">
        <f>_xlfn.IFNA(VLOOKUP(A108,'HTI0001 Strategy'!$A$2:$B$267,2,FALSE),0)</f>
        <v>-200</v>
      </c>
      <c r="C108" s="45">
        <f>_xlfn.IFNA(VLOOKUP(A108,'HTI0002 Strategy'!$A$85:$B$583,2,FALSE),0)</f>
        <v>0</v>
      </c>
      <c r="D108" s="45">
        <f>_xlfn.IFNA(VLOOKUP(A108,'HTI0003 Strategy'!$A$2:$B$500,2,FALSE),0)</f>
        <v>-3550</v>
      </c>
      <c r="E108" s="45">
        <f>_xlfn.IFNA(VLOOKUP(A108,'HTI0004 Strategy'!$A$2:$B$500,2,FALSE),0)</f>
        <v>-1850</v>
      </c>
      <c r="F108" s="45">
        <f>_xlfn.IFNA(VLOOKUP(A108,'HTI0005 Strategy'!$A$2:$B$500,2,FALSE),0)</f>
        <v>4750</v>
      </c>
      <c r="G108" s="45">
        <f>_xlfn.IFNA(VLOOKUP(A108,'HTI00S1 Strategy'!$A$2:$B$500,2,FALSE),0)</f>
        <v>0</v>
      </c>
      <c r="H108" s="54">
        <f t="shared" si="6"/>
        <v>-850</v>
      </c>
      <c r="I108" s="1">
        <f>VLOOKUP($A108,級距!$A:$K,9,FALSE)</f>
        <v>6</v>
      </c>
      <c r="J108" s="1">
        <f>VLOOKUP($A108,級距!$A:$K,10,FALSE)</f>
        <v>2</v>
      </c>
      <c r="K108" s="1">
        <f>VLOOKUP($A108,級距!$A:$K,11,FALSE)</f>
        <v>1</v>
      </c>
      <c r="L108" s="31">
        <f t="shared" si="5"/>
        <v>1</v>
      </c>
    </row>
    <row r="109" spans="1:12" x14ac:dyDescent="0.25">
      <c r="A109" s="46" t="s">
        <v>683</v>
      </c>
      <c r="B109" s="45">
        <f>_xlfn.IFNA(VLOOKUP(A109,'HTI0001 Strategy'!$A$2:$B$267,2,FALSE),0)</f>
        <v>0</v>
      </c>
      <c r="C109" s="45">
        <f>_xlfn.IFNA(VLOOKUP(A109,'HTI0002 Strategy'!$A$85:$B$583,2,FALSE),0)</f>
        <v>-5400</v>
      </c>
      <c r="D109" s="45">
        <f>_xlfn.IFNA(VLOOKUP(A109,'HTI0003 Strategy'!$A$2:$B$500,2,FALSE),0)</f>
        <v>0</v>
      </c>
      <c r="E109" s="45">
        <f>_xlfn.IFNA(VLOOKUP(A109,'HTI0004 Strategy'!$A$2:$B$500,2,FALSE),0)</f>
        <v>3900</v>
      </c>
      <c r="F109" s="45">
        <f>_xlfn.IFNA(VLOOKUP(A109,'HTI0005 Strategy'!$A$2:$B$500,2,FALSE),0)</f>
        <v>-5500</v>
      </c>
      <c r="G109" s="45">
        <f>_xlfn.IFNA(VLOOKUP(A109,'HTI00S1 Strategy'!$A$2:$B$500,2,FALSE),0)</f>
        <v>0</v>
      </c>
      <c r="H109" s="54">
        <f t="shared" si="6"/>
        <v>-7000</v>
      </c>
      <c r="I109" s="1">
        <f>VLOOKUP($A109,級距!$A:$K,9,FALSE)</f>
        <v>2</v>
      </c>
      <c r="J109" s="1">
        <f>VLOOKUP($A109,級距!$A:$K,10,FALSE)</f>
        <v>4</v>
      </c>
      <c r="K109" s="1">
        <f>VLOOKUP($A109,級距!$A:$K,11,FALSE)</f>
        <v>2</v>
      </c>
      <c r="L109" s="31">
        <f t="shared" si="5"/>
        <v>2</v>
      </c>
    </row>
    <row r="110" spans="1:12" x14ac:dyDescent="0.25">
      <c r="A110" s="46" t="s">
        <v>682</v>
      </c>
      <c r="B110" s="45">
        <f>_xlfn.IFNA(VLOOKUP(A110,'HTI0001 Strategy'!$A$2:$B$267,2,FALSE),0)</f>
        <v>3050</v>
      </c>
      <c r="C110" s="45">
        <f>_xlfn.IFNA(VLOOKUP(A110,'HTI0002 Strategy'!$A$85:$B$583,2,FALSE),0)</f>
        <v>12600</v>
      </c>
      <c r="D110" s="45">
        <f>_xlfn.IFNA(VLOOKUP(A110,'HTI0003 Strategy'!$A$2:$B$500,2,FALSE),0)</f>
        <v>-900</v>
      </c>
      <c r="E110" s="45">
        <f>_xlfn.IFNA(VLOOKUP(A110,'HTI0004 Strategy'!$A$2:$B$500,2,FALSE),0)</f>
        <v>6400</v>
      </c>
      <c r="F110" s="45">
        <f>_xlfn.IFNA(VLOOKUP(A110,'HTI0005 Strategy'!$A$2:$B$500,2,FALSE),0)</f>
        <v>400</v>
      </c>
      <c r="G110" s="45">
        <f>_xlfn.IFNA(VLOOKUP(A110,'HTI00S1 Strategy'!$A$2:$B$500,2,FALSE),0)</f>
        <v>0</v>
      </c>
      <c r="H110" s="54">
        <f t="shared" si="6"/>
        <v>21550</v>
      </c>
      <c r="I110" s="1">
        <f>VLOOKUP($A110,級距!$A:$K,9,FALSE)</f>
        <v>8</v>
      </c>
      <c r="J110" s="1">
        <f>VLOOKUP($A110,級距!$A:$K,10,FALSE)</f>
        <v>8</v>
      </c>
      <c r="K110" s="1">
        <f>VLOOKUP($A110,級距!$A:$K,11,FALSE)</f>
        <v>4</v>
      </c>
      <c r="L110" s="31">
        <f t="shared" si="5"/>
        <v>4</v>
      </c>
    </row>
    <row r="111" spans="1:12" x14ac:dyDescent="0.25">
      <c r="A111" s="46" t="s">
        <v>681</v>
      </c>
      <c r="B111" s="45">
        <f>_xlfn.IFNA(VLOOKUP(A111,'HTI0001 Strategy'!$A$2:$B$267,2,FALSE),0)</f>
        <v>-1400</v>
      </c>
      <c r="C111" s="45">
        <f>_xlfn.IFNA(VLOOKUP(A111,'HTI0002 Strategy'!$A$85:$B$583,2,FALSE),0)</f>
        <v>-6900</v>
      </c>
      <c r="D111" s="45">
        <f>_xlfn.IFNA(VLOOKUP(A111,'HTI0003 Strategy'!$A$2:$B$500,2,FALSE),0)</f>
        <v>0</v>
      </c>
      <c r="E111" s="45">
        <f>_xlfn.IFNA(VLOOKUP(A111,'HTI0004 Strategy'!$A$2:$B$500,2,FALSE),0)</f>
        <v>0</v>
      </c>
      <c r="F111" s="45">
        <f>_xlfn.IFNA(VLOOKUP(A111,'HTI0005 Strategy'!$A$2:$B$500,2,FALSE),0)</f>
        <v>21350</v>
      </c>
      <c r="G111" s="45">
        <f>_xlfn.IFNA(VLOOKUP(A111,'HTI00S1 Strategy'!$A$2:$B$500,2,FALSE),0)</f>
        <v>500</v>
      </c>
      <c r="H111" s="54">
        <f t="shared" si="6"/>
        <v>13550</v>
      </c>
      <c r="I111" s="1">
        <f>VLOOKUP($A111,級距!$A:$K,9,FALSE)</f>
        <v>2</v>
      </c>
      <c r="J111" s="1">
        <f>VLOOKUP($A111,級距!$A:$K,10,FALSE)</f>
        <v>2</v>
      </c>
      <c r="K111" s="1">
        <f>VLOOKUP($A111,級距!$A:$K,11,FALSE)</f>
        <v>2</v>
      </c>
      <c r="L111" s="31">
        <f t="shared" si="5"/>
        <v>2</v>
      </c>
    </row>
    <row r="112" spans="1:12" x14ac:dyDescent="0.25">
      <c r="A112" s="46" t="s">
        <v>680</v>
      </c>
      <c r="B112" s="45">
        <f>_xlfn.IFNA(VLOOKUP(A112,'HTI0001 Strategy'!$A$2:$B$267,2,FALSE),0)</f>
        <v>-1500</v>
      </c>
      <c r="C112" s="45">
        <f>_xlfn.IFNA(VLOOKUP(A112,'HTI0002 Strategy'!$A$85:$B$583,2,FALSE),0)</f>
        <v>4800</v>
      </c>
      <c r="D112" s="45">
        <f>_xlfn.IFNA(VLOOKUP(A112,'HTI0003 Strategy'!$A$2:$B$500,2,FALSE),0)</f>
        <v>0</v>
      </c>
      <c r="E112" s="45">
        <f>_xlfn.IFNA(VLOOKUP(A112,'HTI0004 Strategy'!$A$2:$B$500,2,FALSE),0)</f>
        <v>11800</v>
      </c>
      <c r="F112" s="45">
        <f>_xlfn.IFNA(VLOOKUP(A112,'HTI0005 Strategy'!$A$2:$B$500,2,FALSE),0)</f>
        <v>-2600</v>
      </c>
      <c r="G112" s="45">
        <f>_xlfn.IFNA(VLOOKUP(A112,'HTI00S1 Strategy'!$A$2:$B$500,2,FALSE),0)</f>
        <v>2100</v>
      </c>
      <c r="H112" s="54">
        <f t="shared" si="6"/>
        <v>14600</v>
      </c>
      <c r="I112" s="1">
        <f>VLOOKUP($A112,級距!$A:$K,9,FALSE)</f>
        <v>5</v>
      </c>
      <c r="J112" s="1">
        <f>VLOOKUP($A112,級距!$A:$K,10,FALSE)</f>
        <v>4</v>
      </c>
      <c r="K112" s="1">
        <f>VLOOKUP($A112,級距!$A:$K,11,FALSE)</f>
        <v>2</v>
      </c>
      <c r="L112" s="31">
        <f t="shared" si="5"/>
        <v>2</v>
      </c>
    </row>
    <row r="113" spans="1:12" x14ac:dyDescent="0.25">
      <c r="A113" s="46" t="s">
        <v>679</v>
      </c>
      <c r="B113" s="45">
        <f>_xlfn.IFNA(VLOOKUP(A113,'HTI0001 Strategy'!$A$2:$B$267,2,FALSE),0)</f>
        <v>0</v>
      </c>
      <c r="C113" s="45">
        <f>_xlfn.IFNA(VLOOKUP(A113,'HTI0002 Strategy'!$A$85:$B$583,2,FALSE),0)</f>
        <v>0</v>
      </c>
      <c r="D113" s="45">
        <f>_xlfn.IFNA(VLOOKUP(A113,'HTI0003 Strategy'!$A$2:$B$500,2,FALSE),0)</f>
        <v>0</v>
      </c>
      <c r="E113" s="45">
        <f>_xlfn.IFNA(VLOOKUP(A113,'HTI0004 Strategy'!$A$2:$B$500,2,FALSE),0)</f>
        <v>-600</v>
      </c>
      <c r="F113" s="45">
        <f>_xlfn.IFNA(VLOOKUP(A113,'HTI0005 Strategy'!$A$2:$B$500,2,FALSE),0)</f>
        <v>0</v>
      </c>
      <c r="G113" s="45">
        <f>_xlfn.IFNA(VLOOKUP(A113,'HTI00S1 Strategy'!$A$2:$B$500,2,FALSE),0)</f>
        <v>0</v>
      </c>
      <c r="H113" s="54">
        <f t="shared" si="6"/>
        <v>-600</v>
      </c>
      <c r="I113" s="1">
        <f>VLOOKUP($A113,級距!$A:$K,9,FALSE)</f>
        <v>3</v>
      </c>
      <c r="J113" s="1">
        <f>VLOOKUP($A113,級距!$A:$K,10,FALSE)</f>
        <v>4</v>
      </c>
      <c r="K113" s="1">
        <f>VLOOKUP($A113,級距!$A:$K,11,FALSE)</f>
        <v>2</v>
      </c>
      <c r="L113" s="31">
        <f t="shared" si="5"/>
        <v>2</v>
      </c>
    </row>
    <row r="114" spans="1:12" x14ac:dyDescent="0.25">
      <c r="A114" s="46" t="s">
        <v>678</v>
      </c>
      <c r="B114" s="45">
        <f>_xlfn.IFNA(VLOOKUP(A114,'HTI0001 Strategy'!$A$2:$B$267,2,FALSE),0)</f>
        <v>300</v>
      </c>
      <c r="C114" s="45">
        <f>_xlfn.IFNA(VLOOKUP(A114,'HTI0002 Strategy'!$A$85:$B$583,2,FALSE),0)</f>
        <v>-5700</v>
      </c>
      <c r="D114" s="45">
        <f>_xlfn.IFNA(VLOOKUP(A114,'HTI0003 Strategy'!$A$2:$B$500,2,FALSE),0)</f>
        <v>0</v>
      </c>
      <c r="E114" s="45">
        <f>_xlfn.IFNA(VLOOKUP(A114,'HTI0004 Strategy'!$A$2:$B$500,2,FALSE),0)</f>
        <v>-1500</v>
      </c>
      <c r="F114" s="45">
        <f>_xlfn.IFNA(VLOOKUP(A114,'HTI0005 Strategy'!$A$2:$B$500,2,FALSE),0)</f>
        <v>-1100</v>
      </c>
      <c r="G114" s="45">
        <f>_xlfn.IFNA(VLOOKUP(A114,'HTI00S1 Strategy'!$A$2:$B$500,2,FALSE),0)</f>
        <v>-5400</v>
      </c>
      <c r="H114" s="54">
        <f t="shared" si="6"/>
        <v>-13400</v>
      </c>
      <c r="I114" s="1">
        <f>VLOOKUP($A114,級距!$A:$K,9,FALSE)</f>
        <v>5</v>
      </c>
      <c r="J114" s="1">
        <f>VLOOKUP($A114,級距!$A:$K,10,FALSE)</f>
        <v>5</v>
      </c>
      <c r="K114" s="1">
        <f>VLOOKUP($A114,級距!$A:$K,11,FALSE)</f>
        <v>2</v>
      </c>
      <c r="L114" s="31">
        <f t="shared" si="5"/>
        <v>2</v>
      </c>
    </row>
    <row r="115" spans="1:12" x14ac:dyDescent="0.25">
      <c r="A115" s="46" t="s">
        <v>677</v>
      </c>
      <c r="B115" s="45">
        <f>_xlfn.IFNA(VLOOKUP(A115,'HTI0001 Strategy'!$A$2:$B$267,2,FALSE),0)</f>
        <v>-200</v>
      </c>
      <c r="C115" s="45">
        <f>_xlfn.IFNA(VLOOKUP(A115,'HTI0002 Strategy'!$A$85:$B$583,2,FALSE),0)</f>
        <v>-5650</v>
      </c>
      <c r="D115" s="45">
        <f>_xlfn.IFNA(VLOOKUP(A115,'HTI0003 Strategy'!$A$2:$B$500,2,FALSE),0)</f>
        <v>6100</v>
      </c>
      <c r="E115" s="45">
        <f>_xlfn.IFNA(VLOOKUP(A115,'HTI0004 Strategy'!$A$2:$B$500,2,FALSE),0)</f>
        <v>-5800</v>
      </c>
      <c r="F115" s="45">
        <f>_xlfn.IFNA(VLOOKUP(A115,'HTI0005 Strategy'!$A$2:$B$500,2,FALSE),0)</f>
        <v>-5400</v>
      </c>
      <c r="G115" s="45">
        <f>_xlfn.IFNA(VLOOKUP(A115,'HTI00S1 Strategy'!$A$2:$B$500,2,FALSE),0)</f>
        <v>-3500</v>
      </c>
      <c r="H115" s="54">
        <f t="shared" si="6"/>
        <v>-14450</v>
      </c>
      <c r="I115" s="1">
        <f>VLOOKUP($A115,級距!$A:$K,9,FALSE)</f>
        <v>6</v>
      </c>
      <c r="J115" s="1">
        <f>VLOOKUP($A115,級距!$A:$K,10,FALSE)</f>
        <v>1</v>
      </c>
      <c r="K115" s="1">
        <f>VLOOKUP($A115,級距!$A:$K,11,FALSE)</f>
        <v>1</v>
      </c>
      <c r="L115" s="31">
        <f t="shared" si="5"/>
        <v>1</v>
      </c>
    </row>
    <row r="116" spans="1:12" x14ac:dyDescent="0.25">
      <c r="A116" s="46" t="s">
        <v>676</v>
      </c>
      <c r="B116" s="45">
        <f>_xlfn.IFNA(VLOOKUP(A116,'HTI0001 Strategy'!$A$2:$B$267,2,FALSE),0)</f>
        <v>0</v>
      </c>
      <c r="C116" s="45">
        <f>_xlfn.IFNA(VLOOKUP(A116,'HTI0002 Strategy'!$A$85:$B$583,2,FALSE),0)</f>
        <v>-800</v>
      </c>
      <c r="D116" s="45">
        <f>_xlfn.IFNA(VLOOKUP(A116,'HTI0003 Strategy'!$A$2:$B$500,2,FALSE),0)</f>
        <v>0</v>
      </c>
      <c r="E116" s="45">
        <f>_xlfn.IFNA(VLOOKUP(A116,'HTI0004 Strategy'!$A$2:$B$500,2,FALSE),0)</f>
        <v>-1350</v>
      </c>
      <c r="F116" s="45">
        <f>_xlfn.IFNA(VLOOKUP(A116,'HTI0005 Strategy'!$A$2:$B$500,2,FALSE),0)</f>
        <v>-5400</v>
      </c>
      <c r="G116" s="45">
        <f>_xlfn.IFNA(VLOOKUP(A116,'HTI00S1 Strategy'!$A$2:$B$500,2,FALSE),0)</f>
        <v>0</v>
      </c>
      <c r="H116" s="54">
        <f t="shared" si="6"/>
        <v>-7550</v>
      </c>
      <c r="I116" s="1">
        <f>VLOOKUP($A116,級距!$A:$K,9,FALSE)</f>
        <v>2</v>
      </c>
      <c r="J116" s="1">
        <f>VLOOKUP($A116,級距!$A:$K,10,FALSE)</f>
        <v>4</v>
      </c>
      <c r="K116" s="1">
        <f>VLOOKUP($A116,級距!$A:$K,11,FALSE)</f>
        <v>2</v>
      </c>
      <c r="L116" s="31">
        <f t="shared" si="5"/>
        <v>2</v>
      </c>
    </row>
    <row r="117" spans="1:12" x14ac:dyDescent="0.25">
      <c r="A117" s="46" t="s">
        <v>675</v>
      </c>
      <c r="B117" s="45">
        <f>_xlfn.IFNA(VLOOKUP(A117,'HTI0001 Strategy'!$A$2:$B$267,2,FALSE),0)</f>
        <v>-3600</v>
      </c>
      <c r="C117" s="45">
        <f>_xlfn.IFNA(VLOOKUP(A117,'HTI0002 Strategy'!$A$85:$B$583,2,FALSE),0)</f>
        <v>-5400</v>
      </c>
      <c r="D117" s="45">
        <f>_xlfn.IFNA(VLOOKUP(A117,'HTI0003 Strategy'!$A$2:$B$500,2,FALSE),0)</f>
        <v>0</v>
      </c>
      <c r="E117" s="45">
        <f>_xlfn.IFNA(VLOOKUP(A117,'HTI0004 Strategy'!$A$2:$B$500,2,FALSE),0)</f>
        <v>1400</v>
      </c>
      <c r="F117" s="45">
        <f>_xlfn.IFNA(VLOOKUP(A117,'HTI0005 Strategy'!$A$2:$B$500,2,FALSE),0)</f>
        <v>0</v>
      </c>
      <c r="G117" s="45">
        <f>_xlfn.IFNA(VLOOKUP(A117,'HTI00S1 Strategy'!$A$2:$B$500,2,FALSE),0)</f>
        <v>-5800</v>
      </c>
      <c r="H117" s="54">
        <f t="shared" si="6"/>
        <v>-13400</v>
      </c>
      <c r="I117" s="1">
        <f>VLOOKUP($A117,級距!$A:$K,9,FALSE)</f>
        <v>5</v>
      </c>
      <c r="J117" s="1">
        <f>VLOOKUP($A117,級距!$A:$K,10,FALSE)</f>
        <v>3</v>
      </c>
      <c r="K117" s="1">
        <f>VLOOKUP($A117,級距!$A:$K,11,FALSE)</f>
        <v>2</v>
      </c>
      <c r="L117" s="31">
        <f t="shared" si="5"/>
        <v>2</v>
      </c>
    </row>
    <row r="118" spans="1:12" x14ac:dyDescent="0.25">
      <c r="A118" s="46" t="s">
        <v>674</v>
      </c>
      <c r="B118" s="45">
        <f>_xlfn.IFNA(VLOOKUP(A118,'HTI0001 Strategy'!$A$2:$B$267,2,FALSE),0)</f>
        <v>0</v>
      </c>
      <c r="C118" s="45">
        <f>_xlfn.IFNA(VLOOKUP(A118,'HTI0002 Strategy'!$A$85:$B$583,2,FALSE),0)</f>
        <v>-4800</v>
      </c>
      <c r="D118" s="45">
        <f>_xlfn.IFNA(VLOOKUP(A118,'HTI0003 Strategy'!$A$2:$B$500,2,FALSE),0)</f>
        <v>-3000</v>
      </c>
      <c r="E118" s="45">
        <f>_xlfn.IFNA(VLOOKUP(A118,'HTI0004 Strategy'!$A$2:$B$500,2,FALSE),0)</f>
        <v>0</v>
      </c>
      <c r="F118" s="45">
        <f>_xlfn.IFNA(VLOOKUP(A118,'HTI0005 Strategy'!$A$2:$B$500,2,FALSE),0)</f>
        <v>1600</v>
      </c>
      <c r="G118" s="45">
        <f>_xlfn.IFNA(VLOOKUP(A118,'HTI00S1 Strategy'!$A$2:$B$500,2,FALSE),0)</f>
        <v>15950</v>
      </c>
      <c r="H118" s="54">
        <f t="shared" si="6"/>
        <v>9750</v>
      </c>
      <c r="I118" s="1">
        <f>VLOOKUP($A118,級距!$A:$K,9,FALSE)</f>
        <v>6</v>
      </c>
      <c r="J118" s="1">
        <f>VLOOKUP($A118,級距!$A:$K,10,FALSE)</f>
        <v>10</v>
      </c>
      <c r="K118" s="1">
        <f>VLOOKUP($A118,級距!$A:$K,11,FALSE)</f>
        <v>4</v>
      </c>
      <c r="L118" s="31">
        <f t="shared" si="5"/>
        <v>4</v>
      </c>
    </row>
    <row r="119" spans="1:12" x14ac:dyDescent="0.25">
      <c r="A119" s="46" t="s">
        <v>673</v>
      </c>
      <c r="B119" s="45">
        <f>_xlfn.IFNA(VLOOKUP(A119,'HTI0001 Strategy'!$A$2:$B$267,2,FALSE),0)</f>
        <v>0</v>
      </c>
      <c r="C119" s="45">
        <f>_xlfn.IFNA(VLOOKUP(A119,'HTI0002 Strategy'!$A$85:$B$583,2,FALSE),0)</f>
        <v>0</v>
      </c>
      <c r="D119" s="45">
        <f>_xlfn.IFNA(VLOOKUP(A119,'HTI0003 Strategy'!$A$2:$B$500,2,FALSE),0)</f>
        <v>0</v>
      </c>
      <c r="E119" s="45">
        <f>_xlfn.IFNA(VLOOKUP(A119,'HTI0004 Strategy'!$A$2:$B$500,2,FALSE),0)</f>
        <v>-10850</v>
      </c>
      <c r="F119" s="45">
        <f>_xlfn.IFNA(VLOOKUP(A119,'HTI0005 Strategy'!$A$2:$B$500,2,FALSE),0)</f>
        <v>0</v>
      </c>
      <c r="G119" s="45">
        <f>_xlfn.IFNA(VLOOKUP(A119,'HTI00S1 Strategy'!$A$2:$B$500,2,FALSE),0)</f>
        <v>-300</v>
      </c>
      <c r="H119" s="54">
        <f t="shared" si="6"/>
        <v>-11150</v>
      </c>
      <c r="I119" s="1">
        <f>VLOOKUP($A119,級距!$A:$K,9,FALSE)</f>
        <v>2</v>
      </c>
      <c r="J119" s="1">
        <f>VLOOKUP($A119,級距!$A:$K,10,FALSE)</f>
        <v>5</v>
      </c>
      <c r="K119" s="1">
        <f>VLOOKUP($A119,級距!$A:$K,11,FALSE)</f>
        <v>2</v>
      </c>
      <c r="L119" s="31">
        <f t="shared" si="5"/>
        <v>2</v>
      </c>
    </row>
    <row r="120" spans="1:12" x14ac:dyDescent="0.25">
      <c r="A120" s="46" t="s">
        <v>672</v>
      </c>
      <c r="B120" s="45">
        <f>_xlfn.IFNA(VLOOKUP(A120,'HTI0001 Strategy'!$A$2:$B$267,2,FALSE),0)</f>
        <v>0</v>
      </c>
      <c r="C120" s="45">
        <f>_xlfn.IFNA(VLOOKUP(A120,'HTI0002 Strategy'!$A$85:$B$583,2,FALSE),0)</f>
        <v>-5400</v>
      </c>
      <c r="D120" s="45">
        <f>_xlfn.IFNA(VLOOKUP(A120,'HTI0003 Strategy'!$A$2:$B$500,2,FALSE),0)</f>
        <v>0</v>
      </c>
      <c r="E120" s="45">
        <f>_xlfn.IFNA(VLOOKUP(A120,'HTI0004 Strategy'!$A$2:$B$500,2,FALSE),0)</f>
        <v>-10850</v>
      </c>
      <c r="F120" s="45">
        <f>_xlfn.IFNA(VLOOKUP(A120,'HTI0005 Strategy'!$A$2:$B$500,2,FALSE),0)</f>
        <v>0</v>
      </c>
      <c r="G120" s="45">
        <f>_xlfn.IFNA(VLOOKUP(A120,'HTI00S1 Strategy'!$A$2:$B$500,2,FALSE),0)</f>
        <v>0</v>
      </c>
      <c r="H120" s="54">
        <f t="shared" si="6"/>
        <v>-16250</v>
      </c>
      <c r="I120" s="1">
        <f>VLOOKUP($A120,級距!$A:$K,9,FALSE)</f>
        <v>1</v>
      </c>
      <c r="J120" s="1">
        <f>VLOOKUP($A120,級距!$A:$K,10,FALSE)</f>
        <v>2</v>
      </c>
      <c r="K120" s="1">
        <f>VLOOKUP($A120,級距!$A:$K,11,FALSE)</f>
        <v>2</v>
      </c>
      <c r="L120" s="31">
        <f t="shared" si="5"/>
        <v>2</v>
      </c>
    </row>
    <row r="121" spans="1:12" x14ac:dyDescent="0.25">
      <c r="A121" s="46" t="s">
        <v>671</v>
      </c>
      <c r="B121" s="45">
        <f>_xlfn.IFNA(VLOOKUP(A121,'HTI0001 Strategy'!$A$2:$B$267,2,FALSE),0)</f>
        <v>0</v>
      </c>
      <c r="C121" s="45">
        <f>_xlfn.IFNA(VLOOKUP(A121,'HTI0002 Strategy'!$A$85:$B$583,2,FALSE),0)</f>
        <v>0</v>
      </c>
      <c r="D121" s="45">
        <f>_xlfn.IFNA(VLOOKUP(A121,'HTI0003 Strategy'!$A$2:$B$500,2,FALSE),0)</f>
        <v>-1600</v>
      </c>
      <c r="E121" s="45">
        <f>_xlfn.IFNA(VLOOKUP(A121,'HTI0004 Strategy'!$A$2:$B$500,2,FALSE),0)</f>
        <v>-7200</v>
      </c>
      <c r="F121" s="45">
        <f>_xlfn.IFNA(VLOOKUP(A121,'HTI0005 Strategy'!$A$2:$B$500,2,FALSE),0)</f>
        <v>3800</v>
      </c>
      <c r="G121" s="45">
        <f>_xlfn.IFNA(VLOOKUP(A121,'HTI00S1 Strategy'!$A$2:$B$500,2,FALSE),0)</f>
        <v>0</v>
      </c>
      <c r="H121" s="54">
        <f t="shared" si="6"/>
        <v>-5000</v>
      </c>
      <c r="I121" s="1">
        <f>VLOOKUP($A121,級距!$A:$K,9,FALSE)</f>
        <v>1</v>
      </c>
      <c r="J121" s="1">
        <f>VLOOKUP($A121,級距!$A:$K,10,FALSE)</f>
        <v>2</v>
      </c>
      <c r="K121" s="1">
        <f>VLOOKUP($A121,級距!$A:$K,11,FALSE)</f>
        <v>2</v>
      </c>
      <c r="L121" s="31">
        <f t="shared" si="5"/>
        <v>2</v>
      </c>
    </row>
    <row r="122" spans="1:12" x14ac:dyDescent="0.25">
      <c r="A122" s="46" t="s">
        <v>670</v>
      </c>
      <c r="B122" s="45">
        <f>_xlfn.IFNA(VLOOKUP(A122,'HTI0001 Strategy'!$A$2:$B$267,2,FALSE),0)</f>
        <v>0</v>
      </c>
      <c r="C122" s="45">
        <f>_xlfn.IFNA(VLOOKUP(A122,'HTI0002 Strategy'!$A$85:$B$583,2,FALSE),0)</f>
        <v>-5400</v>
      </c>
      <c r="D122" s="45">
        <f>_xlfn.IFNA(VLOOKUP(A122,'HTI0003 Strategy'!$A$2:$B$500,2,FALSE),0)</f>
        <v>-4350</v>
      </c>
      <c r="E122" s="45">
        <f>_xlfn.IFNA(VLOOKUP(A122,'HTI0004 Strategy'!$A$2:$B$500,2,FALSE),0)</f>
        <v>0</v>
      </c>
      <c r="F122" s="45">
        <f>_xlfn.IFNA(VLOOKUP(A122,'HTI0005 Strategy'!$A$2:$B$500,2,FALSE),0)</f>
        <v>0</v>
      </c>
      <c r="G122" s="45">
        <f>_xlfn.IFNA(VLOOKUP(A122,'HTI00S1 Strategy'!$A$2:$B$500,2,FALSE),0)</f>
        <v>0</v>
      </c>
      <c r="H122" s="54">
        <f t="shared" si="6"/>
        <v>-9750</v>
      </c>
      <c r="I122" s="1">
        <f>VLOOKUP($A122,級距!$A:$K,9,FALSE)</f>
        <v>2</v>
      </c>
      <c r="J122" s="1">
        <f>VLOOKUP($A122,級距!$A:$K,10,FALSE)</f>
        <v>2</v>
      </c>
      <c r="K122" s="1">
        <f>VLOOKUP($A122,級距!$A:$K,11,FALSE)</f>
        <v>2</v>
      </c>
      <c r="L122" s="31">
        <f t="shared" si="5"/>
        <v>2</v>
      </c>
    </row>
    <row r="123" spans="1:12" x14ac:dyDescent="0.25">
      <c r="A123" s="46" t="s">
        <v>669</v>
      </c>
      <c r="B123" s="45">
        <f>_xlfn.IFNA(VLOOKUP(A123,'HTI0001 Strategy'!$A$2:$B$267,2,FALSE),0)</f>
        <v>0</v>
      </c>
      <c r="C123" s="45">
        <f>_xlfn.IFNA(VLOOKUP(A123,'HTI0002 Strategy'!$A$85:$B$583,2,FALSE),0)</f>
        <v>2200</v>
      </c>
      <c r="D123" s="45">
        <f>_xlfn.IFNA(VLOOKUP(A123,'HTI0003 Strategy'!$A$2:$B$500,2,FALSE),0)</f>
        <v>0</v>
      </c>
      <c r="E123" s="45">
        <f>_xlfn.IFNA(VLOOKUP(A123,'HTI0004 Strategy'!$A$2:$B$500,2,FALSE),0)</f>
        <v>-7900</v>
      </c>
      <c r="F123" s="45">
        <f>_xlfn.IFNA(VLOOKUP(A123,'HTI0005 Strategy'!$A$2:$B$500,2,FALSE),0)</f>
        <v>0</v>
      </c>
      <c r="G123" s="45">
        <f>_xlfn.IFNA(VLOOKUP(A123,'HTI00S1 Strategy'!$A$2:$B$500,2,FALSE),0)</f>
        <v>0</v>
      </c>
      <c r="H123" s="54">
        <f t="shared" si="6"/>
        <v>-5700</v>
      </c>
      <c r="I123" s="1">
        <f>VLOOKUP($A123,級距!$A:$K,9,FALSE)</f>
        <v>5</v>
      </c>
      <c r="J123" s="1">
        <f>VLOOKUP($A123,級距!$A:$K,10,FALSE)</f>
        <v>5</v>
      </c>
      <c r="K123" s="1">
        <f>VLOOKUP($A123,級距!$A:$K,11,FALSE)</f>
        <v>2</v>
      </c>
      <c r="L123" s="31">
        <f t="shared" si="5"/>
        <v>2</v>
      </c>
    </row>
    <row r="124" spans="1:12" x14ac:dyDescent="0.25">
      <c r="A124" s="46" t="s">
        <v>668</v>
      </c>
      <c r="B124" s="45">
        <f>_xlfn.IFNA(VLOOKUP(A124,'HTI0001 Strategy'!$A$2:$B$267,2,FALSE),0)</f>
        <v>0</v>
      </c>
      <c r="C124" s="45">
        <f>_xlfn.IFNA(VLOOKUP(A124,'HTI0002 Strategy'!$A$85:$B$583,2,FALSE),0)</f>
        <v>-2800</v>
      </c>
      <c r="D124" s="45">
        <f>_xlfn.IFNA(VLOOKUP(A124,'HTI0003 Strategy'!$A$2:$B$500,2,FALSE),0)</f>
        <v>0</v>
      </c>
      <c r="E124" s="45">
        <f>_xlfn.IFNA(VLOOKUP(A124,'HTI0004 Strategy'!$A$2:$B$500,2,FALSE),0)</f>
        <v>0</v>
      </c>
      <c r="F124" s="45">
        <f>_xlfn.IFNA(VLOOKUP(A124,'HTI0005 Strategy'!$A$2:$B$500,2,FALSE),0)</f>
        <v>-1400</v>
      </c>
      <c r="G124" s="45">
        <f>_xlfn.IFNA(VLOOKUP(A124,'HTI00S1 Strategy'!$A$2:$B$500,2,FALSE),0)</f>
        <v>0</v>
      </c>
      <c r="H124" s="54">
        <f t="shared" si="6"/>
        <v>-4200</v>
      </c>
      <c r="I124" s="1">
        <f>VLOOKUP($A124,級距!$A:$K,9,FALSE)</f>
        <v>1</v>
      </c>
      <c r="J124" s="1">
        <f>VLOOKUP($A124,級距!$A:$K,10,FALSE)</f>
        <v>1</v>
      </c>
      <c r="K124" s="1">
        <f>VLOOKUP($A124,級距!$A:$K,11,FALSE)</f>
        <v>2</v>
      </c>
      <c r="L124" s="31">
        <f t="shared" si="5"/>
        <v>2</v>
      </c>
    </row>
    <row r="125" spans="1:12" x14ac:dyDescent="0.25">
      <c r="A125" s="46" t="s">
        <v>667</v>
      </c>
      <c r="B125" s="45">
        <f>_xlfn.IFNA(VLOOKUP(A125,'HTI0001 Strategy'!$A$2:$B$267,2,FALSE),0)</f>
        <v>0</v>
      </c>
      <c r="C125" s="45">
        <f>_xlfn.IFNA(VLOOKUP(A125,'HTI0002 Strategy'!$A$85:$B$583,2,FALSE),0)</f>
        <v>-5400</v>
      </c>
      <c r="D125" s="45">
        <f>_xlfn.IFNA(VLOOKUP(A125,'HTI0003 Strategy'!$A$2:$B$500,2,FALSE),0)</f>
        <v>-1700</v>
      </c>
      <c r="E125" s="45">
        <f>_xlfn.IFNA(VLOOKUP(A125,'HTI0004 Strategy'!$A$2:$B$500,2,FALSE),0)</f>
        <v>0</v>
      </c>
      <c r="F125" s="45">
        <f>_xlfn.IFNA(VLOOKUP(A125,'HTI0005 Strategy'!$A$2:$B$500,2,FALSE),0)</f>
        <v>-2200</v>
      </c>
      <c r="G125" s="45">
        <f>_xlfn.IFNA(VLOOKUP(A125,'HTI00S1 Strategy'!$A$2:$B$500,2,FALSE),0)</f>
        <v>-10400</v>
      </c>
      <c r="H125" s="54">
        <f t="shared" si="6"/>
        <v>-19700</v>
      </c>
      <c r="I125" s="1">
        <f>VLOOKUP($A125,級距!$A:$K,9,FALSE)</f>
        <v>5</v>
      </c>
      <c r="J125" s="1">
        <f>VLOOKUP($A125,級距!$A:$K,10,FALSE)</f>
        <v>1</v>
      </c>
      <c r="K125" s="1">
        <f>VLOOKUP($A125,級距!$A:$K,11,FALSE)</f>
        <v>2</v>
      </c>
      <c r="L125" s="31">
        <f t="shared" si="5"/>
        <v>2</v>
      </c>
    </row>
    <row r="126" spans="1:12" x14ac:dyDescent="0.25">
      <c r="A126" s="46" t="s">
        <v>666</v>
      </c>
      <c r="B126" s="45">
        <f>_xlfn.IFNA(VLOOKUP(A126,'HTI0001 Strategy'!$A$2:$B$267,2,FALSE),0)</f>
        <v>0</v>
      </c>
      <c r="C126" s="45">
        <f>_xlfn.IFNA(VLOOKUP(A126,'HTI0002 Strategy'!$A$85:$B$583,2,FALSE),0)</f>
        <v>5650</v>
      </c>
      <c r="D126" s="45">
        <f>_xlfn.IFNA(VLOOKUP(A126,'HTI0003 Strategy'!$A$2:$B$500,2,FALSE),0)</f>
        <v>0</v>
      </c>
      <c r="E126" s="45">
        <f>_xlfn.IFNA(VLOOKUP(A126,'HTI0004 Strategy'!$A$2:$B$500,2,FALSE),0)</f>
        <v>5700</v>
      </c>
      <c r="F126" s="45">
        <f>_xlfn.IFNA(VLOOKUP(A126,'HTI0005 Strategy'!$A$2:$B$500,2,FALSE),0)</f>
        <v>-5400</v>
      </c>
      <c r="G126" s="45">
        <f>_xlfn.IFNA(VLOOKUP(A126,'HTI00S1 Strategy'!$A$2:$B$500,2,FALSE),0)</f>
        <v>3300</v>
      </c>
      <c r="H126" s="54">
        <f t="shared" si="6"/>
        <v>9250</v>
      </c>
      <c r="I126" s="1">
        <f>VLOOKUP($A126,級距!$A:$K,9,FALSE)</f>
        <v>5</v>
      </c>
      <c r="J126" s="1">
        <f>VLOOKUP($A126,級距!$A:$K,10,FALSE)</f>
        <v>6</v>
      </c>
      <c r="K126" s="1">
        <f>VLOOKUP($A126,級距!$A:$K,11,FALSE)</f>
        <v>2</v>
      </c>
      <c r="L126" s="31">
        <f t="shared" si="5"/>
        <v>2</v>
      </c>
    </row>
    <row r="127" spans="1:12" x14ac:dyDescent="0.25">
      <c r="A127" s="46" t="s">
        <v>665</v>
      </c>
      <c r="B127" s="45">
        <f>_xlfn.IFNA(VLOOKUP(A127,'HTI0001 Strategy'!$A$2:$B$267,2,FALSE),0)</f>
        <v>1050</v>
      </c>
      <c r="C127" s="45">
        <f>_xlfn.IFNA(VLOOKUP(A127,'HTI0002 Strategy'!$A$85:$B$583,2,FALSE),0)</f>
        <v>0</v>
      </c>
      <c r="D127" s="45">
        <f>_xlfn.IFNA(VLOOKUP(A127,'HTI0003 Strategy'!$A$2:$B$500,2,FALSE),0)</f>
        <v>0</v>
      </c>
      <c r="E127" s="45">
        <f>_xlfn.IFNA(VLOOKUP(A127,'HTI0004 Strategy'!$A$2:$B$500,2,FALSE),0)</f>
        <v>7150</v>
      </c>
      <c r="F127" s="45">
        <f>_xlfn.IFNA(VLOOKUP(A127,'HTI0005 Strategy'!$A$2:$B$500,2,FALSE),0)</f>
        <v>200</v>
      </c>
      <c r="G127" s="45">
        <f>_xlfn.IFNA(VLOOKUP(A127,'HTI00S1 Strategy'!$A$2:$B$500,2,FALSE),0)</f>
        <v>6850</v>
      </c>
      <c r="H127" s="54">
        <f t="shared" si="6"/>
        <v>15250</v>
      </c>
      <c r="I127" s="1">
        <f>VLOOKUP($A127,級距!$A:$K,9,FALSE)</f>
        <v>5</v>
      </c>
      <c r="J127" s="1">
        <f>VLOOKUP($A127,級距!$A:$K,10,FALSE)</f>
        <v>6</v>
      </c>
      <c r="K127" s="1">
        <f>VLOOKUP($A127,級距!$A:$K,11,FALSE)</f>
        <v>2</v>
      </c>
      <c r="L127" s="31">
        <f t="shared" si="5"/>
        <v>2</v>
      </c>
    </row>
    <row r="128" spans="1:12" x14ac:dyDescent="0.25">
      <c r="A128" s="46" t="s">
        <v>664</v>
      </c>
      <c r="B128" s="45">
        <f>_xlfn.IFNA(VLOOKUP(A128,'HTI0001 Strategy'!$A$2:$B$267,2,FALSE),0)</f>
        <v>-2800</v>
      </c>
      <c r="C128" s="45">
        <f>_xlfn.IFNA(VLOOKUP(A128,'HTI0002 Strategy'!$A$85:$B$583,2,FALSE),0)</f>
        <v>11100</v>
      </c>
      <c r="D128" s="45">
        <f>_xlfn.IFNA(VLOOKUP(A128,'HTI0003 Strategy'!$A$2:$B$500,2,FALSE),0)</f>
        <v>0</v>
      </c>
      <c r="E128" s="45">
        <f>_xlfn.IFNA(VLOOKUP(A128,'HTI0004 Strategy'!$A$2:$B$500,2,FALSE),0)</f>
        <v>28600</v>
      </c>
      <c r="F128" s="45">
        <f>_xlfn.IFNA(VLOOKUP(A128,'HTI0005 Strategy'!$A$2:$B$500,2,FALSE),0)</f>
        <v>0</v>
      </c>
      <c r="G128" s="45">
        <f>_xlfn.IFNA(VLOOKUP(A128,'HTI00S1 Strategy'!$A$2:$B$500,2,FALSE),0)</f>
        <v>0</v>
      </c>
      <c r="H128" s="54">
        <f t="shared" si="6"/>
        <v>36900</v>
      </c>
      <c r="I128" s="1">
        <f>VLOOKUP($A128,級距!$A:$K,9,FALSE)</f>
        <v>7</v>
      </c>
      <c r="J128" s="1">
        <f>VLOOKUP($A128,級距!$A:$K,10,FALSE)</f>
        <v>5</v>
      </c>
      <c r="K128" s="1">
        <f>VLOOKUP($A128,級距!$A:$K,11,FALSE)</f>
        <v>1</v>
      </c>
      <c r="L128" s="31">
        <f t="shared" si="5"/>
        <v>1</v>
      </c>
    </row>
    <row r="129" spans="1:12" x14ac:dyDescent="0.25">
      <c r="A129" s="46" t="s">
        <v>663</v>
      </c>
      <c r="B129" s="45">
        <f>_xlfn.IFNA(VLOOKUP(A129,'HTI0001 Strategy'!$A$2:$B$267,2,FALSE),0)</f>
        <v>0</v>
      </c>
      <c r="C129" s="45">
        <f>_xlfn.IFNA(VLOOKUP(A129,'HTI0002 Strategy'!$A$85:$B$583,2,FALSE),0)</f>
        <v>0</v>
      </c>
      <c r="D129" s="45">
        <f>_xlfn.IFNA(VLOOKUP(A129,'HTI0003 Strategy'!$A$2:$B$500,2,FALSE),0)</f>
        <v>0</v>
      </c>
      <c r="E129" s="45">
        <f>_xlfn.IFNA(VLOOKUP(A129,'HTI0004 Strategy'!$A$2:$B$500,2,FALSE),0)</f>
        <v>0</v>
      </c>
      <c r="F129" s="45">
        <f>_xlfn.IFNA(VLOOKUP(A129,'HTI0005 Strategy'!$A$2:$B$500,2,FALSE),0)</f>
        <v>3800</v>
      </c>
      <c r="G129" s="45">
        <f>_xlfn.IFNA(VLOOKUP(A129,'HTI00S1 Strategy'!$A$2:$B$500,2,FALSE),0)</f>
        <v>4500</v>
      </c>
      <c r="H129" s="54">
        <f t="shared" si="6"/>
        <v>8300</v>
      </c>
      <c r="I129" s="1">
        <f>VLOOKUP($A129,級距!$A:$K,9,FALSE)</f>
        <v>6</v>
      </c>
      <c r="J129" s="1">
        <f>VLOOKUP($A129,級距!$A:$K,10,FALSE)</f>
        <v>5</v>
      </c>
      <c r="K129" s="1">
        <f>VLOOKUP($A129,級距!$A:$K,11,FALSE)</f>
        <v>1</v>
      </c>
      <c r="L129" s="31">
        <f t="shared" si="5"/>
        <v>1</v>
      </c>
    </row>
    <row r="130" spans="1:12" x14ac:dyDescent="0.25">
      <c r="A130" s="46" t="s">
        <v>662</v>
      </c>
      <c r="B130" s="45">
        <f>_xlfn.IFNA(VLOOKUP(A130,'HTI0001 Strategy'!$A$2:$B$267,2,FALSE),0)</f>
        <v>0</v>
      </c>
      <c r="C130" s="45">
        <f>_xlfn.IFNA(VLOOKUP(A130,'HTI0002 Strategy'!$A$85:$B$583,2,FALSE),0)</f>
        <v>12250</v>
      </c>
      <c r="D130" s="45">
        <f>_xlfn.IFNA(VLOOKUP(A130,'HTI0003 Strategy'!$A$2:$B$500,2,FALSE),0)</f>
        <v>0</v>
      </c>
      <c r="E130" s="45">
        <f>_xlfn.IFNA(VLOOKUP(A130,'HTI0004 Strategy'!$A$2:$B$500,2,FALSE),0)</f>
        <v>-9100</v>
      </c>
      <c r="F130" s="45">
        <f>_xlfn.IFNA(VLOOKUP(A130,'HTI0005 Strategy'!$A$2:$B$500,2,FALSE),0)</f>
        <v>4800</v>
      </c>
      <c r="G130" s="45">
        <f>_xlfn.IFNA(VLOOKUP(A130,'HTI00S1 Strategy'!$A$2:$B$500,2,FALSE),0)</f>
        <v>4100</v>
      </c>
      <c r="H130" s="54">
        <f t="shared" si="6"/>
        <v>12050</v>
      </c>
      <c r="I130" s="1">
        <f>VLOOKUP($A130,級距!$A:$K,9,FALSE)</f>
        <v>10</v>
      </c>
      <c r="J130" s="1">
        <f>VLOOKUP($A130,級距!$A:$K,10,FALSE)</f>
        <v>9</v>
      </c>
      <c r="K130" s="1">
        <f>VLOOKUP($A130,級距!$A:$K,11,FALSE)</f>
        <v>4</v>
      </c>
      <c r="L130" s="31">
        <f t="shared" si="5"/>
        <v>4</v>
      </c>
    </row>
    <row r="131" spans="1:12" x14ac:dyDescent="0.25">
      <c r="A131" s="46" t="s">
        <v>661</v>
      </c>
      <c r="B131" s="45">
        <f>_xlfn.IFNA(VLOOKUP(A131,'HTI0001 Strategy'!$A$2:$B$267,2,FALSE),0)</f>
        <v>10200</v>
      </c>
      <c r="C131" s="45">
        <f>_xlfn.IFNA(VLOOKUP(A131,'HTI0002 Strategy'!$A$85:$B$583,2,FALSE),0)</f>
        <v>31400</v>
      </c>
      <c r="D131" s="45">
        <f>_xlfn.IFNA(VLOOKUP(A131,'HTI0003 Strategy'!$A$2:$B$500,2,FALSE),0)</f>
        <v>-5400</v>
      </c>
      <c r="E131" s="45">
        <f>_xlfn.IFNA(VLOOKUP(A131,'HTI0004 Strategy'!$A$2:$B$500,2,FALSE),0)</f>
        <v>0</v>
      </c>
      <c r="F131" s="45">
        <f>_xlfn.IFNA(VLOOKUP(A131,'HTI0005 Strategy'!$A$2:$B$500,2,FALSE),0)</f>
        <v>-10200</v>
      </c>
      <c r="G131" s="45">
        <f>_xlfn.IFNA(VLOOKUP(A131,'HTI00S1 Strategy'!$A$2:$B$500,2,FALSE),0)</f>
        <v>0</v>
      </c>
      <c r="H131" s="54">
        <f t="shared" si="6"/>
        <v>26000</v>
      </c>
      <c r="I131" s="1">
        <f>VLOOKUP($A131,級距!$A:$K,9,FALSE)</f>
        <v>10</v>
      </c>
      <c r="J131" s="1">
        <f>VLOOKUP($A131,級距!$A:$K,10,FALSE)</f>
        <v>9</v>
      </c>
      <c r="K131" s="1">
        <f>VLOOKUP($A131,級距!$A:$K,11,FALSE)</f>
        <v>4</v>
      </c>
      <c r="L131" s="31">
        <f t="shared" ref="L131:L194" si="7">_xlfn.IFNA(K131,0)</f>
        <v>4</v>
      </c>
    </row>
    <row r="132" spans="1:12" x14ac:dyDescent="0.25">
      <c r="A132" s="46" t="s">
        <v>660</v>
      </c>
      <c r="B132" s="45">
        <f>_xlfn.IFNA(VLOOKUP(A132,'HTI0001 Strategy'!$A$2:$B$267,2,FALSE),0)</f>
        <v>700</v>
      </c>
      <c r="C132" s="45">
        <f>_xlfn.IFNA(VLOOKUP(A132,'HTI0002 Strategy'!$A$85:$B$583,2,FALSE),0)</f>
        <v>14900</v>
      </c>
      <c r="D132" s="45">
        <f>_xlfn.IFNA(VLOOKUP(A132,'HTI0003 Strategy'!$A$2:$B$500,2,FALSE),0)</f>
        <v>-1450</v>
      </c>
      <c r="E132" s="45">
        <f>_xlfn.IFNA(VLOOKUP(A132,'HTI0004 Strategy'!$A$2:$B$500,2,FALSE),0)</f>
        <v>37000</v>
      </c>
      <c r="F132" s="45">
        <f>_xlfn.IFNA(VLOOKUP(A132,'HTI0005 Strategy'!$A$2:$B$500,2,FALSE),0)</f>
        <v>39900</v>
      </c>
      <c r="G132" s="45">
        <f>_xlfn.IFNA(VLOOKUP(A132,'HTI00S1 Strategy'!$A$2:$B$500,2,FALSE),0)</f>
        <v>0</v>
      </c>
      <c r="H132" s="54">
        <f t="shared" ref="H132:H195" si="8" xml:space="preserve"> SUM(B132:G132)</f>
        <v>91050</v>
      </c>
      <c r="I132" s="1">
        <f>VLOOKUP($A132,級距!$A:$K,9,FALSE)</f>
        <v>5</v>
      </c>
      <c r="J132" s="1">
        <f>VLOOKUP($A132,級距!$A:$K,10,FALSE)</f>
        <v>8</v>
      </c>
      <c r="K132" s="1">
        <f>VLOOKUP($A132,級距!$A:$K,11,FALSE)</f>
        <v>3</v>
      </c>
      <c r="L132" s="31">
        <f t="shared" si="7"/>
        <v>3</v>
      </c>
    </row>
    <row r="133" spans="1:12" x14ac:dyDescent="0.25">
      <c r="A133" s="46" t="s">
        <v>659</v>
      </c>
      <c r="B133" s="45">
        <f>_xlfn.IFNA(VLOOKUP(A133,'HTI0001 Strategy'!$A$2:$B$267,2,FALSE),0)</f>
        <v>0</v>
      </c>
      <c r="C133" s="45">
        <f>_xlfn.IFNA(VLOOKUP(A133,'HTI0002 Strategy'!$A$85:$B$583,2,FALSE),0)</f>
        <v>0</v>
      </c>
      <c r="D133" s="45">
        <f>_xlfn.IFNA(VLOOKUP(A133,'HTI0003 Strategy'!$A$2:$B$500,2,FALSE),0)</f>
        <v>0</v>
      </c>
      <c r="E133" s="45">
        <f>_xlfn.IFNA(VLOOKUP(A133,'HTI0004 Strategy'!$A$2:$B$500,2,FALSE),0)</f>
        <v>0</v>
      </c>
      <c r="F133" s="45">
        <f>_xlfn.IFNA(VLOOKUP(A133,'HTI0005 Strategy'!$A$2:$B$500,2,FALSE),0)</f>
        <v>6800</v>
      </c>
      <c r="G133" s="45">
        <f>_xlfn.IFNA(VLOOKUP(A133,'HTI00S1 Strategy'!$A$2:$B$500,2,FALSE),0)</f>
        <v>-5800</v>
      </c>
      <c r="H133" s="54">
        <f t="shared" si="8"/>
        <v>1000</v>
      </c>
      <c r="I133" s="1">
        <f>VLOOKUP($A133,級距!$A:$K,9,FALSE)</f>
        <v>1</v>
      </c>
      <c r="J133" s="1">
        <f>VLOOKUP($A133,級距!$A:$K,10,FALSE)</f>
        <v>6</v>
      </c>
      <c r="K133" s="1">
        <f>VLOOKUP($A133,級距!$A:$K,11,FALSE)</f>
        <v>2</v>
      </c>
      <c r="L133" s="31">
        <f t="shared" si="7"/>
        <v>2</v>
      </c>
    </row>
    <row r="134" spans="1:12" x14ac:dyDescent="0.25">
      <c r="A134" s="46" t="s">
        <v>658</v>
      </c>
      <c r="B134" s="45">
        <f>_xlfn.IFNA(VLOOKUP(A134,'HTI0001 Strategy'!$A$2:$B$267,2,FALSE),0)</f>
        <v>0</v>
      </c>
      <c r="C134" s="45">
        <f>_xlfn.IFNA(VLOOKUP(A134,'HTI0002 Strategy'!$A$85:$B$583,2,FALSE),0)</f>
        <v>-5400</v>
      </c>
      <c r="D134" s="45">
        <f>_xlfn.IFNA(VLOOKUP(A134,'HTI0003 Strategy'!$A$2:$B$500,2,FALSE),0)</f>
        <v>-2900</v>
      </c>
      <c r="E134" s="45">
        <f>_xlfn.IFNA(VLOOKUP(A134,'HTI0004 Strategy'!$A$2:$B$500,2,FALSE),0)</f>
        <v>0</v>
      </c>
      <c r="F134" s="45">
        <f>_xlfn.IFNA(VLOOKUP(A134,'HTI0005 Strategy'!$A$2:$B$500,2,FALSE),0)</f>
        <v>-1300</v>
      </c>
      <c r="G134" s="45">
        <f>_xlfn.IFNA(VLOOKUP(A134,'HTI00S1 Strategy'!$A$2:$B$500,2,FALSE),0)</f>
        <v>-100</v>
      </c>
      <c r="H134" s="54">
        <f t="shared" si="8"/>
        <v>-9700</v>
      </c>
      <c r="I134" s="1">
        <f>VLOOKUP($A134,級距!$A:$K,9,FALSE)</f>
        <v>1</v>
      </c>
      <c r="J134" s="1">
        <f>VLOOKUP($A134,級距!$A:$K,10,FALSE)</f>
        <v>2</v>
      </c>
      <c r="K134" s="1">
        <f>VLOOKUP($A134,級距!$A:$K,11,FALSE)</f>
        <v>2</v>
      </c>
      <c r="L134" s="31">
        <f t="shared" si="7"/>
        <v>2</v>
      </c>
    </row>
    <row r="135" spans="1:12" x14ac:dyDescent="0.25">
      <c r="A135" s="46" t="s">
        <v>657</v>
      </c>
      <c r="B135" s="45">
        <f>_xlfn.IFNA(VLOOKUP(A135,'HTI0001 Strategy'!$A$2:$B$267,2,FALSE),0)</f>
        <v>1400</v>
      </c>
      <c r="C135" s="45">
        <f>_xlfn.IFNA(VLOOKUP(A135,'HTI0002 Strategy'!$A$85:$B$583,2,FALSE),0)</f>
        <v>-4100</v>
      </c>
      <c r="D135" s="45">
        <f>_xlfn.IFNA(VLOOKUP(A135,'HTI0003 Strategy'!$A$2:$B$500,2,FALSE),0)</f>
        <v>0</v>
      </c>
      <c r="E135" s="45">
        <f>_xlfn.IFNA(VLOOKUP(A135,'HTI0004 Strategy'!$A$2:$B$500,2,FALSE),0)</f>
        <v>0</v>
      </c>
      <c r="F135" s="45">
        <f>_xlfn.IFNA(VLOOKUP(A135,'HTI0005 Strategy'!$A$2:$B$500,2,FALSE),0)</f>
        <v>400</v>
      </c>
      <c r="G135" s="45">
        <f>_xlfn.IFNA(VLOOKUP(A135,'HTI00S1 Strategy'!$A$2:$B$500,2,FALSE),0)</f>
        <v>-5400</v>
      </c>
      <c r="H135" s="54">
        <f t="shared" si="8"/>
        <v>-7700</v>
      </c>
      <c r="I135" s="1">
        <f>VLOOKUP($A135,級距!$A:$K,9,FALSE)</f>
        <v>4</v>
      </c>
      <c r="J135" s="1">
        <f>VLOOKUP($A135,級距!$A:$K,10,FALSE)</f>
        <v>1</v>
      </c>
      <c r="K135" s="1">
        <f>VLOOKUP($A135,級距!$A:$K,11,FALSE)</f>
        <v>2</v>
      </c>
      <c r="L135" s="31">
        <f t="shared" si="7"/>
        <v>2</v>
      </c>
    </row>
    <row r="136" spans="1:12" x14ac:dyDescent="0.25">
      <c r="A136" s="46" t="s">
        <v>656</v>
      </c>
      <c r="B136" s="45">
        <f>_xlfn.IFNA(VLOOKUP(A136,'HTI0001 Strategy'!$A$2:$B$267,2,FALSE),0)</f>
        <v>0</v>
      </c>
      <c r="C136" s="45">
        <f>_xlfn.IFNA(VLOOKUP(A136,'HTI0002 Strategy'!$A$85:$B$583,2,FALSE),0)</f>
        <v>0</v>
      </c>
      <c r="D136" s="45">
        <f>_xlfn.IFNA(VLOOKUP(A136,'HTI0003 Strategy'!$A$2:$B$500,2,FALSE),0)</f>
        <v>-3250</v>
      </c>
      <c r="E136" s="45">
        <f>_xlfn.IFNA(VLOOKUP(A136,'HTI0004 Strategy'!$A$2:$B$500,2,FALSE),0)</f>
        <v>3250</v>
      </c>
      <c r="F136" s="45">
        <f>_xlfn.IFNA(VLOOKUP(A136,'HTI0005 Strategy'!$A$2:$B$500,2,FALSE),0)</f>
        <v>-700</v>
      </c>
      <c r="G136" s="45">
        <f>_xlfn.IFNA(VLOOKUP(A136,'HTI00S1 Strategy'!$A$2:$B$500,2,FALSE),0)</f>
        <v>0</v>
      </c>
      <c r="H136" s="54">
        <f t="shared" si="8"/>
        <v>-700</v>
      </c>
      <c r="I136" s="1">
        <f>VLOOKUP($A136,級距!$A:$K,9,FALSE)</f>
        <v>3</v>
      </c>
      <c r="J136" s="1">
        <f>VLOOKUP($A136,級距!$A:$K,10,FALSE)</f>
        <v>5</v>
      </c>
      <c r="K136" s="1">
        <f>VLOOKUP($A136,級距!$A:$K,11,FALSE)</f>
        <v>2</v>
      </c>
      <c r="L136" s="31">
        <f t="shared" si="7"/>
        <v>2</v>
      </c>
    </row>
    <row r="137" spans="1:12" x14ac:dyDescent="0.25">
      <c r="A137" s="46" t="s">
        <v>655</v>
      </c>
      <c r="B137" s="45">
        <f>_xlfn.IFNA(VLOOKUP(A137,'HTI0001 Strategy'!$A$2:$B$267,2,FALSE),0)</f>
        <v>900</v>
      </c>
      <c r="C137" s="45">
        <f>_xlfn.IFNA(VLOOKUP(A137,'HTI0002 Strategy'!$A$85:$B$583,2,FALSE),0)</f>
        <v>6650</v>
      </c>
      <c r="D137" s="45">
        <f>_xlfn.IFNA(VLOOKUP(A137,'HTI0003 Strategy'!$A$2:$B$500,2,FALSE),0)</f>
        <v>-5700</v>
      </c>
      <c r="E137" s="45">
        <f>_xlfn.IFNA(VLOOKUP(A137,'HTI0004 Strategy'!$A$2:$B$500,2,FALSE),0)</f>
        <v>-6600</v>
      </c>
      <c r="F137" s="45">
        <f>_xlfn.IFNA(VLOOKUP(A137,'HTI0005 Strategy'!$A$2:$B$500,2,FALSE),0)</f>
        <v>3850</v>
      </c>
      <c r="G137" s="45">
        <f>_xlfn.IFNA(VLOOKUP(A137,'HTI00S1 Strategy'!$A$2:$B$500,2,FALSE),0)</f>
        <v>-5900</v>
      </c>
      <c r="H137" s="54">
        <f t="shared" si="8"/>
        <v>-6800</v>
      </c>
      <c r="I137" s="1">
        <f>VLOOKUP($A137,級距!$A:$K,9,FALSE)</f>
        <v>7</v>
      </c>
      <c r="J137" s="1">
        <f>VLOOKUP($A137,級距!$A:$K,10,FALSE)</f>
        <v>5</v>
      </c>
      <c r="K137" s="1">
        <f>VLOOKUP($A137,級距!$A:$K,11,FALSE)</f>
        <v>1</v>
      </c>
      <c r="L137" s="31">
        <f t="shared" si="7"/>
        <v>1</v>
      </c>
    </row>
    <row r="138" spans="1:12" x14ac:dyDescent="0.25">
      <c r="A138" s="46" t="s">
        <v>654</v>
      </c>
      <c r="B138" s="45">
        <f>_xlfn.IFNA(VLOOKUP(A138,'HTI0001 Strategy'!$A$2:$B$267,2,FALSE),0)</f>
        <v>0</v>
      </c>
      <c r="C138" s="45">
        <f>_xlfn.IFNA(VLOOKUP(A138,'HTI0002 Strategy'!$A$85:$B$583,2,FALSE),0)</f>
        <v>0</v>
      </c>
      <c r="D138" s="45">
        <f>_xlfn.IFNA(VLOOKUP(A138,'HTI0003 Strategy'!$A$2:$B$500,2,FALSE),0)</f>
        <v>0</v>
      </c>
      <c r="E138" s="45">
        <f>_xlfn.IFNA(VLOOKUP(A138,'HTI0004 Strategy'!$A$2:$B$500,2,FALSE),0)</f>
        <v>0</v>
      </c>
      <c r="F138" s="45">
        <f>_xlfn.IFNA(VLOOKUP(A138,'HTI0005 Strategy'!$A$2:$B$500,2,FALSE),0)</f>
        <v>7750</v>
      </c>
      <c r="G138" s="45">
        <f>_xlfn.IFNA(VLOOKUP(A138,'HTI00S1 Strategy'!$A$2:$B$500,2,FALSE),0)</f>
        <v>0</v>
      </c>
      <c r="H138" s="54">
        <f t="shared" si="8"/>
        <v>7750</v>
      </c>
      <c r="I138" s="1">
        <f>VLOOKUP($A138,級距!$A:$K,9,FALSE)</f>
        <v>2</v>
      </c>
      <c r="J138" s="1">
        <f>VLOOKUP($A138,級距!$A:$K,10,FALSE)</f>
        <v>10</v>
      </c>
      <c r="K138" s="1">
        <f>VLOOKUP($A138,級距!$A:$K,11,FALSE)</f>
        <v>3</v>
      </c>
      <c r="L138" s="31">
        <f t="shared" si="7"/>
        <v>3</v>
      </c>
    </row>
    <row r="139" spans="1:12" x14ac:dyDescent="0.25">
      <c r="A139" s="46" t="s">
        <v>653</v>
      </c>
      <c r="B139" s="45">
        <f>_xlfn.IFNA(VLOOKUP(A139,'HTI0001 Strategy'!$A$2:$B$267,2,FALSE),0)</f>
        <v>2750</v>
      </c>
      <c r="C139" s="45">
        <f>_xlfn.IFNA(VLOOKUP(A139,'HTI0002 Strategy'!$A$85:$B$583,2,FALSE),0)</f>
        <v>22800</v>
      </c>
      <c r="D139" s="45">
        <f>_xlfn.IFNA(VLOOKUP(A139,'HTI0003 Strategy'!$A$2:$B$500,2,FALSE),0)</f>
        <v>-5400</v>
      </c>
      <c r="E139" s="45">
        <f>_xlfn.IFNA(VLOOKUP(A139,'HTI0004 Strategy'!$A$2:$B$500,2,FALSE),0)</f>
        <v>0</v>
      </c>
      <c r="F139" s="45">
        <f>_xlfn.IFNA(VLOOKUP(A139,'HTI0005 Strategy'!$A$2:$B$500,2,FALSE),0)</f>
        <v>-3650</v>
      </c>
      <c r="G139" s="45">
        <f>_xlfn.IFNA(VLOOKUP(A139,'HTI00S1 Strategy'!$A$2:$B$500,2,FALSE),0)</f>
        <v>0</v>
      </c>
      <c r="H139" s="54">
        <f t="shared" si="8"/>
        <v>16500</v>
      </c>
      <c r="I139" s="1">
        <f>VLOOKUP($A139,級距!$A:$K,9,FALSE)</f>
        <v>9</v>
      </c>
      <c r="J139" s="1">
        <f>VLOOKUP($A139,級距!$A:$K,10,FALSE)</f>
        <v>7</v>
      </c>
      <c r="K139" s="1">
        <f>VLOOKUP($A139,級距!$A:$K,11,FALSE)</f>
        <v>4</v>
      </c>
      <c r="L139" s="31">
        <f t="shared" si="7"/>
        <v>4</v>
      </c>
    </row>
    <row r="140" spans="1:12" x14ac:dyDescent="0.25">
      <c r="A140" s="46" t="s">
        <v>652</v>
      </c>
      <c r="B140" s="45">
        <f>_xlfn.IFNA(VLOOKUP(A140,'HTI0001 Strategy'!$A$2:$B$267,2,FALSE),0)</f>
        <v>0</v>
      </c>
      <c r="C140" s="45">
        <f>_xlfn.IFNA(VLOOKUP(A140,'HTI0002 Strategy'!$A$85:$B$583,2,FALSE),0)</f>
        <v>-5400</v>
      </c>
      <c r="D140" s="45">
        <f>_xlfn.IFNA(VLOOKUP(A140,'HTI0003 Strategy'!$A$2:$B$500,2,FALSE),0)</f>
        <v>0</v>
      </c>
      <c r="E140" s="45">
        <f>_xlfn.IFNA(VLOOKUP(A140,'HTI0004 Strategy'!$A$2:$B$500,2,FALSE),0)</f>
        <v>0</v>
      </c>
      <c r="F140" s="45">
        <f>_xlfn.IFNA(VLOOKUP(A140,'HTI0005 Strategy'!$A$2:$B$500,2,FALSE),0)</f>
        <v>32950</v>
      </c>
      <c r="G140" s="45">
        <f>_xlfn.IFNA(VLOOKUP(A140,'HTI00S1 Strategy'!$A$2:$B$500,2,FALSE),0)</f>
        <v>13400</v>
      </c>
      <c r="H140" s="54">
        <f t="shared" si="8"/>
        <v>40950</v>
      </c>
      <c r="I140" s="1">
        <f>VLOOKUP($A140,級距!$A:$K,9,FALSE)</f>
        <v>3</v>
      </c>
      <c r="J140" s="1">
        <f>VLOOKUP($A140,級距!$A:$K,10,FALSE)</f>
        <v>1</v>
      </c>
      <c r="K140" s="1">
        <f>VLOOKUP($A140,級距!$A:$K,11,FALSE)</f>
        <v>2</v>
      </c>
      <c r="L140" s="31">
        <f t="shared" si="7"/>
        <v>2</v>
      </c>
    </row>
    <row r="141" spans="1:12" x14ac:dyDescent="0.25">
      <c r="A141" s="46" t="s">
        <v>651</v>
      </c>
      <c r="B141" s="45">
        <f>_xlfn.IFNA(VLOOKUP(A141,'HTI0001 Strategy'!$A$2:$B$267,2,FALSE),0)</f>
        <v>0</v>
      </c>
      <c r="C141" s="45">
        <f>_xlfn.IFNA(VLOOKUP(A141,'HTI0002 Strategy'!$A$85:$B$583,2,FALSE),0)</f>
        <v>0</v>
      </c>
      <c r="D141" s="45">
        <f>_xlfn.IFNA(VLOOKUP(A141,'HTI0003 Strategy'!$A$2:$B$500,2,FALSE),0)</f>
        <v>200</v>
      </c>
      <c r="E141" s="45">
        <f>_xlfn.IFNA(VLOOKUP(A141,'HTI0004 Strategy'!$A$2:$B$500,2,FALSE),0)</f>
        <v>900</v>
      </c>
      <c r="F141" s="45">
        <f>_xlfn.IFNA(VLOOKUP(A141,'HTI0005 Strategy'!$A$2:$B$500,2,FALSE),0)</f>
        <v>-11050</v>
      </c>
      <c r="G141" s="45">
        <f>_xlfn.IFNA(VLOOKUP(A141,'HTI00S1 Strategy'!$A$2:$B$500,2,FALSE),0)</f>
        <v>-3100</v>
      </c>
      <c r="H141" s="54">
        <f t="shared" si="8"/>
        <v>-13050</v>
      </c>
      <c r="I141" s="1">
        <f>VLOOKUP($A141,級距!$A:$K,9,FALSE)</f>
        <v>4</v>
      </c>
      <c r="J141" s="1">
        <f>VLOOKUP($A141,級距!$A:$K,10,FALSE)</f>
        <v>4</v>
      </c>
      <c r="K141" s="1">
        <f>VLOOKUP($A141,級距!$A:$K,11,FALSE)</f>
        <v>2</v>
      </c>
      <c r="L141" s="31">
        <f t="shared" si="7"/>
        <v>2</v>
      </c>
    </row>
    <row r="142" spans="1:12" x14ac:dyDescent="0.25">
      <c r="A142" s="46" t="s">
        <v>650</v>
      </c>
      <c r="B142" s="45">
        <f>_xlfn.IFNA(VLOOKUP(A142,'HTI0001 Strategy'!$A$2:$B$267,2,FALSE),0)</f>
        <v>0</v>
      </c>
      <c r="C142" s="45">
        <f>_xlfn.IFNA(VLOOKUP(A142,'HTI0002 Strategy'!$A$85:$B$583,2,FALSE),0)</f>
        <v>21800</v>
      </c>
      <c r="D142" s="45">
        <f>_xlfn.IFNA(VLOOKUP(A142,'HTI0003 Strategy'!$A$2:$B$500,2,FALSE),0)</f>
        <v>6100</v>
      </c>
      <c r="E142" s="45">
        <f>_xlfn.IFNA(VLOOKUP(A142,'HTI0004 Strategy'!$A$2:$B$500,2,FALSE),0)</f>
        <v>-6800</v>
      </c>
      <c r="F142" s="45">
        <f>_xlfn.IFNA(VLOOKUP(A142,'HTI0005 Strategy'!$A$2:$B$500,2,FALSE),0)</f>
        <v>-1300</v>
      </c>
      <c r="G142" s="45">
        <f>_xlfn.IFNA(VLOOKUP(A142,'HTI00S1 Strategy'!$A$2:$B$500,2,FALSE),0)</f>
        <v>6050</v>
      </c>
      <c r="H142" s="54">
        <f t="shared" si="8"/>
        <v>25850</v>
      </c>
      <c r="I142" s="1">
        <f>VLOOKUP($A142,級距!$A:$K,9,FALSE)</f>
        <v>8</v>
      </c>
      <c r="J142" s="1">
        <f>VLOOKUP($A142,級距!$A:$K,10,FALSE)</f>
        <v>7</v>
      </c>
      <c r="K142" s="1">
        <f>VLOOKUP($A142,級距!$A:$K,11,FALSE)</f>
        <v>4</v>
      </c>
      <c r="L142" s="31">
        <f t="shared" si="7"/>
        <v>4</v>
      </c>
    </row>
    <row r="143" spans="1:12" x14ac:dyDescent="0.25">
      <c r="A143" s="46" t="s">
        <v>649</v>
      </c>
      <c r="B143" s="45">
        <f>_xlfn.IFNA(VLOOKUP(A143,'HTI0001 Strategy'!$A$2:$B$267,2,FALSE),0)</f>
        <v>0</v>
      </c>
      <c r="C143" s="45">
        <f>_xlfn.IFNA(VLOOKUP(A143,'HTI0002 Strategy'!$A$85:$B$583,2,FALSE),0)</f>
        <v>-5400</v>
      </c>
      <c r="D143" s="45">
        <f>_xlfn.IFNA(VLOOKUP(A143,'HTI0003 Strategy'!$A$2:$B$500,2,FALSE),0)</f>
        <v>0</v>
      </c>
      <c r="E143" s="45">
        <f>_xlfn.IFNA(VLOOKUP(A143,'HTI0004 Strategy'!$A$2:$B$500,2,FALSE),0)</f>
        <v>12750</v>
      </c>
      <c r="F143" s="45">
        <f>_xlfn.IFNA(VLOOKUP(A143,'HTI0005 Strategy'!$A$2:$B$500,2,FALSE),0)</f>
        <v>-11100</v>
      </c>
      <c r="G143" s="45">
        <f>_xlfn.IFNA(VLOOKUP(A143,'HTI00S1 Strategy'!$A$2:$B$500,2,FALSE),0)</f>
        <v>1300</v>
      </c>
      <c r="H143" s="54">
        <f t="shared" si="8"/>
        <v>-2450</v>
      </c>
      <c r="I143" s="1">
        <f>VLOOKUP($A143,級距!$A:$K,9,FALSE)</f>
        <v>2</v>
      </c>
      <c r="J143" s="1">
        <f>VLOOKUP($A143,級距!$A:$K,10,FALSE)</f>
        <v>4</v>
      </c>
      <c r="K143" s="1">
        <f>VLOOKUP($A143,級距!$A:$K,11,FALSE)</f>
        <v>2</v>
      </c>
      <c r="L143" s="31">
        <f t="shared" si="7"/>
        <v>2</v>
      </c>
    </row>
    <row r="144" spans="1:12" x14ac:dyDescent="0.25">
      <c r="A144" s="46" t="s">
        <v>648</v>
      </c>
      <c r="B144" s="45">
        <f>_xlfn.IFNA(VLOOKUP(A144,'HTI0001 Strategy'!$A$2:$B$267,2,FALSE),0)</f>
        <v>300</v>
      </c>
      <c r="C144" s="45">
        <f>_xlfn.IFNA(VLOOKUP(A144,'HTI0002 Strategy'!$A$85:$B$583,2,FALSE),0)</f>
        <v>-5300</v>
      </c>
      <c r="D144" s="45">
        <f>_xlfn.IFNA(VLOOKUP(A144,'HTI0003 Strategy'!$A$2:$B$500,2,FALSE),0)</f>
        <v>0</v>
      </c>
      <c r="E144" s="45">
        <f>_xlfn.IFNA(VLOOKUP(A144,'HTI0004 Strategy'!$A$2:$B$500,2,FALSE),0)</f>
        <v>0</v>
      </c>
      <c r="F144" s="45">
        <f>_xlfn.IFNA(VLOOKUP(A144,'HTI0005 Strategy'!$A$2:$B$500,2,FALSE),0)</f>
        <v>-6500</v>
      </c>
      <c r="G144" s="45">
        <f>_xlfn.IFNA(VLOOKUP(A144,'HTI00S1 Strategy'!$A$2:$B$500,2,FALSE),0)</f>
        <v>0</v>
      </c>
      <c r="H144" s="54">
        <f t="shared" si="8"/>
        <v>-11500</v>
      </c>
      <c r="I144" s="1">
        <f>VLOOKUP($A144,級距!$A:$K,9,FALSE)</f>
        <v>3</v>
      </c>
      <c r="J144" s="1">
        <f>VLOOKUP($A144,級距!$A:$K,10,FALSE)</f>
        <v>6</v>
      </c>
      <c r="K144" s="1">
        <f>VLOOKUP($A144,級距!$A:$K,11,FALSE)</f>
        <v>2</v>
      </c>
      <c r="L144" s="31">
        <f t="shared" si="7"/>
        <v>2</v>
      </c>
    </row>
    <row r="145" spans="1:12" x14ac:dyDescent="0.25">
      <c r="A145" s="46" t="s">
        <v>647</v>
      </c>
      <c r="B145" s="45">
        <f>_xlfn.IFNA(VLOOKUP(A145,'HTI0001 Strategy'!$A$2:$B$267,2,FALSE),0)</f>
        <v>0</v>
      </c>
      <c r="C145" s="45">
        <f>_xlfn.IFNA(VLOOKUP(A145,'HTI0002 Strategy'!$A$85:$B$583,2,FALSE),0)</f>
        <v>-5200</v>
      </c>
      <c r="D145" s="45">
        <f>_xlfn.IFNA(VLOOKUP(A145,'HTI0003 Strategy'!$A$2:$B$500,2,FALSE),0)</f>
        <v>0</v>
      </c>
      <c r="E145" s="45">
        <f>_xlfn.IFNA(VLOOKUP(A145,'HTI0004 Strategy'!$A$2:$B$500,2,FALSE),0)</f>
        <v>-7200</v>
      </c>
      <c r="F145" s="45">
        <f>_xlfn.IFNA(VLOOKUP(A145,'HTI0005 Strategy'!$A$2:$B$500,2,FALSE),0)</f>
        <v>-1150</v>
      </c>
      <c r="G145" s="45">
        <f>_xlfn.IFNA(VLOOKUP(A145,'HTI00S1 Strategy'!$A$2:$B$500,2,FALSE),0)</f>
        <v>300</v>
      </c>
      <c r="H145" s="54">
        <f t="shared" si="8"/>
        <v>-13250</v>
      </c>
      <c r="I145" s="1">
        <f>VLOOKUP($A145,級距!$A:$K,9,FALSE)</f>
        <v>2</v>
      </c>
      <c r="J145" s="1">
        <f>VLOOKUP($A145,級距!$A:$K,10,FALSE)</f>
        <v>3</v>
      </c>
      <c r="K145" s="1">
        <f>VLOOKUP($A145,級距!$A:$K,11,FALSE)</f>
        <v>2</v>
      </c>
      <c r="L145" s="31">
        <f t="shared" si="7"/>
        <v>2</v>
      </c>
    </row>
    <row r="146" spans="1:12" x14ac:dyDescent="0.25">
      <c r="A146" s="46" t="s">
        <v>646</v>
      </c>
      <c r="B146" s="45">
        <f>_xlfn.IFNA(VLOOKUP(A146,'HTI0001 Strategy'!$A$2:$B$267,2,FALSE),0)</f>
        <v>0</v>
      </c>
      <c r="C146" s="45">
        <f>_xlfn.IFNA(VLOOKUP(A146,'HTI0002 Strategy'!$A$85:$B$583,2,FALSE),0)</f>
        <v>0</v>
      </c>
      <c r="D146" s="45">
        <f>_xlfn.IFNA(VLOOKUP(A146,'HTI0003 Strategy'!$A$2:$B$500,2,FALSE),0)</f>
        <v>0</v>
      </c>
      <c r="E146" s="45">
        <f>_xlfn.IFNA(VLOOKUP(A146,'HTI0004 Strategy'!$A$2:$B$500,2,FALSE),0)</f>
        <v>0</v>
      </c>
      <c r="F146" s="45">
        <f>_xlfn.IFNA(VLOOKUP(A146,'HTI0005 Strategy'!$A$2:$B$500,2,FALSE),0)</f>
        <v>0</v>
      </c>
      <c r="G146" s="45">
        <f>_xlfn.IFNA(VLOOKUP(A146,'HTI00S1 Strategy'!$A$2:$B$500,2,FALSE),0)</f>
        <v>10500</v>
      </c>
      <c r="H146" s="54">
        <f t="shared" si="8"/>
        <v>10500</v>
      </c>
      <c r="I146" s="1">
        <f>VLOOKUP($A146,級距!$A:$K,9,FALSE)</f>
        <v>3</v>
      </c>
      <c r="J146" s="1">
        <f>VLOOKUP($A146,級距!$A:$K,10,FALSE)</f>
        <v>2</v>
      </c>
      <c r="K146" s="1">
        <f>VLOOKUP($A146,級距!$A:$K,11,FALSE)</f>
        <v>2</v>
      </c>
      <c r="L146" s="31">
        <f t="shared" si="7"/>
        <v>2</v>
      </c>
    </row>
    <row r="147" spans="1:12" x14ac:dyDescent="0.25">
      <c r="A147" s="46" t="s">
        <v>645</v>
      </c>
      <c r="B147" s="45">
        <f>_xlfn.IFNA(VLOOKUP(A147,'HTI0001 Strategy'!$A$2:$B$267,2,FALSE),0)</f>
        <v>0</v>
      </c>
      <c r="C147" s="45">
        <f>_xlfn.IFNA(VLOOKUP(A147,'HTI0002 Strategy'!$A$85:$B$583,2,FALSE),0)</f>
        <v>-5400</v>
      </c>
      <c r="D147" s="45">
        <f>_xlfn.IFNA(VLOOKUP(A147,'HTI0003 Strategy'!$A$2:$B$500,2,FALSE),0)</f>
        <v>0</v>
      </c>
      <c r="E147" s="45">
        <f>_xlfn.IFNA(VLOOKUP(A147,'HTI0004 Strategy'!$A$2:$B$500,2,FALSE),0)</f>
        <v>11750</v>
      </c>
      <c r="F147" s="45">
        <f>_xlfn.IFNA(VLOOKUP(A147,'HTI0005 Strategy'!$A$2:$B$500,2,FALSE),0)</f>
        <v>0</v>
      </c>
      <c r="G147" s="45">
        <f>_xlfn.IFNA(VLOOKUP(A147,'HTI00S1 Strategy'!$A$2:$B$500,2,FALSE),0)</f>
        <v>14100</v>
      </c>
      <c r="H147" s="54">
        <f t="shared" si="8"/>
        <v>20450</v>
      </c>
      <c r="I147" s="1">
        <f>VLOOKUP($A147,級距!$A:$K,9,FALSE)</f>
        <v>5</v>
      </c>
      <c r="J147" s="1">
        <f>VLOOKUP($A147,級距!$A:$K,10,FALSE)</f>
        <v>2</v>
      </c>
      <c r="K147" s="1">
        <f>VLOOKUP($A147,級距!$A:$K,11,FALSE)</f>
        <v>2</v>
      </c>
      <c r="L147" s="31">
        <f t="shared" si="7"/>
        <v>2</v>
      </c>
    </row>
    <row r="148" spans="1:12" x14ac:dyDescent="0.25">
      <c r="A148" s="46" t="s">
        <v>644</v>
      </c>
      <c r="B148" s="45">
        <f>_xlfn.IFNA(VLOOKUP(A148,'HTI0001 Strategy'!$A$2:$B$267,2,FALSE),0)</f>
        <v>0</v>
      </c>
      <c r="C148" s="45">
        <f>_xlfn.IFNA(VLOOKUP(A148,'HTI0002 Strategy'!$A$85:$B$583,2,FALSE),0)</f>
        <v>0</v>
      </c>
      <c r="D148" s="45">
        <f>_xlfn.IFNA(VLOOKUP(A148,'HTI0003 Strategy'!$A$2:$B$500,2,FALSE),0)</f>
        <v>0</v>
      </c>
      <c r="E148" s="45">
        <f>_xlfn.IFNA(VLOOKUP(A148,'HTI0004 Strategy'!$A$2:$B$500,2,FALSE),0)</f>
        <v>0</v>
      </c>
      <c r="F148" s="45">
        <f>_xlfn.IFNA(VLOOKUP(A148,'HTI0005 Strategy'!$A$2:$B$500,2,FALSE),0)</f>
        <v>-250</v>
      </c>
      <c r="G148" s="45">
        <f>_xlfn.IFNA(VLOOKUP(A148,'HTI00S1 Strategy'!$A$2:$B$500,2,FALSE),0)</f>
        <v>0</v>
      </c>
      <c r="H148" s="54">
        <f t="shared" si="8"/>
        <v>-250</v>
      </c>
      <c r="I148" s="1">
        <f>VLOOKUP($A148,級距!$A:$K,9,FALSE)</f>
        <v>8</v>
      </c>
      <c r="J148" s="1">
        <f>VLOOKUP($A148,級距!$A:$K,10,FALSE)</f>
        <v>4</v>
      </c>
      <c r="K148" s="1">
        <f>VLOOKUP($A148,級距!$A:$K,11,FALSE)</f>
        <v>1</v>
      </c>
      <c r="L148" s="31">
        <f t="shared" si="7"/>
        <v>1</v>
      </c>
    </row>
    <row r="149" spans="1:12" x14ac:dyDescent="0.25">
      <c r="A149" s="46" t="s">
        <v>643</v>
      </c>
      <c r="B149" s="45">
        <f>_xlfn.IFNA(VLOOKUP(A149,'HTI0001 Strategy'!$A$2:$B$267,2,FALSE),0)</f>
        <v>0</v>
      </c>
      <c r="C149" s="45">
        <f>_xlfn.IFNA(VLOOKUP(A149,'HTI0002 Strategy'!$A$85:$B$583,2,FALSE),0)</f>
        <v>5400</v>
      </c>
      <c r="D149" s="45">
        <f>_xlfn.IFNA(VLOOKUP(A149,'HTI0003 Strategy'!$A$2:$B$500,2,FALSE),0)</f>
        <v>0</v>
      </c>
      <c r="E149" s="45">
        <f>_xlfn.IFNA(VLOOKUP(A149,'HTI0004 Strategy'!$A$2:$B$500,2,FALSE),0)</f>
        <v>0</v>
      </c>
      <c r="F149" s="45">
        <f>_xlfn.IFNA(VLOOKUP(A149,'HTI0005 Strategy'!$A$2:$B$500,2,FALSE),0)</f>
        <v>0</v>
      </c>
      <c r="G149" s="45">
        <f>_xlfn.IFNA(VLOOKUP(A149,'HTI00S1 Strategy'!$A$2:$B$500,2,FALSE),0)</f>
        <v>-6300</v>
      </c>
      <c r="H149" s="54">
        <f t="shared" si="8"/>
        <v>-900</v>
      </c>
      <c r="I149" s="1">
        <f>VLOOKUP($A149,級距!$A:$K,9,FALSE)</f>
        <v>5</v>
      </c>
      <c r="J149" s="1">
        <f>VLOOKUP($A149,級距!$A:$K,10,FALSE)</f>
        <v>8</v>
      </c>
      <c r="K149" s="1">
        <f>VLOOKUP($A149,級距!$A:$K,11,FALSE)</f>
        <v>3</v>
      </c>
      <c r="L149" s="31">
        <f t="shared" si="7"/>
        <v>3</v>
      </c>
    </row>
    <row r="150" spans="1:12" x14ac:dyDescent="0.25">
      <c r="A150" s="46" t="s">
        <v>642</v>
      </c>
      <c r="B150" s="45">
        <f>_xlfn.IFNA(VLOOKUP(A150,'HTI0001 Strategy'!$A$2:$B$267,2,FALSE),0)</f>
        <v>4850</v>
      </c>
      <c r="C150" s="45">
        <f>_xlfn.IFNA(VLOOKUP(A150,'HTI0002 Strategy'!$A$85:$B$583,2,FALSE),0)</f>
        <v>0</v>
      </c>
      <c r="D150" s="45">
        <f>_xlfn.IFNA(VLOOKUP(A150,'HTI0003 Strategy'!$A$2:$B$500,2,FALSE),0)</f>
        <v>6650</v>
      </c>
      <c r="E150" s="45">
        <f>_xlfn.IFNA(VLOOKUP(A150,'HTI0004 Strategy'!$A$2:$B$500,2,FALSE),0)</f>
        <v>0</v>
      </c>
      <c r="F150" s="45">
        <f>_xlfn.IFNA(VLOOKUP(A150,'HTI0005 Strategy'!$A$2:$B$500,2,FALSE),0)</f>
        <v>-2400</v>
      </c>
      <c r="G150" s="45">
        <f>_xlfn.IFNA(VLOOKUP(A150,'HTI00S1 Strategy'!$A$2:$B$500,2,FALSE),0)</f>
        <v>9600</v>
      </c>
      <c r="H150" s="54">
        <f t="shared" si="8"/>
        <v>18700</v>
      </c>
      <c r="I150" s="1">
        <f>VLOOKUP($A150,級距!$A:$K,9,FALSE)</f>
        <v>10</v>
      </c>
      <c r="J150" s="1">
        <f>VLOOKUP($A150,級距!$A:$K,10,FALSE)</f>
        <v>7</v>
      </c>
      <c r="K150" s="1">
        <f>VLOOKUP($A150,級距!$A:$K,11,FALSE)</f>
        <v>4</v>
      </c>
      <c r="L150" s="31">
        <f t="shared" si="7"/>
        <v>4</v>
      </c>
    </row>
    <row r="151" spans="1:12" x14ac:dyDescent="0.25">
      <c r="A151" s="46" t="s">
        <v>641</v>
      </c>
      <c r="B151" s="45">
        <f>_xlfn.IFNA(VLOOKUP(A151,'HTI0001 Strategy'!$A$2:$B$267,2,FALSE),0)</f>
        <v>0</v>
      </c>
      <c r="C151" s="45">
        <f>_xlfn.IFNA(VLOOKUP(A151,'HTI0002 Strategy'!$A$85:$B$583,2,FALSE),0)</f>
        <v>7200</v>
      </c>
      <c r="D151" s="45">
        <f>_xlfn.IFNA(VLOOKUP(A151,'HTI0003 Strategy'!$A$2:$B$500,2,FALSE),0)</f>
        <v>0</v>
      </c>
      <c r="E151" s="45">
        <f>_xlfn.IFNA(VLOOKUP(A151,'HTI0004 Strategy'!$A$2:$B$500,2,FALSE),0)</f>
        <v>7500</v>
      </c>
      <c r="F151" s="45">
        <f>_xlfn.IFNA(VLOOKUP(A151,'HTI0005 Strategy'!$A$2:$B$500,2,FALSE),0)</f>
        <v>-5200</v>
      </c>
      <c r="G151" s="45">
        <f>_xlfn.IFNA(VLOOKUP(A151,'HTI00S1 Strategy'!$A$2:$B$500,2,FALSE),0)</f>
        <v>0</v>
      </c>
      <c r="H151" s="54">
        <f t="shared" si="8"/>
        <v>9500</v>
      </c>
      <c r="I151" s="1">
        <f>VLOOKUP($A151,級距!$A:$K,9,FALSE)</f>
        <v>8</v>
      </c>
      <c r="J151" s="1">
        <f>VLOOKUP($A151,級距!$A:$K,10,FALSE)</f>
        <v>6</v>
      </c>
      <c r="K151" s="1">
        <f>VLOOKUP($A151,級距!$A:$K,11,FALSE)</f>
        <v>1</v>
      </c>
      <c r="L151" s="31">
        <f t="shared" si="7"/>
        <v>1</v>
      </c>
    </row>
    <row r="152" spans="1:12" x14ac:dyDescent="0.25">
      <c r="A152" s="46" t="s">
        <v>640</v>
      </c>
      <c r="B152" s="45">
        <f>_xlfn.IFNA(VLOOKUP(A152,'HTI0001 Strategy'!$A$2:$B$267,2,FALSE),0)</f>
        <v>0</v>
      </c>
      <c r="C152" s="45">
        <f>_xlfn.IFNA(VLOOKUP(A152,'HTI0002 Strategy'!$A$85:$B$583,2,FALSE),0)</f>
        <v>-2400</v>
      </c>
      <c r="D152" s="45">
        <f>_xlfn.IFNA(VLOOKUP(A152,'HTI0003 Strategy'!$A$2:$B$500,2,FALSE),0)</f>
        <v>2800</v>
      </c>
      <c r="E152" s="45">
        <f>_xlfn.IFNA(VLOOKUP(A152,'HTI0004 Strategy'!$A$2:$B$500,2,FALSE),0)</f>
        <v>40200</v>
      </c>
      <c r="F152" s="45">
        <f>_xlfn.IFNA(VLOOKUP(A152,'HTI0005 Strategy'!$A$2:$B$500,2,FALSE),0)</f>
        <v>10350</v>
      </c>
      <c r="G152" s="45">
        <f>_xlfn.IFNA(VLOOKUP(A152,'HTI00S1 Strategy'!$A$2:$B$500,2,FALSE),0)</f>
        <v>-5400</v>
      </c>
      <c r="H152" s="54">
        <f t="shared" si="8"/>
        <v>45550</v>
      </c>
      <c r="I152" s="1">
        <f>VLOOKUP($A152,級距!$A:$K,9,FALSE)</f>
        <v>10</v>
      </c>
      <c r="J152" s="1">
        <f>VLOOKUP($A152,級距!$A:$K,10,FALSE)</f>
        <v>6</v>
      </c>
      <c r="K152" s="1">
        <f>VLOOKUP($A152,級距!$A:$K,11,FALSE)</f>
        <v>1</v>
      </c>
      <c r="L152" s="31">
        <f t="shared" si="7"/>
        <v>1</v>
      </c>
    </row>
    <row r="153" spans="1:12" x14ac:dyDescent="0.25">
      <c r="A153" s="46" t="s">
        <v>639</v>
      </c>
      <c r="B153" s="45">
        <f>_xlfn.IFNA(VLOOKUP(A153,'HTI0001 Strategy'!$A$2:$B$267,2,FALSE),0)</f>
        <v>500</v>
      </c>
      <c r="C153" s="45">
        <f>_xlfn.IFNA(VLOOKUP(A153,'HTI0002 Strategy'!$A$85:$B$583,2,FALSE),0)</f>
        <v>11000</v>
      </c>
      <c r="D153" s="45">
        <f>_xlfn.IFNA(VLOOKUP(A153,'HTI0003 Strategy'!$A$2:$B$500,2,FALSE),0)</f>
        <v>0</v>
      </c>
      <c r="E153" s="45">
        <f>_xlfn.IFNA(VLOOKUP(A153,'HTI0004 Strategy'!$A$2:$B$500,2,FALSE),0)</f>
        <v>0</v>
      </c>
      <c r="F153" s="45">
        <f>_xlfn.IFNA(VLOOKUP(A153,'HTI0005 Strategy'!$A$2:$B$500,2,FALSE),0)</f>
        <v>0</v>
      </c>
      <c r="G153" s="45">
        <f>_xlfn.IFNA(VLOOKUP(A153,'HTI00S1 Strategy'!$A$2:$B$500,2,FALSE),0)</f>
        <v>0</v>
      </c>
      <c r="H153" s="54">
        <f t="shared" si="8"/>
        <v>11500</v>
      </c>
      <c r="I153" s="1">
        <f>VLOOKUP($A153,級距!$A:$K,9,FALSE)</f>
        <v>8</v>
      </c>
      <c r="J153" s="1">
        <f>VLOOKUP($A153,級距!$A:$K,10,FALSE)</f>
        <v>8</v>
      </c>
      <c r="K153" s="1">
        <f>VLOOKUP($A153,級距!$A:$K,11,FALSE)</f>
        <v>4</v>
      </c>
      <c r="L153" s="31">
        <f t="shared" si="7"/>
        <v>4</v>
      </c>
    </row>
    <row r="154" spans="1:12" x14ac:dyDescent="0.25">
      <c r="A154" s="46" t="s">
        <v>638</v>
      </c>
      <c r="B154" s="45">
        <f>_xlfn.IFNA(VLOOKUP(A154,'HTI0001 Strategy'!$A$2:$B$267,2,FALSE),0)</f>
        <v>0</v>
      </c>
      <c r="C154" s="45">
        <f>_xlfn.IFNA(VLOOKUP(A154,'HTI0002 Strategy'!$A$85:$B$583,2,FALSE),0)</f>
        <v>6950</v>
      </c>
      <c r="D154" s="45">
        <f>_xlfn.IFNA(VLOOKUP(A154,'HTI0003 Strategy'!$A$2:$B$500,2,FALSE),0)</f>
        <v>6200</v>
      </c>
      <c r="E154" s="45">
        <f>_xlfn.IFNA(VLOOKUP(A154,'HTI0004 Strategy'!$A$2:$B$500,2,FALSE),0)</f>
        <v>0</v>
      </c>
      <c r="F154" s="45">
        <f>_xlfn.IFNA(VLOOKUP(A154,'HTI0005 Strategy'!$A$2:$B$500,2,FALSE),0)</f>
        <v>-7400</v>
      </c>
      <c r="G154" s="45">
        <f>_xlfn.IFNA(VLOOKUP(A154,'HTI00S1 Strategy'!$A$2:$B$500,2,FALSE),0)</f>
        <v>2150</v>
      </c>
      <c r="H154" s="54">
        <f t="shared" si="8"/>
        <v>7900</v>
      </c>
      <c r="I154" s="1">
        <f>VLOOKUP($A154,級距!$A:$K,9,FALSE)</f>
        <v>7</v>
      </c>
      <c r="J154" s="1">
        <f>VLOOKUP($A154,級距!$A:$K,10,FALSE)</f>
        <v>5</v>
      </c>
      <c r="K154" s="1">
        <f>VLOOKUP($A154,級距!$A:$K,11,FALSE)</f>
        <v>1</v>
      </c>
      <c r="L154" s="31">
        <f t="shared" si="7"/>
        <v>1</v>
      </c>
    </row>
    <row r="155" spans="1:12" x14ac:dyDescent="0.25">
      <c r="A155" s="46" t="s">
        <v>637</v>
      </c>
      <c r="B155" s="45">
        <f>_xlfn.IFNA(VLOOKUP(A155,'HTI0001 Strategy'!$A$2:$B$267,2,FALSE),0)</f>
        <v>5200</v>
      </c>
      <c r="C155" s="45">
        <f>_xlfn.IFNA(VLOOKUP(A155,'HTI0002 Strategy'!$A$85:$B$583,2,FALSE),0)</f>
        <v>16300</v>
      </c>
      <c r="D155" s="45">
        <f>_xlfn.IFNA(VLOOKUP(A155,'HTI0003 Strategy'!$A$2:$B$500,2,FALSE),0)</f>
        <v>23700</v>
      </c>
      <c r="E155" s="45">
        <f>_xlfn.IFNA(VLOOKUP(A155,'HTI0004 Strategy'!$A$2:$B$500,2,FALSE),0)</f>
        <v>10900</v>
      </c>
      <c r="F155" s="45">
        <f>_xlfn.IFNA(VLOOKUP(A155,'HTI0005 Strategy'!$A$2:$B$500,2,FALSE),0)</f>
        <v>0</v>
      </c>
      <c r="G155" s="45">
        <f>_xlfn.IFNA(VLOOKUP(A155,'HTI00S1 Strategy'!$A$2:$B$500,2,FALSE),0)</f>
        <v>0</v>
      </c>
      <c r="H155" s="54">
        <f t="shared" si="8"/>
        <v>56100</v>
      </c>
      <c r="I155" s="1">
        <f>VLOOKUP($A155,級距!$A:$K,9,FALSE)</f>
        <v>9</v>
      </c>
      <c r="J155" s="1">
        <f>VLOOKUP($A155,級距!$A:$K,10,FALSE)</f>
        <v>9</v>
      </c>
      <c r="K155" s="1">
        <f>VLOOKUP($A155,級距!$A:$K,11,FALSE)</f>
        <v>4</v>
      </c>
      <c r="L155" s="31">
        <f t="shared" si="7"/>
        <v>4</v>
      </c>
    </row>
    <row r="156" spans="1:12" x14ac:dyDescent="0.25">
      <c r="A156" s="46" t="s">
        <v>636</v>
      </c>
      <c r="B156" s="45">
        <f>_xlfn.IFNA(VLOOKUP(A156,'HTI0001 Strategy'!$A$2:$B$267,2,FALSE),0)</f>
        <v>-2000</v>
      </c>
      <c r="C156" s="45">
        <f>_xlfn.IFNA(VLOOKUP(A156,'HTI0002 Strategy'!$A$85:$B$583,2,FALSE),0)</f>
        <v>0</v>
      </c>
      <c r="D156" s="45">
        <f>_xlfn.IFNA(VLOOKUP(A156,'HTI0003 Strategy'!$A$2:$B$500,2,FALSE),0)</f>
        <v>0</v>
      </c>
      <c r="E156" s="45">
        <f>_xlfn.IFNA(VLOOKUP(A156,'HTI0004 Strategy'!$A$2:$B$500,2,FALSE),0)</f>
        <v>0</v>
      </c>
      <c r="F156" s="45">
        <f>_xlfn.IFNA(VLOOKUP(A156,'HTI0005 Strategy'!$A$2:$B$500,2,FALSE),0)</f>
        <v>5600</v>
      </c>
      <c r="G156" s="45">
        <f>_xlfn.IFNA(VLOOKUP(A156,'HTI00S1 Strategy'!$A$2:$B$500,2,FALSE),0)</f>
        <v>0</v>
      </c>
      <c r="H156" s="54">
        <f t="shared" si="8"/>
        <v>3600</v>
      </c>
      <c r="I156" s="1">
        <f>VLOOKUP($A156,級距!$A:$K,9,FALSE)</f>
        <v>1</v>
      </c>
      <c r="J156" s="1">
        <f>VLOOKUP($A156,級距!$A:$K,10,FALSE)</f>
        <v>6</v>
      </c>
      <c r="K156" s="1">
        <f>VLOOKUP($A156,級距!$A:$K,11,FALSE)</f>
        <v>2</v>
      </c>
      <c r="L156" s="31">
        <f t="shared" si="7"/>
        <v>2</v>
      </c>
    </row>
    <row r="157" spans="1:12" x14ac:dyDescent="0.25">
      <c r="A157" s="46" t="s">
        <v>635</v>
      </c>
      <c r="B157" s="45">
        <f>_xlfn.IFNA(VLOOKUP(A157,'HTI0001 Strategy'!$A$2:$B$267,2,FALSE),0)</f>
        <v>0</v>
      </c>
      <c r="C157" s="45">
        <f>_xlfn.IFNA(VLOOKUP(A157,'HTI0002 Strategy'!$A$85:$B$583,2,FALSE),0)</f>
        <v>-5400</v>
      </c>
      <c r="D157" s="45">
        <f>_xlfn.IFNA(VLOOKUP(A157,'HTI0003 Strategy'!$A$2:$B$500,2,FALSE),0)</f>
        <v>-5400</v>
      </c>
      <c r="E157" s="45">
        <f>_xlfn.IFNA(VLOOKUP(A157,'HTI0004 Strategy'!$A$2:$B$500,2,FALSE),0)</f>
        <v>-150</v>
      </c>
      <c r="F157" s="45">
        <f>_xlfn.IFNA(VLOOKUP(A157,'HTI0005 Strategy'!$A$2:$B$500,2,FALSE),0)</f>
        <v>-7200</v>
      </c>
      <c r="G157" s="45">
        <f>_xlfn.IFNA(VLOOKUP(A157,'HTI00S1 Strategy'!$A$2:$B$500,2,FALSE),0)</f>
        <v>-6400</v>
      </c>
      <c r="H157" s="54">
        <f t="shared" si="8"/>
        <v>-24550</v>
      </c>
      <c r="I157" s="1">
        <f>VLOOKUP($A157,級距!$A:$K,9,FALSE)</f>
        <v>5</v>
      </c>
      <c r="J157" s="1">
        <f>VLOOKUP($A157,級距!$A:$K,10,FALSE)</f>
        <v>2</v>
      </c>
      <c r="K157" s="1">
        <f>VLOOKUP($A157,級距!$A:$K,11,FALSE)</f>
        <v>2</v>
      </c>
      <c r="L157" s="31">
        <f t="shared" si="7"/>
        <v>2</v>
      </c>
    </row>
    <row r="158" spans="1:12" x14ac:dyDescent="0.25">
      <c r="A158" s="46" t="s">
        <v>634</v>
      </c>
      <c r="B158" s="45">
        <f>_xlfn.IFNA(VLOOKUP(A158,'HTI0001 Strategy'!$A$2:$B$267,2,FALSE),0)</f>
        <v>0</v>
      </c>
      <c r="C158" s="45">
        <f>_xlfn.IFNA(VLOOKUP(A158,'HTI0002 Strategy'!$A$85:$B$583,2,FALSE),0)</f>
        <v>2600</v>
      </c>
      <c r="D158" s="45">
        <f>_xlfn.IFNA(VLOOKUP(A158,'HTI0003 Strategy'!$A$2:$B$500,2,FALSE),0)</f>
        <v>0</v>
      </c>
      <c r="E158" s="45">
        <f>_xlfn.IFNA(VLOOKUP(A158,'HTI0004 Strategy'!$A$2:$B$500,2,FALSE),0)</f>
        <v>-7600</v>
      </c>
      <c r="F158" s="45">
        <f>_xlfn.IFNA(VLOOKUP(A158,'HTI0005 Strategy'!$A$2:$B$500,2,FALSE),0)</f>
        <v>-5400</v>
      </c>
      <c r="G158" s="45">
        <f>_xlfn.IFNA(VLOOKUP(A158,'HTI00S1 Strategy'!$A$2:$B$500,2,FALSE),0)</f>
        <v>0</v>
      </c>
      <c r="H158" s="54">
        <f t="shared" si="8"/>
        <v>-10400</v>
      </c>
      <c r="I158" s="1">
        <f>VLOOKUP($A158,級距!$A:$K,9,FALSE)</f>
        <v>2</v>
      </c>
      <c r="J158" s="1">
        <f>VLOOKUP($A158,級距!$A:$K,10,FALSE)</f>
        <v>5</v>
      </c>
      <c r="K158" s="1">
        <f>VLOOKUP($A158,級距!$A:$K,11,FALSE)</f>
        <v>2</v>
      </c>
      <c r="L158" s="31">
        <f t="shared" si="7"/>
        <v>2</v>
      </c>
    </row>
    <row r="159" spans="1:12" x14ac:dyDescent="0.25">
      <c r="A159" s="46" t="s">
        <v>633</v>
      </c>
      <c r="B159" s="45">
        <f>_xlfn.IFNA(VLOOKUP(A159,'HTI0001 Strategy'!$A$2:$B$267,2,FALSE),0)</f>
        <v>-700</v>
      </c>
      <c r="C159" s="45">
        <f>_xlfn.IFNA(VLOOKUP(A159,'HTI0002 Strategy'!$A$85:$B$583,2,FALSE),0)</f>
        <v>6700</v>
      </c>
      <c r="D159" s="45">
        <f>_xlfn.IFNA(VLOOKUP(A159,'HTI0003 Strategy'!$A$2:$B$500,2,FALSE),0)</f>
        <v>5350</v>
      </c>
      <c r="E159" s="45">
        <f>_xlfn.IFNA(VLOOKUP(A159,'HTI0004 Strategy'!$A$2:$B$500,2,FALSE),0)</f>
        <v>12450</v>
      </c>
      <c r="F159" s="45">
        <f>_xlfn.IFNA(VLOOKUP(A159,'HTI0005 Strategy'!$A$2:$B$500,2,FALSE),0)</f>
        <v>-11050</v>
      </c>
      <c r="G159" s="45">
        <f>_xlfn.IFNA(VLOOKUP(A159,'HTI00S1 Strategy'!$A$2:$B$500,2,FALSE),0)</f>
        <v>6900</v>
      </c>
      <c r="H159" s="54">
        <f t="shared" si="8"/>
        <v>19650</v>
      </c>
      <c r="I159" s="1">
        <f>VLOOKUP($A159,級距!$A:$K,9,FALSE)</f>
        <v>7</v>
      </c>
      <c r="J159" s="1">
        <f>VLOOKUP($A159,級距!$A:$K,10,FALSE)</f>
        <v>9</v>
      </c>
      <c r="K159" s="1">
        <f>VLOOKUP($A159,級距!$A:$K,11,FALSE)</f>
        <v>4</v>
      </c>
      <c r="L159" s="31">
        <f t="shared" si="7"/>
        <v>4</v>
      </c>
    </row>
    <row r="160" spans="1:12" x14ac:dyDescent="0.25">
      <c r="A160" s="46" t="s">
        <v>632</v>
      </c>
      <c r="B160" s="45">
        <f>_xlfn.IFNA(VLOOKUP(A160,'HTI0001 Strategy'!$A$2:$B$267,2,FALSE),0)</f>
        <v>0</v>
      </c>
      <c r="C160" s="45">
        <f>_xlfn.IFNA(VLOOKUP(A160,'HTI0002 Strategy'!$A$85:$B$583,2,FALSE),0)</f>
        <v>-4250</v>
      </c>
      <c r="D160" s="45">
        <f>_xlfn.IFNA(VLOOKUP(A160,'HTI0003 Strategy'!$A$2:$B$500,2,FALSE),0)</f>
        <v>-6350</v>
      </c>
      <c r="E160" s="45">
        <f>_xlfn.IFNA(VLOOKUP(A160,'HTI0004 Strategy'!$A$2:$B$500,2,FALSE),0)</f>
        <v>9050</v>
      </c>
      <c r="F160" s="45">
        <f>_xlfn.IFNA(VLOOKUP(A160,'HTI0005 Strategy'!$A$2:$B$500,2,FALSE),0)</f>
        <v>-1800</v>
      </c>
      <c r="G160" s="45">
        <f>_xlfn.IFNA(VLOOKUP(A160,'HTI00S1 Strategy'!$A$2:$B$500,2,FALSE),0)</f>
        <v>-5800</v>
      </c>
      <c r="H160" s="54">
        <f t="shared" si="8"/>
        <v>-9150</v>
      </c>
      <c r="I160" s="1">
        <f>VLOOKUP($A160,級距!$A:$K,9,FALSE)</f>
        <v>4</v>
      </c>
      <c r="J160" s="1">
        <f>VLOOKUP($A160,級距!$A:$K,10,FALSE)</f>
        <v>2</v>
      </c>
      <c r="K160" s="1">
        <f>VLOOKUP($A160,級距!$A:$K,11,FALSE)</f>
        <v>2</v>
      </c>
      <c r="L160" s="31">
        <f t="shared" si="7"/>
        <v>2</v>
      </c>
    </row>
    <row r="161" spans="1:12" x14ac:dyDescent="0.25">
      <c r="A161" s="46" t="s">
        <v>631</v>
      </c>
      <c r="B161" s="45">
        <f>_xlfn.IFNA(VLOOKUP(A161,'HTI0001 Strategy'!$A$2:$B$267,2,FALSE),0)</f>
        <v>-1900</v>
      </c>
      <c r="C161" s="45">
        <f>_xlfn.IFNA(VLOOKUP(A161,'HTI0002 Strategy'!$A$85:$B$583,2,FALSE),0)</f>
        <v>0</v>
      </c>
      <c r="D161" s="45">
        <f>_xlfn.IFNA(VLOOKUP(A161,'HTI0003 Strategy'!$A$2:$B$500,2,FALSE),0)</f>
        <v>0</v>
      </c>
      <c r="E161" s="45">
        <f>_xlfn.IFNA(VLOOKUP(A161,'HTI0004 Strategy'!$A$2:$B$500,2,FALSE),0)</f>
        <v>0</v>
      </c>
      <c r="F161" s="45">
        <f>_xlfn.IFNA(VLOOKUP(A161,'HTI0005 Strategy'!$A$2:$B$500,2,FALSE),0)</f>
        <v>0</v>
      </c>
      <c r="G161" s="45">
        <f>_xlfn.IFNA(VLOOKUP(A161,'HTI00S1 Strategy'!$A$2:$B$500,2,FALSE),0)</f>
        <v>0</v>
      </c>
      <c r="H161" s="54">
        <f t="shared" si="8"/>
        <v>-1900</v>
      </c>
      <c r="I161" s="1">
        <f>VLOOKUP($A161,級距!$A:$K,9,FALSE)</f>
        <v>3</v>
      </c>
      <c r="J161" s="1">
        <f>VLOOKUP($A161,級距!$A:$K,10,FALSE)</f>
        <v>4</v>
      </c>
      <c r="K161" s="1">
        <f>VLOOKUP($A161,級距!$A:$K,11,FALSE)</f>
        <v>2</v>
      </c>
      <c r="L161" s="31">
        <f t="shared" si="7"/>
        <v>2</v>
      </c>
    </row>
    <row r="162" spans="1:12" x14ac:dyDescent="0.25">
      <c r="A162" s="46" t="s">
        <v>630</v>
      </c>
      <c r="B162" s="45">
        <f>_xlfn.IFNA(VLOOKUP(A162,'HTI0001 Strategy'!$A$2:$B$267,2,FALSE),0)</f>
        <v>0</v>
      </c>
      <c r="C162" s="45">
        <f>_xlfn.IFNA(VLOOKUP(A162,'HTI0002 Strategy'!$A$85:$B$583,2,FALSE),0)</f>
        <v>-800</v>
      </c>
      <c r="D162" s="45">
        <f>_xlfn.IFNA(VLOOKUP(A162,'HTI0003 Strategy'!$A$2:$B$500,2,FALSE),0)</f>
        <v>-5650</v>
      </c>
      <c r="E162" s="45">
        <f>_xlfn.IFNA(VLOOKUP(A162,'HTI0004 Strategy'!$A$2:$B$500,2,FALSE),0)</f>
        <v>-6800</v>
      </c>
      <c r="F162" s="45">
        <f>_xlfn.IFNA(VLOOKUP(A162,'HTI0005 Strategy'!$A$2:$B$500,2,FALSE),0)</f>
        <v>0</v>
      </c>
      <c r="G162" s="45">
        <f>_xlfn.IFNA(VLOOKUP(A162,'HTI00S1 Strategy'!$A$2:$B$500,2,FALSE),0)</f>
        <v>0</v>
      </c>
      <c r="H162" s="54">
        <f t="shared" si="8"/>
        <v>-13250</v>
      </c>
      <c r="I162" s="1">
        <f>VLOOKUP($A162,級距!$A:$K,9,FALSE)</f>
        <v>6</v>
      </c>
      <c r="J162" s="1">
        <f>VLOOKUP($A162,級距!$A:$K,10,FALSE)</f>
        <v>6</v>
      </c>
      <c r="K162" s="1">
        <f>VLOOKUP($A162,級距!$A:$K,11,FALSE)</f>
        <v>1</v>
      </c>
      <c r="L162" s="31">
        <f t="shared" si="7"/>
        <v>1</v>
      </c>
    </row>
    <row r="163" spans="1:12" x14ac:dyDescent="0.25">
      <c r="A163" s="46" t="s">
        <v>629</v>
      </c>
      <c r="B163" s="45">
        <f>_xlfn.IFNA(VLOOKUP(A163,'HTI0001 Strategy'!$A$2:$B$267,2,FALSE),0)</f>
        <v>0</v>
      </c>
      <c r="C163" s="45">
        <f>_xlfn.IFNA(VLOOKUP(A163,'HTI0002 Strategy'!$A$85:$B$583,2,FALSE),0)</f>
        <v>3500</v>
      </c>
      <c r="D163" s="45">
        <f>_xlfn.IFNA(VLOOKUP(A163,'HTI0003 Strategy'!$A$2:$B$500,2,FALSE),0)</f>
        <v>0</v>
      </c>
      <c r="E163" s="45">
        <f>_xlfn.IFNA(VLOOKUP(A163,'HTI0004 Strategy'!$A$2:$B$500,2,FALSE),0)</f>
        <v>0</v>
      </c>
      <c r="F163" s="45">
        <f>_xlfn.IFNA(VLOOKUP(A163,'HTI0005 Strategy'!$A$2:$B$500,2,FALSE),0)</f>
        <v>-9750</v>
      </c>
      <c r="G163" s="45">
        <f>_xlfn.IFNA(VLOOKUP(A163,'HTI00S1 Strategy'!$A$2:$B$500,2,FALSE),0)</f>
        <v>12500</v>
      </c>
      <c r="H163" s="54">
        <f t="shared" si="8"/>
        <v>6250</v>
      </c>
      <c r="I163" s="1">
        <f>VLOOKUP($A163,級距!$A:$K,9,FALSE)</f>
        <v>5</v>
      </c>
      <c r="J163" s="1">
        <f>VLOOKUP($A163,級距!$A:$K,10,FALSE)</f>
        <v>6</v>
      </c>
      <c r="K163" s="1">
        <f>VLOOKUP($A163,級距!$A:$K,11,FALSE)</f>
        <v>2</v>
      </c>
      <c r="L163" s="31">
        <f t="shared" si="7"/>
        <v>2</v>
      </c>
    </row>
    <row r="164" spans="1:12" x14ac:dyDescent="0.25">
      <c r="A164" s="46" t="s">
        <v>628</v>
      </c>
      <c r="B164" s="45">
        <f>_xlfn.IFNA(VLOOKUP(A164,'HTI0001 Strategy'!$A$2:$B$267,2,FALSE),0)</f>
        <v>5400</v>
      </c>
      <c r="C164" s="45">
        <f>_xlfn.IFNA(VLOOKUP(A164,'HTI0002 Strategy'!$A$85:$B$583,2,FALSE),0)</f>
        <v>-5400</v>
      </c>
      <c r="D164" s="45">
        <f>_xlfn.IFNA(VLOOKUP(A164,'HTI0003 Strategy'!$A$2:$B$500,2,FALSE),0)</f>
        <v>-7250</v>
      </c>
      <c r="E164" s="45">
        <f>_xlfn.IFNA(VLOOKUP(A164,'HTI0004 Strategy'!$A$2:$B$500,2,FALSE),0)</f>
        <v>-10600</v>
      </c>
      <c r="F164" s="45">
        <f>_xlfn.IFNA(VLOOKUP(A164,'HTI0005 Strategy'!$A$2:$B$500,2,FALSE),0)</f>
        <v>0</v>
      </c>
      <c r="G164" s="45">
        <f>_xlfn.IFNA(VLOOKUP(A164,'HTI00S1 Strategy'!$A$2:$B$500,2,FALSE),0)</f>
        <v>0</v>
      </c>
      <c r="H164" s="54">
        <f t="shared" si="8"/>
        <v>-17850</v>
      </c>
      <c r="I164" s="1">
        <f>VLOOKUP($A164,級距!$A:$K,9,FALSE)</f>
        <v>8</v>
      </c>
      <c r="J164" s="1">
        <f>VLOOKUP($A164,級距!$A:$K,10,FALSE)</f>
        <v>4</v>
      </c>
      <c r="K164" s="1">
        <f>VLOOKUP($A164,級距!$A:$K,11,FALSE)</f>
        <v>1</v>
      </c>
      <c r="L164" s="31">
        <f t="shared" si="7"/>
        <v>1</v>
      </c>
    </row>
    <row r="165" spans="1:12" x14ac:dyDescent="0.25">
      <c r="A165" s="46" t="s">
        <v>627</v>
      </c>
      <c r="B165" s="45">
        <f>_xlfn.IFNA(VLOOKUP(A165,'HTI0001 Strategy'!$A$2:$B$267,2,FALSE),0)</f>
        <v>0</v>
      </c>
      <c r="C165" s="45">
        <f>_xlfn.IFNA(VLOOKUP(A165,'HTI0002 Strategy'!$A$85:$B$583,2,FALSE),0)</f>
        <v>-5400</v>
      </c>
      <c r="D165" s="45">
        <f>_xlfn.IFNA(VLOOKUP(A165,'HTI0003 Strategy'!$A$2:$B$500,2,FALSE),0)</f>
        <v>0</v>
      </c>
      <c r="E165" s="45">
        <f>_xlfn.IFNA(VLOOKUP(A165,'HTI0004 Strategy'!$A$2:$B$500,2,FALSE),0)</f>
        <v>-10600</v>
      </c>
      <c r="F165" s="45">
        <f>_xlfn.IFNA(VLOOKUP(A165,'HTI0005 Strategy'!$A$2:$B$500,2,FALSE),0)</f>
        <v>0</v>
      </c>
      <c r="G165" s="45">
        <f>_xlfn.IFNA(VLOOKUP(A165,'HTI00S1 Strategy'!$A$2:$B$500,2,FALSE),0)</f>
        <v>-100</v>
      </c>
      <c r="H165" s="54">
        <f t="shared" si="8"/>
        <v>-16100</v>
      </c>
      <c r="I165" s="1">
        <f>VLOOKUP($A165,級距!$A:$K,9,FALSE)</f>
        <v>3</v>
      </c>
      <c r="J165" s="1">
        <f>VLOOKUP($A165,級距!$A:$K,10,FALSE)</f>
        <v>4</v>
      </c>
      <c r="K165" s="1">
        <f>VLOOKUP($A165,級距!$A:$K,11,FALSE)</f>
        <v>2</v>
      </c>
      <c r="L165" s="31">
        <f t="shared" si="7"/>
        <v>2</v>
      </c>
    </row>
    <row r="166" spans="1:12" x14ac:dyDescent="0.25">
      <c r="A166" s="46" t="s">
        <v>626</v>
      </c>
      <c r="B166" s="45">
        <f>_xlfn.IFNA(VLOOKUP(A166,'HTI0001 Strategy'!$A$2:$B$267,2,FALSE),0)</f>
        <v>1300</v>
      </c>
      <c r="C166" s="45">
        <f>_xlfn.IFNA(VLOOKUP(A166,'HTI0002 Strategy'!$A$85:$B$583,2,FALSE),0)</f>
        <v>-5400</v>
      </c>
      <c r="D166" s="45">
        <f>_xlfn.IFNA(VLOOKUP(A166,'HTI0003 Strategy'!$A$2:$B$500,2,FALSE),0)</f>
        <v>0</v>
      </c>
      <c r="E166" s="45">
        <f>_xlfn.IFNA(VLOOKUP(A166,'HTI0004 Strategy'!$A$2:$B$500,2,FALSE),0)</f>
        <v>-10900</v>
      </c>
      <c r="F166" s="45">
        <f>_xlfn.IFNA(VLOOKUP(A166,'HTI0005 Strategy'!$A$2:$B$500,2,FALSE),0)</f>
        <v>4400</v>
      </c>
      <c r="G166" s="45">
        <f>_xlfn.IFNA(VLOOKUP(A166,'HTI00S1 Strategy'!$A$2:$B$500,2,FALSE),0)</f>
        <v>400</v>
      </c>
      <c r="H166" s="54">
        <f t="shared" si="8"/>
        <v>-10200</v>
      </c>
      <c r="I166" s="1">
        <f>VLOOKUP($A166,級距!$A:$K,9,FALSE)</f>
        <v>7</v>
      </c>
      <c r="J166" s="1">
        <f>VLOOKUP($A166,級距!$A:$K,10,FALSE)</f>
        <v>7</v>
      </c>
      <c r="K166" s="1">
        <f>VLOOKUP($A166,級距!$A:$K,11,FALSE)</f>
        <v>4</v>
      </c>
      <c r="L166" s="31">
        <f t="shared" si="7"/>
        <v>4</v>
      </c>
    </row>
    <row r="167" spans="1:12" x14ac:dyDescent="0.25">
      <c r="A167" s="46" t="s">
        <v>625</v>
      </c>
      <c r="B167" s="45">
        <f>_xlfn.IFNA(VLOOKUP(A167,'HTI0001 Strategy'!$A$2:$B$267,2,FALSE),0)</f>
        <v>-5400</v>
      </c>
      <c r="C167" s="45">
        <f>_xlfn.IFNA(VLOOKUP(A167,'HTI0002 Strategy'!$A$85:$B$583,2,FALSE),0)</f>
        <v>29850</v>
      </c>
      <c r="D167" s="45">
        <f>_xlfn.IFNA(VLOOKUP(A167,'HTI0003 Strategy'!$A$2:$B$500,2,FALSE),0)</f>
        <v>40500</v>
      </c>
      <c r="E167" s="45">
        <f>_xlfn.IFNA(VLOOKUP(A167,'HTI0004 Strategy'!$A$2:$B$500,2,FALSE),0)</f>
        <v>34550</v>
      </c>
      <c r="F167" s="45">
        <f>_xlfn.IFNA(VLOOKUP(A167,'HTI0005 Strategy'!$A$2:$B$500,2,FALSE),0)</f>
        <v>0</v>
      </c>
      <c r="G167" s="45">
        <f>_xlfn.IFNA(VLOOKUP(A167,'HTI00S1 Strategy'!$A$2:$B$500,2,FALSE),0)</f>
        <v>-5400</v>
      </c>
      <c r="H167" s="54">
        <f t="shared" si="8"/>
        <v>94100</v>
      </c>
      <c r="I167" s="1">
        <f>VLOOKUP($A167,級距!$A:$K,9,FALSE)</f>
        <v>10</v>
      </c>
      <c r="J167" s="1">
        <f>VLOOKUP($A167,級距!$A:$K,10,FALSE)</f>
        <v>9</v>
      </c>
      <c r="K167" s="1">
        <f>VLOOKUP($A167,級距!$A:$K,11,FALSE)</f>
        <v>4</v>
      </c>
      <c r="L167" s="31">
        <f t="shared" si="7"/>
        <v>4</v>
      </c>
    </row>
    <row r="168" spans="1:12" x14ac:dyDescent="0.25">
      <c r="A168" s="46" t="s">
        <v>624</v>
      </c>
      <c r="B168" s="45">
        <f>_xlfn.IFNA(VLOOKUP(A168,'HTI0001 Strategy'!$A$2:$B$267,2,FALSE),0)</f>
        <v>-2350</v>
      </c>
      <c r="C168" s="45">
        <f>_xlfn.IFNA(VLOOKUP(A168,'HTI0002 Strategy'!$A$85:$B$583,2,FALSE),0)</f>
        <v>18050</v>
      </c>
      <c r="D168" s="45">
        <f>_xlfn.IFNA(VLOOKUP(A168,'HTI0003 Strategy'!$A$2:$B$500,2,FALSE),0)</f>
        <v>0</v>
      </c>
      <c r="E168" s="45">
        <f>_xlfn.IFNA(VLOOKUP(A168,'HTI0004 Strategy'!$A$2:$B$500,2,FALSE),0)</f>
        <v>-5800</v>
      </c>
      <c r="F168" s="45">
        <f>_xlfn.IFNA(VLOOKUP(A168,'HTI0005 Strategy'!$A$2:$B$500,2,FALSE),0)</f>
        <v>0</v>
      </c>
      <c r="G168" s="45">
        <f>_xlfn.IFNA(VLOOKUP(A168,'HTI00S1 Strategy'!$A$2:$B$500,2,FALSE),0)</f>
        <v>6150</v>
      </c>
      <c r="H168" s="54">
        <f t="shared" si="8"/>
        <v>16050</v>
      </c>
      <c r="I168" s="1">
        <f>VLOOKUP($A168,級距!$A:$K,9,FALSE)</f>
        <v>10</v>
      </c>
      <c r="J168" s="1">
        <f>VLOOKUP($A168,級距!$A:$K,10,FALSE)</f>
        <v>5</v>
      </c>
      <c r="K168" s="1">
        <f>VLOOKUP($A168,級距!$A:$K,11,FALSE)</f>
        <v>1</v>
      </c>
      <c r="L168" s="31">
        <f t="shared" si="7"/>
        <v>1</v>
      </c>
    </row>
    <row r="169" spans="1:12" x14ac:dyDescent="0.25">
      <c r="A169" s="46" t="s">
        <v>623</v>
      </c>
      <c r="B169" s="45">
        <f>_xlfn.IFNA(VLOOKUP(A169,'HTI0001 Strategy'!$A$2:$B$267,2,FALSE),0)</f>
        <v>0</v>
      </c>
      <c r="C169" s="45">
        <f>_xlfn.IFNA(VLOOKUP(A169,'HTI0002 Strategy'!$A$85:$B$583,2,FALSE),0)</f>
        <v>-5400</v>
      </c>
      <c r="D169" s="45">
        <f>_xlfn.IFNA(VLOOKUP(A169,'HTI0003 Strategy'!$A$2:$B$500,2,FALSE),0)</f>
        <v>0</v>
      </c>
      <c r="E169" s="45">
        <f>_xlfn.IFNA(VLOOKUP(A169,'HTI0004 Strategy'!$A$2:$B$500,2,FALSE),0)</f>
        <v>4050</v>
      </c>
      <c r="F169" s="45">
        <f>_xlfn.IFNA(VLOOKUP(A169,'HTI0005 Strategy'!$A$2:$B$500,2,FALSE),0)</f>
        <v>9800</v>
      </c>
      <c r="G169" s="45">
        <f>_xlfn.IFNA(VLOOKUP(A169,'HTI00S1 Strategy'!$A$2:$B$500,2,FALSE),0)</f>
        <v>-5400</v>
      </c>
      <c r="H169" s="54">
        <f t="shared" si="8"/>
        <v>3050</v>
      </c>
      <c r="I169" s="1">
        <f>VLOOKUP($A169,級距!$A:$K,9,FALSE)</f>
        <v>5</v>
      </c>
      <c r="J169" s="1">
        <f>VLOOKUP($A169,級距!$A:$K,10,FALSE)</f>
        <v>1</v>
      </c>
      <c r="K169" s="1">
        <f>VLOOKUP($A169,級距!$A:$K,11,FALSE)</f>
        <v>2</v>
      </c>
      <c r="L169" s="31">
        <f t="shared" si="7"/>
        <v>2</v>
      </c>
    </row>
    <row r="170" spans="1:12" x14ac:dyDescent="0.25">
      <c r="A170" s="46" t="s">
        <v>622</v>
      </c>
      <c r="B170" s="45">
        <f>_xlfn.IFNA(VLOOKUP(A170,'HTI0001 Strategy'!$A$2:$B$267,2,FALSE),0)</f>
        <v>1400</v>
      </c>
      <c r="C170" s="45">
        <f>_xlfn.IFNA(VLOOKUP(A170,'HTI0002 Strategy'!$A$85:$B$583,2,FALSE),0)</f>
        <v>38250</v>
      </c>
      <c r="D170" s="45">
        <f>_xlfn.IFNA(VLOOKUP(A170,'HTI0003 Strategy'!$A$2:$B$500,2,FALSE),0)</f>
        <v>0</v>
      </c>
      <c r="E170" s="45">
        <f>_xlfn.IFNA(VLOOKUP(A170,'HTI0004 Strategy'!$A$2:$B$500,2,FALSE),0)</f>
        <v>0</v>
      </c>
      <c r="F170" s="45">
        <f>_xlfn.IFNA(VLOOKUP(A170,'HTI0005 Strategy'!$A$2:$B$500,2,FALSE),0)</f>
        <v>-5400</v>
      </c>
      <c r="G170" s="45">
        <f>_xlfn.IFNA(VLOOKUP(A170,'HTI00S1 Strategy'!$A$2:$B$500,2,FALSE),0)</f>
        <v>12900</v>
      </c>
      <c r="H170" s="54">
        <f t="shared" si="8"/>
        <v>47150</v>
      </c>
      <c r="I170" s="1">
        <f>VLOOKUP($A170,級距!$A:$K,9,FALSE)</f>
        <v>10</v>
      </c>
      <c r="J170" s="1">
        <f>VLOOKUP($A170,級距!$A:$K,10,FALSE)</f>
        <v>7</v>
      </c>
      <c r="K170" s="1">
        <f>VLOOKUP($A170,級距!$A:$K,11,FALSE)</f>
        <v>4</v>
      </c>
      <c r="L170" s="31">
        <f t="shared" si="7"/>
        <v>4</v>
      </c>
    </row>
    <row r="171" spans="1:12" x14ac:dyDescent="0.25">
      <c r="A171" s="46" t="s">
        <v>621</v>
      </c>
      <c r="B171" s="45">
        <f>_xlfn.IFNA(VLOOKUP(A171,'HTI0001 Strategy'!$A$2:$B$267,2,FALSE),0)</f>
        <v>-3650</v>
      </c>
      <c r="C171" s="45">
        <f>_xlfn.IFNA(VLOOKUP(A171,'HTI0002 Strategy'!$A$85:$B$583,2,FALSE),0)</f>
        <v>-5400</v>
      </c>
      <c r="D171" s="45">
        <f>_xlfn.IFNA(VLOOKUP(A171,'HTI0003 Strategy'!$A$2:$B$500,2,FALSE),0)</f>
        <v>0</v>
      </c>
      <c r="E171" s="45">
        <f>_xlfn.IFNA(VLOOKUP(A171,'HTI0004 Strategy'!$A$2:$B$500,2,FALSE),0)</f>
        <v>0</v>
      </c>
      <c r="F171" s="45">
        <f>_xlfn.IFNA(VLOOKUP(A171,'HTI0005 Strategy'!$A$2:$B$500,2,FALSE),0)</f>
        <v>13450</v>
      </c>
      <c r="G171" s="45">
        <f>_xlfn.IFNA(VLOOKUP(A171,'HTI00S1 Strategy'!$A$2:$B$500,2,FALSE),0)</f>
        <v>-5900</v>
      </c>
      <c r="H171" s="54">
        <f t="shared" si="8"/>
        <v>-1500</v>
      </c>
      <c r="I171" s="1">
        <f>VLOOKUP($A171,級距!$A:$K,9,FALSE)</f>
        <v>9</v>
      </c>
      <c r="J171" s="1">
        <f>VLOOKUP($A171,級距!$A:$K,10,FALSE)</f>
        <v>2</v>
      </c>
      <c r="K171" s="1">
        <f>VLOOKUP($A171,級距!$A:$K,11,FALSE)</f>
        <v>1</v>
      </c>
      <c r="L171" s="31">
        <f t="shared" si="7"/>
        <v>1</v>
      </c>
    </row>
    <row r="172" spans="1:12" x14ac:dyDescent="0.25">
      <c r="A172" s="46" t="s">
        <v>620</v>
      </c>
      <c r="B172" s="45">
        <f>_xlfn.IFNA(VLOOKUP(A172,'HTI0001 Strategy'!$A$2:$B$267,2,FALSE),0)</f>
        <v>0</v>
      </c>
      <c r="C172" s="45">
        <f>_xlfn.IFNA(VLOOKUP(A172,'HTI0002 Strategy'!$A$85:$B$583,2,FALSE),0)</f>
        <v>-10200</v>
      </c>
      <c r="D172" s="45">
        <f>_xlfn.IFNA(VLOOKUP(A172,'HTI0003 Strategy'!$A$2:$B$500,2,FALSE),0)</f>
        <v>0</v>
      </c>
      <c r="E172" s="45">
        <f>_xlfn.IFNA(VLOOKUP(A172,'HTI0004 Strategy'!$A$2:$B$500,2,FALSE),0)</f>
        <v>35400</v>
      </c>
      <c r="F172" s="45">
        <f>_xlfn.IFNA(VLOOKUP(A172,'HTI0005 Strategy'!$A$2:$B$500,2,FALSE),0)</f>
        <v>0</v>
      </c>
      <c r="G172" s="45">
        <f>_xlfn.IFNA(VLOOKUP(A172,'HTI00S1 Strategy'!$A$2:$B$500,2,FALSE),0)</f>
        <v>0</v>
      </c>
      <c r="H172" s="54">
        <f t="shared" si="8"/>
        <v>25200</v>
      </c>
      <c r="I172" s="1">
        <f>VLOOKUP($A172,級距!$A:$K,9,FALSE)</f>
        <v>8</v>
      </c>
      <c r="J172" s="1">
        <f>VLOOKUP($A172,級距!$A:$K,10,FALSE)</f>
        <v>4</v>
      </c>
      <c r="K172" s="1">
        <f>VLOOKUP($A172,級距!$A:$K,11,FALSE)</f>
        <v>1</v>
      </c>
      <c r="L172" s="31">
        <f t="shared" si="7"/>
        <v>1</v>
      </c>
    </row>
    <row r="173" spans="1:12" x14ac:dyDescent="0.25">
      <c r="A173" s="46" t="s">
        <v>619</v>
      </c>
      <c r="B173" s="45">
        <f>_xlfn.IFNA(VLOOKUP(A173,'HTI0001 Strategy'!$A$2:$B$267,2,FALSE),0)</f>
        <v>0</v>
      </c>
      <c r="C173" s="45">
        <f>_xlfn.IFNA(VLOOKUP(A173,'HTI0002 Strategy'!$A$85:$B$583,2,FALSE),0)</f>
        <v>0</v>
      </c>
      <c r="D173" s="45">
        <f>_xlfn.IFNA(VLOOKUP(A173,'HTI0003 Strategy'!$A$2:$B$500,2,FALSE),0)</f>
        <v>7900</v>
      </c>
      <c r="E173" s="45">
        <f>_xlfn.IFNA(VLOOKUP(A173,'HTI0004 Strategy'!$A$2:$B$500,2,FALSE),0)</f>
        <v>0</v>
      </c>
      <c r="F173" s="45">
        <f>_xlfn.IFNA(VLOOKUP(A173,'HTI0005 Strategy'!$A$2:$B$500,2,FALSE),0)</f>
        <v>-3500</v>
      </c>
      <c r="G173" s="45">
        <f>_xlfn.IFNA(VLOOKUP(A173,'HTI00S1 Strategy'!$A$2:$B$500,2,FALSE),0)</f>
        <v>-5400</v>
      </c>
      <c r="H173" s="54">
        <f t="shared" si="8"/>
        <v>-1000</v>
      </c>
      <c r="I173" s="1">
        <f>VLOOKUP($A173,級距!$A:$K,9,FALSE)</f>
        <v>10</v>
      </c>
      <c r="J173" s="1">
        <f>VLOOKUP($A173,級距!$A:$K,10,FALSE)</f>
        <v>5</v>
      </c>
      <c r="K173" s="1">
        <f>VLOOKUP($A173,級距!$A:$K,11,FALSE)</f>
        <v>1</v>
      </c>
      <c r="L173" s="31">
        <f t="shared" si="7"/>
        <v>1</v>
      </c>
    </row>
    <row r="174" spans="1:12" x14ac:dyDescent="0.25">
      <c r="A174" s="46" t="s">
        <v>618</v>
      </c>
      <c r="B174" s="45">
        <f>_xlfn.IFNA(VLOOKUP(A174,'HTI0001 Strategy'!$A$2:$B$267,2,FALSE),0)</f>
        <v>30000</v>
      </c>
      <c r="C174" s="45">
        <f>_xlfn.IFNA(VLOOKUP(A174,'HTI0002 Strategy'!$A$85:$B$583,2,FALSE),0)</f>
        <v>16400</v>
      </c>
      <c r="D174" s="45">
        <f>_xlfn.IFNA(VLOOKUP(A174,'HTI0003 Strategy'!$A$2:$B$500,2,FALSE),0)</f>
        <v>0</v>
      </c>
      <c r="E174" s="45">
        <f>_xlfn.IFNA(VLOOKUP(A174,'HTI0004 Strategy'!$A$2:$B$500,2,FALSE),0)</f>
        <v>0</v>
      </c>
      <c r="F174" s="45">
        <f>_xlfn.IFNA(VLOOKUP(A174,'HTI0005 Strategy'!$A$2:$B$500,2,FALSE),0)</f>
        <v>1700</v>
      </c>
      <c r="G174" s="45">
        <f>_xlfn.IFNA(VLOOKUP(A174,'HTI00S1 Strategy'!$A$2:$B$500,2,FALSE),0)</f>
        <v>7700</v>
      </c>
      <c r="H174" s="54">
        <f t="shared" si="8"/>
        <v>55800</v>
      </c>
      <c r="I174" s="1">
        <f>VLOOKUP($A174,級距!$A:$K,9,FALSE)</f>
        <v>10</v>
      </c>
      <c r="J174" s="1">
        <f>VLOOKUP($A174,級距!$A:$K,10,FALSE)</f>
        <v>10</v>
      </c>
      <c r="K174" s="1">
        <f>VLOOKUP($A174,級距!$A:$K,11,FALSE)</f>
        <v>4</v>
      </c>
      <c r="L174" s="31">
        <f t="shared" si="7"/>
        <v>4</v>
      </c>
    </row>
    <row r="175" spans="1:12" x14ac:dyDescent="0.25">
      <c r="A175" s="46" t="s">
        <v>617</v>
      </c>
      <c r="B175" s="45">
        <f>_xlfn.IFNA(VLOOKUP(A175,'HTI0001 Strategy'!$A$2:$B$267,2,FALSE),0)</f>
        <v>2750</v>
      </c>
      <c r="C175" s="45">
        <f>_xlfn.IFNA(VLOOKUP(A175,'HTI0002 Strategy'!$A$85:$B$583,2,FALSE),0)</f>
        <v>0</v>
      </c>
      <c r="D175" s="45">
        <f>_xlfn.IFNA(VLOOKUP(A175,'HTI0003 Strategy'!$A$2:$B$500,2,FALSE),0)</f>
        <v>4800</v>
      </c>
      <c r="E175" s="45">
        <f>_xlfn.IFNA(VLOOKUP(A175,'HTI0004 Strategy'!$A$2:$B$500,2,FALSE),0)</f>
        <v>0</v>
      </c>
      <c r="F175" s="45">
        <f>_xlfn.IFNA(VLOOKUP(A175,'HTI0005 Strategy'!$A$2:$B$500,2,FALSE),0)</f>
        <v>9050</v>
      </c>
      <c r="G175" s="45">
        <f>_xlfn.IFNA(VLOOKUP(A175,'HTI00S1 Strategy'!$A$2:$B$500,2,FALSE),0)</f>
        <v>0</v>
      </c>
      <c r="H175" s="54">
        <f t="shared" si="8"/>
        <v>16600</v>
      </c>
      <c r="I175" s="1">
        <f>VLOOKUP($A175,級距!$A:$K,9,FALSE)</f>
        <v>9</v>
      </c>
      <c r="J175" s="1">
        <f>VLOOKUP($A175,級距!$A:$K,10,FALSE)</f>
        <v>6</v>
      </c>
      <c r="K175" s="1">
        <f>VLOOKUP($A175,級距!$A:$K,11,FALSE)</f>
        <v>1</v>
      </c>
      <c r="L175" s="31">
        <f t="shared" si="7"/>
        <v>1</v>
      </c>
    </row>
    <row r="176" spans="1:12" x14ac:dyDescent="0.25">
      <c r="A176" s="46" t="s">
        <v>616</v>
      </c>
      <c r="B176" s="45">
        <f>_xlfn.IFNA(VLOOKUP(A176,'HTI0001 Strategy'!$A$2:$B$267,2,FALSE),0)</f>
        <v>4050</v>
      </c>
      <c r="C176" s="45">
        <f>_xlfn.IFNA(VLOOKUP(A176,'HTI0002 Strategy'!$A$85:$B$583,2,FALSE),0)</f>
        <v>-10200</v>
      </c>
      <c r="D176" s="45">
        <f>_xlfn.IFNA(VLOOKUP(A176,'HTI0003 Strategy'!$A$2:$B$500,2,FALSE),0)</f>
        <v>0</v>
      </c>
      <c r="E176" s="45">
        <f>_xlfn.IFNA(VLOOKUP(A176,'HTI0004 Strategy'!$A$2:$B$500,2,FALSE),0)</f>
        <v>33500</v>
      </c>
      <c r="F176" s="45">
        <f>_xlfn.IFNA(VLOOKUP(A176,'HTI0005 Strategy'!$A$2:$B$500,2,FALSE),0)</f>
        <v>3000</v>
      </c>
      <c r="G176" s="45">
        <f>_xlfn.IFNA(VLOOKUP(A176,'HTI00S1 Strategy'!$A$2:$B$500,2,FALSE),0)</f>
        <v>0</v>
      </c>
      <c r="H176" s="54">
        <f t="shared" si="8"/>
        <v>30350</v>
      </c>
      <c r="I176" s="1">
        <f>VLOOKUP($A176,級距!$A:$K,9,FALSE)</f>
        <v>10</v>
      </c>
      <c r="J176" s="1">
        <f>VLOOKUP($A176,級距!$A:$K,10,FALSE)</f>
        <v>9</v>
      </c>
      <c r="K176" s="1">
        <f>VLOOKUP($A176,級距!$A:$K,11,FALSE)</f>
        <v>4</v>
      </c>
      <c r="L176" s="31">
        <f t="shared" si="7"/>
        <v>4</v>
      </c>
    </row>
    <row r="177" spans="1:12" x14ac:dyDescent="0.25">
      <c r="A177" s="46" t="s">
        <v>615</v>
      </c>
      <c r="B177" s="45">
        <f>_xlfn.IFNA(VLOOKUP(A177,'HTI0001 Strategy'!$A$2:$B$267,2,FALSE),0)</f>
        <v>5950</v>
      </c>
      <c r="C177" s="45">
        <f>_xlfn.IFNA(VLOOKUP(A177,'HTI0002 Strategy'!$A$85:$B$583,2,FALSE),0)</f>
        <v>0</v>
      </c>
      <c r="D177" s="45">
        <f>_xlfn.IFNA(VLOOKUP(A177,'HTI0003 Strategy'!$A$2:$B$500,2,FALSE),0)</f>
        <v>-3000</v>
      </c>
      <c r="E177" s="45">
        <f>_xlfn.IFNA(VLOOKUP(A177,'HTI0004 Strategy'!$A$2:$B$500,2,FALSE),0)</f>
        <v>-10900</v>
      </c>
      <c r="F177" s="45">
        <f>_xlfn.IFNA(VLOOKUP(A177,'HTI0005 Strategy'!$A$2:$B$500,2,FALSE),0)</f>
        <v>0</v>
      </c>
      <c r="G177" s="45">
        <f>_xlfn.IFNA(VLOOKUP(A177,'HTI00S1 Strategy'!$A$2:$B$500,2,FALSE),0)</f>
        <v>0</v>
      </c>
      <c r="H177" s="54">
        <f t="shared" si="8"/>
        <v>-7950</v>
      </c>
      <c r="I177" s="1">
        <f>VLOOKUP($A177,級距!$A:$K,9,FALSE)</f>
        <v>10</v>
      </c>
      <c r="J177" s="1">
        <f>VLOOKUP($A177,級距!$A:$K,10,FALSE)</f>
        <v>5</v>
      </c>
      <c r="K177" s="1">
        <f>VLOOKUP($A177,級距!$A:$K,11,FALSE)</f>
        <v>1</v>
      </c>
      <c r="L177" s="31">
        <f t="shared" si="7"/>
        <v>1</v>
      </c>
    </row>
    <row r="178" spans="1:12" x14ac:dyDescent="0.25">
      <c r="A178" s="46" t="s">
        <v>614</v>
      </c>
      <c r="B178" s="45">
        <f>_xlfn.IFNA(VLOOKUP(A178,'HTI0001 Strategy'!$A$2:$B$267,2,FALSE),0)</f>
        <v>5000</v>
      </c>
      <c r="C178" s="45">
        <f>_xlfn.IFNA(VLOOKUP(A178,'HTI0002 Strategy'!$A$85:$B$583,2,FALSE),0)</f>
        <v>5000</v>
      </c>
      <c r="D178" s="45">
        <f>_xlfn.IFNA(VLOOKUP(A178,'HTI0003 Strategy'!$A$2:$B$500,2,FALSE),0)</f>
        <v>-7000</v>
      </c>
      <c r="E178" s="45">
        <f>_xlfn.IFNA(VLOOKUP(A178,'HTI0004 Strategy'!$A$2:$B$500,2,FALSE),0)</f>
        <v>-10650</v>
      </c>
      <c r="F178" s="45">
        <f>_xlfn.IFNA(VLOOKUP(A178,'HTI0005 Strategy'!$A$2:$B$500,2,FALSE),0)</f>
        <v>24350</v>
      </c>
      <c r="G178" s="45">
        <f>_xlfn.IFNA(VLOOKUP(A178,'HTI00S1 Strategy'!$A$2:$B$500,2,FALSE),0)</f>
        <v>0</v>
      </c>
      <c r="H178" s="54">
        <f t="shared" si="8"/>
        <v>16700</v>
      </c>
      <c r="I178" s="1">
        <f>VLOOKUP($A178,級距!$A:$K,9,FALSE)</f>
        <v>10</v>
      </c>
      <c r="J178" s="1">
        <f>VLOOKUP($A178,級距!$A:$K,10,FALSE)</f>
        <v>8</v>
      </c>
      <c r="K178" s="1">
        <f>VLOOKUP($A178,級距!$A:$K,11,FALSE)</f>
        <v>4</v>
      </c>
      <c r="L178" s="31">
        <f t="shared" si="7"/>
        <v>4</v>
      </c>
    </row>
    <row r="179" spans="1:12" x14ac:dyDescent="0.25">
      <c r="A179" s="46" t="s">
        <v>613</v>
      </c>
      <c r="B179" s="45">
        <f>_xlfn.IFNA(VLOOKUP(A179,'HTI0001 Strategy'!$A$2:$B$267,2,FALSE),0)</f>
        <v>4850</v>
      </c>
      <c r="C179" s="45">
        <f>_xlfn.IFNA(VLOOKUP(A179,'HTI0002 Strategy'!$A$85:$B$583,2,FALSE),0)</f>
        <v>16800</v>
      </c>
      <c r="D179" s="45">
        <f>_xlfn.IFNA(VLOOKUP(A179,'HTI0003 Strategy'!$A$2:$B$500,2,FALSE),0)</f>
        <v>11400</v>
      </c>
      <c r="E179" s="45">
        <f>_xlfn.IFNA(VLOOKUP(A179,'HTI0004 Strategy'!$A$2:$B$500,2,FALSE),0)</f>
        <v>33900</v>
      </c>
      <c r="F179" s="45">
        <f>_xlfn.IFNA(VLOOKUP(A179,'HTI0005 Strategy'!$A$2:$B$500,2,FALSE),0)</f>
        <v>9550</v>
      </c>
      <c r="G179" s="45">
        <f>_xlfn.IFNA(VLOOKUP(A179,'HTI00S1 Strategy'!$A$2:$B$500,2,FALSE),0)</f>
        <v>0</v>
      </c>
      <c r="H179" s="54">
        <f t="shared" si="8"/>
        <v>76500</v>
      </c>
      <c r="I179" s="1">
        <f>VLOOKUP($A179,級距!$A:$K,9,FALSE)</f>
        <v>10</v>
      </c>
      <c r="J179" s="1">
        <f>VLOOKUP($A179,級距!$A:$K,10,FALSE)</f>
        <v>5</v>
      </c>
      <c r="K179" s="1">
        <f>VLOOKUP($A179,級距!$A:$K,11,FALSE)</f>
        <v>1</v>
      </c>
      <c r="L179" s="31">
        <f t="shared" si="7"/>
        <v>1</v>
      </c>
    </row>
    <row r="180" spans="1:12" x14ac:dyDescent="0.25">
      <c r="A180" s="46" t="s">
        <v>612</v>
      </c>
      <c r="B180" s="45">
        <f>_xlfn.IFNA(VLOOKUP(A180,'HTI0001 Strategy'!$A$2:$B$267,2,FALSE),0)</f>
        <v>4100</v>
      </c>
      <c r="C180" s="45">
        <f>_xlfn.IFNA(VLOOKUP(A180,'HTI0002 Strategy'!$A$85:$B$583,2,FALSE),0)</f>
        <v>21050</v>
      </c>
      <c r="D180" s="45">
        <f>_xlfn.IFNA(VLOOKUP(A180,'HTI0003 Strategy'!$A$2:$B$500,2,FALSE),0)</f>
        <v>10700</v>
      </c>
      <c r="E180" s="45">
        <f>_xlfn.IFNA(VLOOKUP(A180,'HTI0004 Strategy'!$A$2:$B$500,2,FALSE),0)</f>
        <v>-5700</v>
      </c>
      <c r="F180" s="45">
        <f>_xlfn.IFNA(VLOOKUP(A180,'HTI0005 Strategy'!$A$2:$B$500,2,FALSE),0)</f>
        <v>4300</v>
      </c>
      <c r="G180" s="45">
        <f>_xlfn.IFNA(VLOOKUP(A180,'HTI00S1 Strategy'!$A$2:$B$500,2,FALSE),0)</f>
        <v>0</v>
      </c>
      <c r="H180" s="54">
        <f t="shared" si="8"/>
        <v>34450</v>
      </c>
      <c r="I180" s="1">
        <f>VLOOKUP($A180,級距!$A:$K,9,FALSE)</f>
        <v>10</v>
      </c>
      <c r="J180" s="1">
        <f>VLOOKUP($A180,級距!$A:$K,10,FALSE)</f>
        <v>7</v>
      </c>
      <c r="K180" s="1">
        <f>VLOOKUP($A180,級距!$A:$K,11,FALSE)</f>
        <v>4</v>
      </c>
      <c r="L180" s="31">
        <f t="shared" si="7"/>
        <v>4</v>
      </c>
    </row>
    <row r="181" spans="1:12" x14ac:dyDescent="0.25">
      <c r="A181" s="46" t="s">
        <v>611</v>
      </c>
      <c r="B181" s="45">
        <f>_xlfn.IFNA(VLOOKUP(A181,'HTI0001 Strategy'!$A$2:$B$267,2,FALSE),0)</f>
        <v>5400</v>
      </c>
      <c r="C181" s="45">
        <f>_xlfn.IFNA(VLOOKUP(A181,'HTI0002 Strategy'!$A$85:$B$583,2,FALSE),0)</f>
        <v>24850</v>
      </c>
      <c r="D181" s="45">
        <f>_xlfn.IFNA(VLOOKUP(A181,'HTI0003 Strategy'!$A$2:$B$500,2,FALSE),0)</f>
        <v>39050</v>
      </c>
      <c r="E181" s="45">
        <f>_xlfn.IFNA(VLOOKUP(A181,'HTI0004 Strategy'!$A$2:$B$500,2,FALSE),0)</f>
        <v>107000</v>
      </c>
      <c r="F181" s="45">
        <f>_xlfn.IFNA(VLOOKUP(A181,'HTI0005 Strategy'!$A$2:$B$500,2,FALSE),0)</f>
        <v>24900</v>
      </c>
      <c r="G181" s="45">
        <f>_xlfn.IFNA(VLOOKUP(A181,'HTI00S1 Strategy'!$A$2:$B$500,2,FALSE),0)</f>
        <v>0</v>
      </c>
      <c r="H181" s="54">
        <f t="shared" si="8"/>
        <v>201200</v>
      </c>
      <c r="I181" s="1">
        <f>VLOOKUP($A181,級距!$A:$K,9,FALSE)</f>
        <v>10</v>
      </c>
      <c r="J181" s="1">
        <f>VLOOKUP($A181,級距!$A:$K,10,FALSE)</f>
        <v>9</v>
      </c>
      <c r="K181" s="1">
        <f>VLOOKUP($A181,級距!$A:$K,11,FALSE)</f>
        <v>4</v>
      </c>
      <c r="L181" s="31">
        <f t="shared" si="7"/>
        <v>4</v>
      </c>
    </row>
    <row r="182" spans="1:12" x14ac:dyDescent="0.25">
      <c r="A182" s="46" t="s">
        <v>610</v>
      </c>
      <c r="B182" s="45">
        <f>_xlfn.IFNA(VLOOKUP(A182,'HTI0001 Strategy'!$A$2:$B$267,2,FALSE),0)</f>
        <v>1550</v>
      </c>
      <c r="C182" s="45">
        <f>_xlfn.IFNA(VLOOKUP(A182,'HTI0002 Strategy'!$A$85:$B$583,2,FALSE),0)</f>
        <v>0</v>
      </c>
      <c r="D182" s="45">
        <f>_xlfn.IFNA(VLOOKUP(A182,'HTI0003 Strategy'!$A$2:$B$500,2,FALSE),0)</f>
        <v>0</v>
      </c>
      <c r="E182" s="45">
        <f>_xlfn.IFNA(VLOOKUP(A182,'HTI0004 Strategy'!$A$2:$B$500,2,FALSE),0)</f>
        <v>7650</v>
      </c>
      <c r="F182" s="45">
        <f>_xlfn.IFNA(VLOOKUP(A182,'HTI0005 Strategy'!$A$2:$B$500,2,FALSE),0)</f>
        <v>3950</v>
      </c>
      <c r="G182" s="45">
        <f>_xlfn.IFNA(VLOOKUP(A182,'HTI00S1 Strategy'!$A$2:$B$500,2,FALSE),0)</f>
        <v>-700</v>
      </c>
      <c r="H182" s="54">
        <f t="shared" si="8"/>
        <v>12450</v>
      </c>
      <c r="I182" s="1">
        <f>VLOOKUP($A182,級距!$A:$K,9,FALSE)</f>
        <v>9</v>
      </c>
      <c r="J182" s="1">
        <f>VLOOKUP($A182,級距!$A:$K,10,FALSE)</f>
        <v>9</v>
      </c>
      <c r="K182" s="1">
        <f>VLOOKUP($A182,級距!$A:$K,11,FALSE)</f>
        <v>4</v>
      </c>
      <c r="L182" s="31">
        <f t="shared" si="7"/>
        <v>4</v>
      </c>
    </row>
    <row r="183" spans="1:12" x14ac:dyDescent="0.25">
      <c r="A183" s="46" t="s">
        <v>609</v>
      </c>
      <c r="B183" s="45">
        <f>_xlfn.IFNA(VLOOKUP(A183,'HTI0001 Strategy'!$A$2:$B$267,2,FALSE),0)</f>
        <v>6250</v>
      </c>
      <c r="C183" s="45">
        <f>_xlfn.IFNA(VLOOKUP(A183,'HTI0002 Strategy'!$A$85:$B$583,2,FALSE),0)</f>
        <v>18900</v>
      </c>
      <c r="D183" s="45">
        <f>_xlfn.IFNA(VLOOKUP(A183,'HTI0003 Strategy'!$A$2:$B$500,2,FALSE),0)</f>
        <v>24700</v>
      </c>
      <c r="E183" s="45">
        <f>_xlfn.IFNA(VLOOKUP(A183,'HTI0004 Strategy'!$A$2:$B$500,2,FALSE),0)</f>
        <v>19500</v>
      </c>
      <c r="F183" s="45">
        <f>_xlfn.IFNA(VLOOKUP(A183,'HTI0005 Strategy'!$A$2:$B$500,2,FALSE),0)</f>
        <v>7900</v>
      </c>
      <c r="G183" s="45">
        <f>_xlfn.IFNA(VLOOKUP(A183,'HTI00S1 Strategy'!$A$2:$B$500,2,FALSE),0)</f>
        <v>0</v>
      </c>
      <c r="H183" s="54">
        <f t="shared" si="8"/>
        <v>77250</v>
      </c>
      <c r="I183" s="1">
        <f>VLOOKUP($A183,級距!$A:$K,9,FALSE)</f>
        <v>9</v>
      </c>
      <c r="J183" s="1">
        <f>VLOOKUP($A183,級距!$A:$K,10,FALSE)</f>
        <v>9</v>
      </c>
      <c r="K183" s="1">
        <f>VLOOKUP($A183,級距!$A:$K,11,FALSE)</f>
        <v>4</v>
      </c>
      <c r="L183" s="31">
        <f t="shared" si="7"/>
        <v>4</v>
      </c>
    </row>
    <row r="184" spans="1:12" x14ac:dyDescent="0.25">
      <c r="A184" s="46" t="s">
        <v>608</v>
      </c>
      <c r="B184" s="45">
        <f>_xlfn.IFNA(VLOOKUP(A184,'HTI0001 Strategy'!$A$2:$B$267,2,FALSE),0)</f>
        <v>300</v>
      </c>
      <c r="C184" s="45">
        <f>_xlfn.IFNA(VLOOKUP(A184,'HTI0002 Strategy'!$A$85:$B$583,2,FALSE),0)</f>
        <v>0</v>
      </c>
      <c r="D184" s="45">
        <f>_xlfn.IFNA(VLOOKUP(A184,'HTI0003 Strategy'!$A$2:$B$500,2,FALSE),0)</f>
        <v>0</v>
      </c>
      <c r="E184" s="45">
        <f>_xlfn.IFNA(VLOOKUP(A184,'HTI0004 Strategy'!$A$2:$B$500,2,FALSE),0)</f>
        <v>9600</v>
      </c>
      <c r="F184" s="45">
        <f>_xlfn.IFNA(VLOOKUP(A184,'HTI0005 Strategy'!$A$2:$B$500,2,FALSE),0)</f>
        <v>0</v>
      </c>
      <c r="G184" s="45">
        <f>_xlfn.IFNA(VLOOKUP(A184,'HTI00S1 Strategy'!$A$2:$B$500,2,FALSE),0)</f>
        <v>0</v>
      </c>
      <c r="H184" s="54">
        <f t="shared" si="8"/>
        <v>9900</v>
      </c>
      <c r="I184" s="1">
        <f>VLOOKUP($A184,級距!$A:$K,9,FALSE)</f>
        <v>3</v>
      </c>
      <c r="J184" s="1">
        <f>VLOOKUP($A184,級距!$A:$K,10,FALSE)</f>
        <v>1</v>
      </c>
      <c r="K184" s="1">
        <f>VLOOKUP($A184,級距!$A:$K,11,FALSE)</f>
        <v>2</v>
      </c>
      <c r="L184" s="31">
        <f t="shared" si="7"/>
        <v>2</v>
      </c>
    </row>
    <row r="185" spans="1:12" x14ac:dyDescent="0.25">
      <c r="A185" s="46" t="s">
        <v>607</v>
      </c>
      <c r="B185" s="45">
        <f>_xlfn.IFNA(VLOOKUP(A185,'HTI0001 Strategy'!$A$2:$B$267,2,FALSE),0)</f>
        <v>0</v>
      </c>
      <c r="C185" s="45">
        <f>_xlfn.IFNA(VLOOKUP(A185,'HTI0002 Strategy'!$A$85:$B$583,2,FALSE),0)</f>
        <v>-5400</v>
      </c>
      <c r="D185" s="45">
        <f>_xlfn.IFNA(VLOOKUP(A185,'HTI0003 Strategy'!$A$2:$B$500,2,FALSE),0)</f>
        <v>0</v>
      </c>
      <c r="E185" s="45">
        <f>_xlfn.IFNA(VLOOKUP(A185,'HTI0004 Strategy'!$A$2:$B$500,2,FALSE),0)</f>
        <v>-5800</v>
      </c>
      <c r="F185" s="45">
        <f>_xlfn.IFNA(VLOOKUP(A185,'HTI0005 Strategy'!$A$2:$B$500,2,FALSE),0)</f>
        <v>0</v>
      </c>
      <c r="G185" s="45">
        <f>_xlfn.IFNA(VLOOKUP(A185,'HTI00S1 Strategy'!$A$2:$B$500,2,FALSE),0)</f>
        <v>0</v>
      </c>
      <c r="H185" s="54">
        <f t="shared" si="8"/>
        <v>-11200</v>
      </c>
      <c r="I185" s="1">
        <f>VLOOKUP($A185,級距!$A:$K,9,FALSE)</f>
        <v>7</v>
      </c>
      <c r="J185" s="1">
        <f>VLOOKUP($A185,級距!$A:$K,10,FALSE)</f>
        <v>4</v>
      </c>
      <c r="K185" s="1">
        <f>VLOOKUP($A185,級距!$A:$K,11,FALSE)</f>
        <v>1</v>
      </c>
      <c r="L185" s="31">
        <f t="shared" si="7"/>
        <v>1</v>
      </c>
    </row>
    <row r="186" spans="1:12" x14ac:dyDescent="0.25">
      <c r="A186" s="46" t="s">
        <v>606</v>
      </c>
      <c r="B186" s="45">
        <f>_xlfn.IFNA(VLOOKUP(A186,'HTI0001 Strategy'!$A$2:$B$267,2,FALSE),0)</f>
        <v>3900</v>
      </c>
      <c r="C186" s="45">
        <f>_xlfn.IFNA(VLOOKUP(A186,'HTI0002 Strategy'!$A$85:$B$583,2,FALSE),0)</f>
        <v>9800</v>
      </c>
      <c r="D186" s="45">
        <f>_xlfn.IFNA(VLOOKUP(A186,'HTI0003 Strategy'!$A$2:$B$500,2,FALSE),0)</f>
        <v>8400</v>
      </c>
      <c r="E186" s="45">
        <f>_xlfn.IFNA(VLOOKUP(A186,'HTI0004 Strategy'!$A$2:$B$500,2,FALSE),0)</f>
        <v>0</v>
      </c>
      <c r="F186" s="45">
        <f>_xlfn.IFNA(VLOOKUP(A186,'HTI0005 Strategy'!$A$2:$B$500,2,FALSE),0)</f>
        <v>0</v>
      </c>
      <c r="G186" s="45">
        <f>_xlfn.IFNA(VLOOKUP(A186,'HTI00S1 Strategy'!$A$2:$B$500,2,FALSE),0)</f>
        <v>0</v>
      </c>
      <c r="H186" s="54">
        <f t="shared" si="8"/>
        <v>22100</v>
      </c>
      <c r="I186" s="1">
        <f>VLOOKUP($A186,級距!$A:$K,9,FALSE)</f>
        <v>8</v>
      </c>
      <c r="J186" s="1">
        <f>VLOOKUP($A186,級距!$A:$K,10,FALSE)</f>
        <v>8</v>
      </c>
      <c r="K186" s="1">
        <f>VLOOKUP($A186,級距!$A:$K,11,FALSE)</f>
        <v>4</v>
      </c>
      <c r="L186" s="31">
        <f t="shared" si="7"/>
        <v>4</v>
      </c>
    </row>
    <row r="187" spans="1:12" x14ac:dyDescent="0.25">
      <c r="A187" s="46" t="s">
        <v>605</v>
      </c>
      <c r="B187" s="45">
        <f>_xlfn.IFNA(VLOOKUP(A187,'HTI0001 Strategy'!$A$2:$B$267,2,FALSE),0)</f>
        <v>0</v>
      </c>
      <c r="C187" s="45">
        <f>_xlfn.IFNA(VLOOKUP(A187,'HTI0002 Strategy'!$A$85:$B$583,2,FALSE),0)</f>
        <v>2800</v>
      </c>
      <c r="D187" s="45">
        <f>_xlfn.IFNA(VLOOKUP(A187,'HTI0003 Strategy'!$A$2:$B$500,2,FALSE),0)</f>
        <v>-1300</v>
      </c>
      <c r="E187" s="45">
        <f>_xlfn.IFNA(VLOOKUP(A187,'HTI0004 Strategy'!$A$2:$B$500,2,FALSE),0)</f>
        <v>2800</v>
      </c>
      <c r="F187" s="45">
        <f>_xlfn.IFNA(VLOOKUP(A187,'HTI0005 Strategy'!$A$2:$B$500,2,FALSE),0)</f>
        <v>21150</v>
      </c>
      <c r="G187" s="45">
        <f>_xlfn.IFNA(VLOOKUP(A187,'HTI00S1 Strategy'!$A$2:$B$500,2,FALSE),0)</f>
        <v>0</v>
      </c>
      <c r="H187" s="54">
        <f t="shared" si="8"/>
        <v>25450</v>
      </c>
      <c r="I187" s="1">
        <f>VLOOKUP($A187,級距!$A:$K,9,FALSE)</f>
        <v>4</v>
      </c>
      <c r="J187" s="1">
        <f>VLOOKUP($A187,級距!$A:$K,10,FALSE)</f>
        <v>6</v>
      </c>
      <c r="K187" s="1">
        <f>VLOOKUP($A187,級距!$A:$K,11,FALSE)</f>
        <v>2</v>
      </c>
      <c r="L187" s="31">
        <f t="shared" si="7"/>
        <v>2</v>
      </c>
    </row>
    <row r="188" spans="1:12" x14ac:dyDescent="0.25">
      <c r="A188" s="46" t="s">
        <v>604</v>
      </c>
      <c r="B188" s="45">
        <f>_xlfn.IFNA(VLOOKUP(A188,'HTI0001 Strategy'!$A$2:$B$267,2,FALSE),0)</f>
        <v>500</v>
      </c>
      <c r="C188" s="45">
        <f>_xlfn.IFNA(VLOOKUP(A188,'HTI0002 Strategy'!$A$85:$B$583,2,FALSE),0)</f>
        <v>7600</v>
      </c>
      <c r="D188" s="45">
        <f>_xlfn.IFNA(VLOOKUP(A188,'HTI0003 Strategy'!$A$2:$B$500,2,FALSE),0)</f>
        <v>0</v>
      </c>
      <c r="E188" s="45">
        <f>_xlfn.IFNA(VLOOKUP(A188,'HTI0004 Strategy'!$A$2:$B$500,2,FALSE),0)</f>
        <v>0</v>
      </c>
      <c r="F188" s="45">
        <f>_xlfn.IFNA(VLOOKUP(A188,'HTI0005 Strategy'!$A$2:$B$500,2,FALSE),0)</f>
        <v>0</v>
      </c>
      <c r="G188" s="45">
        <f>_xlfn.IFNA(VLOOKUP(A188,'HTI00S1 Strategy'!$A$2:$B$500,2,FALSE),0)</f>
        <v>-5400</v>
      </c>
      <c r="H188" s="54">
        <f t="shared" si="8"/>
        <v>2700</v>
      </c>
      <c r="I188" s="1">
        <f>VLOOKUP($A188,級距!$A:$K,9,FALSE)</f>
        <v>4</v>
      </c>
      <c r="J188" s="1">
        <f>VLOOKUP($A188,級距!$A:$K,10,FALSE)</f>
        <v>4</v>
      </c>
      <c r="K188" s="1">
        <f>VLOOKUP($A188,級距!$A:$K,11,FALSE)</f>
        <v>2</v>
      </c>
      <c r="L188" s="31">
        <f t="shared" si="7"/>
        <v>2</v>
      </c>
    </row>
    <row r="189" spans="1:12" x14ac:dyDescent="0.25">
      <c r="A189" s="46" t="s">
        <v>603</v>
      </c>
      <c r="B189" s="45">
        <f>_xlfn.IFNA(VLOOKUP(A189,'HTI0001 Strategy'!$A$2:$B$267,2,FALSE),0)</f>
        <v>-2800</v>
      </c>
      <c r="C189" s="45">
        <f>_xlfn.IFNA(VLOOKUP(A189,'HTI0002 Strategy'!$A$85:$B$583,2,FALSE),0)</f>
        <v>0</v>
      </c>
      <c r="D189" s="45">
        <f>_xlfn.IFNA(VLOOKUP(A189,'HTI0003 Strategy'!$A$2:$B$500,2,FALSE),0)</f>
        <v>-4850</v>
      </c>
      <c r="E189" s="45">
        <f>_xlfn.IFNA(VLOOKUP(A189,'HTI0004 Strategy'!$A$2:$B$500,2,FALSE),0)</f>
        <v>-5800</v>
      </c>
      <c r="F189" s="45">
        <f>_xlfn.IFNA(VLOOKUP(A189,'HTI0005 Strategy'!$A$2:$B$500,2,FALSE),0)</f>
        <v>0</v>
      </c>
      <c r="G189" s="45">
        <f>_xlfn.IFNA(VLOOKUP(A189,'HTI00S1 Strategy'!$A$2:$B$500,2,FALSE),0)</f>
        <v>0</v>
      </c>
      <c r="H189" s="54">
        <f t="shared" si="8"/>
        <v>-13450</v>
      </c>
      <c r="I189" s="1">
        <f>VLOOKUP($A189,級距!$A:$K,9,FALSE)</f>
        <v>2</v>
      </c>
      <c r="J189" s="1">
        <f>VLOOKUP($A189,級距!$A:$K,10,FALSE)</f>
        <v>3</v>
      </c>
      <c r="K189" s="1">
        <f>VLOOKUP($A189,級距!$A:$K,11,FALSE)</f>
        <v>2</v>
      </c>
      <c r="L189" s="31">
        <f t="shared" si="7"/>
        <v>2</v>
      </c>
    </row>
    <row r="190" spans="1:12" x14ac:dyDescent="0.25">
      <c r="A190" s="46" t="s">
        <v>602</v>
      </c>
      <c r="B190" s="45">
        <f>_xlfn.IFNA(VLOOKUP(A190,'HTI0001 Strategy'!$A$2:$B$267,2,FALSE),0)</f>
        <v>-800</v>
      </c>
      <c r="C190" s="45">
        <f>_xlfn.IFNA(VLOOKUP(A190,'HTI0002 Strategy'!$A$85:$B$583,2,FALSE),0)</f>
        <v>-5400</v>
      </c>
      <c r="D190" s="45">
        <f>_xlfn.IFNA(VLOOKUP(A190,'HTI0003 Strategy'!$A$2:$B$500,2,FALSE),0)</f>
        <v>-2450</v>
      </c>
      <c r="E190" s="45">
        <f>_xlfn.IFNA(VLOOKUP(A190,'HTI0004 Strategy'!$A$2:$B$500,2,FALSE),0)</f>
        <v>0</v>
      </c>
      <c r="F190" s="45">
        <f>_xlfn.IFNA(VLOOKUP(A190,'HTI0005 Strategy'!$A$2:$B$500,2,FALSE),0)</f>
        <v>3400</v>
      </c>
      <c r="G190" s="45">
        <f>_xlfn.IFNA(VLOOKUP(A190,'HTI00S1 Strategy'!$A$2:$B$500,2,FALSE),0)</f>
        <v>0</v>
      </c>
      <c r="H190" s="54">
        <f t="shared" si="8"/>
        <v>-5250</v>
      </c>
      <c r="I190" s="1">
        <f>VLOOKUP($A190,級距!$A:$K,9,FALSE)</f>
        <v>1</v>
      </c>
      <c r="J190" s="1">
        <f>VLOOKUP($A190,級距!$A:$K,10,FALSE)</f>
        <v>3</v>
      </c>
      <c r="K190" s="1">
        <f>VLOOKUP($A190,級距!$A:$K,11,FALSE)</f>
        <v>2</v>
      </c>
      <c r="L190" s="31">
        <f t="shared" si="7"/>
        <v>2</v>
      </c>
    </row>
    <row r="191" spans="1:12" x14ac:dyDescent="0.25">
      <c r="A191" s="46" t="s">
        <v>601</v>
      </c>
      <c r="B191" s="45">
        <f>_xlfn.IFNA(VLOOKUP(A191,'HTI0001 Strategy'!$A$2:$B$267,2,FALSE),0)</f>
        <v>-1500</v>
      </c>
      <c r="C191" s="45">
        <f>_xlfn.IFNA(VLOOKUP(A191,'HTI0002 Strategy'!$A$85:$B$583,2,FALSE),0)</f>
        <v>-7100</v>
      </c>
      <c r="D191" s="45">
        <f>_xlfn.IFNA(VLOOKUP(A191,'HTI0003 Strategy'!$A$2:$B$500,2,FALSE),0)</f>
        <v>0</v>
      </c>
      <c r="E191" s="45">
        <f>_xlfn.IFNA(VLOOKUP(A191,'HTI0004 Strategy'!$A$2:$B$500,2,FALSE),0)</f>
        <v>-7100</v>
      </c>
      <c r="F191" s="45">
        <f>_xlfn.IFNA(VLOOKUP(A191,'HTI0005 Strategy'!$A$2:$B$500,2,FALSE),0)</f>
        <v>-3300</v>
      </c>
      <c r="G191" s="45">
        <f>_xlfn.IFNA(VLOOKUP(A191,'HTI00S1 Strategy'!$A$2:$B$500,2,FALSE),0)</f>
        <v>0</v>
      </c>
      <c r="H191" s="54">
        <f t="shared" si="8"/>
        <v>-19000</v>
      </c>
      <c r="I191" s="1">
        <f>VLOOKUP($A191,級距!$A:$K,9,FALSE)</f>
        <v>1</v>
      </c>
      <c r="J191" s="1">
        <f>VLOOKUP($A191,級距!$A:$K,10,FALSE)</f>
        <v>4</v>
      </c>
      <c r="K191" s="1">
        <f>VLOOKUP($A191,級距!$A:$K,11,FALSE)</f>
        <v>2</v>
      </c>
      <c r="L191" s="31">
        <f t="shared" si="7"/>
        <v>2</v>
      </c>
    </row>
    <row r="192" spans="1:12" x14ac:dyDescent="0.25">
      <c r="A192" s="46" t="s">
        <v>600</v>
      </c>
      <c r="B192" s="45">
        <f>_xlfn.IFNA(VLOOKUP(A192,'HTI0001 Strategy'!$A$2:$B$267,2,FALSE),0)</f>
        <v>0</v>
      </c>
      <c r="C192" s="45">
        <f>_xlfn.IFNA(VLOOKUP(A192,'HTI0002 Strategy'!$A$85:$B$583,2,FALSE),0)</f>
        <v>-2200</v>
      </c>
      <c r="D192" s="45">
        <f>_xlfn.IFNA(VLOOKUP(A192,'HTI0003 Strategy'!$A$2:$B$500,2,FALSE),0)</f>
        <v>-6400</v>
      </c>
      <c r="E192" s="45">
        <f>_xlfn.IFNA(VLOOKUP(A192,'HTI0004 Strategy'!$A$2:$B$500,2,FALSE),0)</f>
        <v>-9650</v>
      </c>
      <c r="F192" s="45">
        <f>_xlfn.IFNA(VLOOKUP(A192,'HTI0005 Strategy'!$A$2:$B$500,2,FALSE),0)</f>
        <v>-3700</v>
      </c>
      <c r="G192" s="45">
        <f>_xlfn.IFNA(VLOOKUP(A192,'HTI00S1 Strategy'!$A$2:$B$500,2,FALSE),0)</f>
        <v>0</v>
      </c>
      <c r="H192" s="54">
        <f t="shared" si="8"/>
        <v>-21950</v>
      </c>
      <c r="I192" s="1">
        <f>VLOOKUP($A192,級距!$A:$K,9,FALSE)</f>
        <v>3</v>
      </c>
      <c r="J192" s="1">
        <f>VLOOKUP($A192,級距!$A:$K,10,FALSE)</f>
        <v>1</v>
      </c>
      <c r="K192" s="1">
        <f>VLOOKUP($A192,級距!$A:$K,11,FALSE)</f>
        <v>2</v>
      </c>
      <c r="L192" s="31">
        <f t="shared" si="7"/>
        <v>2</v>
      </c>
    </row>
    <row r="193" spans="1:12" x14ac:dyDescent="0.25">
      <c r="A193" s="46" t="s">
        <v>599</v>
      </c>
      <c r="B193" s="45">
        <f>_xlfn.IFNA(VLOOKUP(A193,'HTI0001 Strategy'!$A$2:$B$267,2,FALSE),0)</f>
        <v>-600</v>
      </c>
      <c r="C193" s="45">
        <f>_xlfn.IFNA(VLOOKUP(A193,'HTI0002 Strategy'!$A$85:$B$583,2,FALSE),0)</f>
        <v>0</v>
      </c>
      <c r="D193" s="45">
        <f>_xlfn.IFNA(VLOOKUP(A193,'HTI0003 Strategy'!$A$2:$B$500,2,FALSE),0)</f>
        <v>0</v>
      </c>
      <c r="E193" s="45">
        <f>_xlfn.IFNA(VLOOKUP(A193,'HTI0004 Strategy'!$A$2:$B$500,2,FALSE),0)</f>
        <v>-6600</v>
      </c>
      <c r="F193" s="45">
        <f>_xlfn.IFNA(VLOOKUP(A193,'HTI0005 Strategy'!$A$2:$B$500,2,FALSE),0)</f>
        <v>0</v>
      </c>
      <c r="G193" s="45">
        <f>_xlfn.IFNA(VLOOKUP(A193,'HTI00S1 Strategy'!$A$2:$B$500,2,FALSE),0)</f>
        <v>-600</v>
      </c>
      <c r="H193" s="54">
        <f t="shared" si="8"/>
        <v>-7800</v>
      </c>
      <c r="I193" s="1">
        <f>VLOOKUP($A193,級距!$A:$K,9,FALSE)</f>
        <v>1</v>
      </c>
      <c r="J193" s="1">
        <f>VLOOKUP($A193,級距!$A:$K,10,FALSE)</f>
        <v>6</v>
      </c>
      <c r="K193" s="1">
        <f>VLOOKUP($A193,級距!$A:$K,11,FALSE)</f>
        <v>2</v>
      </c>
      <c r="L193" s="31">
        <f t="shared" si="7"/>
        <v>2</v>
      </c>
    </row>
    <row r="194" spans="1:12" x14ac:dyDescent="0.25">
      <c r="A194" s="46" t="s">
        <v>598</v>
      </c>
      <c r="B194" s="45">
        <f>_xlfn.IFNA(VLOOKUP(A194,'HTI0001 Strategy'!$A$2:$B$267,2,FALSE),0)</f>
        <v>-200</v>
      </c>
      <c r="C194" s="45">
        <f>_xlfn.IFNA(VLOOKUP(A194,'HTI0002 Strategy'!$A$85:$B$583,2,FALSE),0)</f>
        <v>0</v>
      </c>
      <c r="D194" s="45">
        <f>_xlfn.IFNA(VLOOKUP(A194,'HTI0003 Strategy'!$A$2:$B$500,2,FALSE),0)</f>
        <v>0</v>
      </c>
      <c r="E194" s="45">
        <f>_xlfn.IFNA(VLOOKUP(A194,'HTI0004 Strategy'!$A$2:$B$500,2,FALSE),0)</f>
        <v>-7050</v>
      </c>
      <c r="F194" s="45">
        <f>_xlfn.IFNA(VLOOKUP(A194,'HTI0005 Strategy'!$A$2:$B$500,2,FALSE),0)</f>
        <v>-8450</v>
      </c>
      <c r="G194" s="45">
        <f>_xlfn.IFNA(VLOOKUP(A194,'HTI00S1 Strategy'!$A$2:$B$500,2,FALSE),0)</f>
        <v>0</v>
      </c>
      <c r="H194" s="54">
        <f t="shared" si="8"/>
        <v>-15700</v>
      </c>
      <c r="I194" s="1">
        <f>VLOOKUP($A194,級距!$A:$K,9,FALSE)</f>
        <v>1</v>
      </c>
      <c r="J194" s="1">
        <f>VLOOKUP($A194,級距!$A:$K,10,FALSE)</f>
        <v>1</v>
      </c>
      <c r="K194" s="1">
        <f>VLOOKUP($A194,級距!$A:$K,11,FALSE)</f>
        <v>2</v>
      </c>
      <c r="L194" s="31">
        <f t="shared" si="7"/>
        <v>2</v>
      </c>
    </row>
    <row r="195" spans="1:12" x14ac:dyDescent="0.25">
      <c r="A195" s="46" t="s">
        <v>597</v>
      </c>
      <c r="B195" s="45">
        <f>_xlfn.IFNA(VLOOKUP(A195,'HTI0001 Strategy'!$A$2:$B$267,2,FALSE),0)</f>
        <v>0</v>
      </c>
      <c r="C195" s="45">
        <f>_xlfn.IFNA(VLOOKUP(A195,'HTI0002 Strategy'!$A$85:$B$583,2,FALSE),0)</f>
        <v>1600</v>
      </c>
      <c r="D195" s="45">
        <f>_xlfn.IFNA(VLOOKUP(A195,'HTI0003 Strategy'!$A$2:$B$500,2,FALSE),0)</f>
        <v>0</v>
      </c>
      <c r="E195" s="45">
        <f>_xlfn.IFNA(VLOOKUP(A195,'HTI0004 Strategy'!$A$2:$B$500,2,FALSE),0)</f>
        <v>12200</v>
      </c>
      <c r="F195" s="45">
        <f>_xlfn.IFNA(VLOOKUP(A195,'HTI0005 Strategy'!$A$2:$B$500,2,FALSE),0)</f>
        <v>0</v>
      </c>
      <c r="G195" s="45">
        <f>_xlfn.IFNA(VLOOKUP(A195,'HTI00S1 Strategy'!$A$2:$B$500,2,FALSE),0)</f>
        <v>-5900</v>
      </c>
      <c r="H195" s="54">
        <f t="shared" si="8"/>
        <v>7900</v>
      </c>
      <c r="I195" s="1">
        <f>VLOOKUP($A195,級距!$A:$K,9,FALSE)</f>
        <v>2</v>
      </c>
      <c r="J195" s="1">
        <f>VLOOKUP($A195,級距!$A:$K,10,FALSE)</f>
        <v>5</v>
      </c>
      <c r="K195" s="1">
        <f>VLOOKUP($A195,級距!$A:$K,11,FALSE)</f>
        <v>2</v>
      </c>
      <c r="L195" s="31">
        <f t="shared" ref="L195:L258" si="9">_xlfn.IFNA(K195,0)</f>
        <v>2</v>
      </c>
    </row>
    <row r="196" spans="1:12" x14ac:dyDescent="0.25">
      <c r="A196" s="46" t="s">
        <v>596</v>
      </c>
      <c r="B196" s="45">
        <f>_xlfn.IFNA(VLOOKUP(A196,'HTI0001 Strategy'!$A$2:$B$267,2,FALSE),0)</f>
        <v>-2900</v>
      </c>
      <c r="C196" s="45">
        <f>_xlfn.IFNA(VLOOKUP(A196,'HTI0002 Strategy'!$A$85:$B$583,2,FALSE),0)</f>
        <v>0</v>
      </c>
      <c r="D196" s="45">
        <f>_xlfn.IFNA(VLOOKUP(A196,'HTI0003 Strategy'!$A$2:$B$500,2,FALSE),0)</f>
        <v>0</v>
      </c>
      <c r="E196" s="45">
        <f>_xlfn.IFNA(VLOOKUP(A196,'HTI0004 Strategy'!$A$2:$B$500,2,FALSE),0)</f>
        <v>-6800</v>
      </c>
      <c r="F196" s="45">
        <f>_xlfn.IFNA(VLOOKUP(A196,'HTI0005 Strategy'!$A$2:$B$500,2,FALSE),0)</f>
        <v>-2800</v>
      </c>
      <c r="G196" s="45">
        <f>_xlfn.IFNA(VLOOKUP(A196,'HTI00S1 Strategy'!$A$2:$B$500,2,FALSE),0)</f>
        <v>4300</v>
      </c>
      <c r="H196" s="54">
        <f t="shared" ref="H196:H259" si="10" xml:space="preserve"> SUM(B196:G196)</f>
        <v>-8200</v>
      </c>
      <c r="I196" s="1">
        <f>VLOOKUP($A196,級距!$A:$K,9,FALSE)</f>
        <v>3</v>
      </c>
      <c r="J196" s="1">
        <f>VLOOKUP($A196,級距!$A:$K,10,FALSE)</f>
        <v>1</v>
      </c>
      <c r="K196" s="1">
        <f>VLOOKUP($A196,級距!$A:$K,11,FALSE)</f>
        <v>2</v>
      </c>
      <c r="L196" s="31">
        <f t="shared" si="9"/>
        <v>2</v>
      </c>
    </row>
    <row r="197" spans="1:12" x14ac:dyDescent="0.25">
      <c r="A197" s="46" t="s">
        <v>595</v>
      </c>
      <c r="B197" s="45">
        <f>_xlfn.IFNA(VLOOKUP(A197,'HTI0001 Strategy'!$A$2:$B$267,2,FALSE),0)</f>
        <v>0</v>
      </c>
      <c r="C197" s="45">
        <f>_xlfn.IFNA(VLOOKUP(A197,'HTI0002 Strategy'!$A$85:$B$583,2,FALSE),0)</f>
        <v>-600</v>
      </c>
      <c r="D197" s="45">
        <f>_xlfn.IFNA(VLOOKUP(A197,'HTI0003 Strategy'!$A$2:$B$500,2,FALSE),0)</f>
        <v>400</v>
      </c>
      <c r="E197" s="45">
        <f>_xlfn.IFNA(VLOOKUP(A197,'HTI0004 Strategy'!$A$2:$B$500,2,FALSE),0)</f>
        <v>900</v>
      </c>
      <c r="F197" s="45">
        <f>_xlfn.IFNA(VLOOKUP(A197,'HTI0005 Strategy'!$A$2:$B$500,2,FALSE),0)</f>
        <v>-5400</v>
      </c>
      <c r="G197" s="45">
        <f>_xlfn.IFNA(VLOOKUP(A197,'HTI00S1 Strategy'!$A$2:$B$500,2,FALSE),0)</f>
        <v>2800</v>
      </c>
      <c r="H197" s="54">
        <f t="shared" si="10"/>
        <v>-1900</v>
      </c>
      <c r="I197" s="1">
        <f>VLOOKUP($A197,級距!$A:$K,9,FALSE)</f>
        <v>2</v>
      </c>
      <c r="J197" s="1">
        <f>VLOOKUP($A197,級距!$A:$K,10,FALSE)</f>
        <v>7</v>
      </c>
      <c r="K197" s="1">
        <f>VLOOKUP($A197,級距!$A:$K,11,FALSE)</f>
        <v>3</v>
      </c>
      <c r="L197" s="31">
        <f t="shared" si="9"/>
        <v>3</v>
      </c>
    </row>
    <row r="198" spans="1:12" x14ac:dyDescent="0.25">
      <c r="A198" s="46" t="s">
        <v>594</v>
      </c>
      <c r="B198" s="45">
        <f>_xlfn.IFNA(VLOOKUP(A198,'HTI0001 Strategy'!$A$2:$B$267,2,FALSE),0)</f>
        <v>1400</v>
      </c>
      <c r="C198" s="45">
        <f>_xlfn.IFNA(VLOOKUP(A198,'HTI0002 Strategy'!$A$85:$B$583,2,FALSE),0)</f>
        <v>5550</v>
      </c>
      <c r="D198" s="45">
        <f>_xlfn.IFNA(VLOOKUP(A198,'HTI0003 Strategy'!$A$2:$B$500,2,FALSE),0)</f>
        <v>9900</v>
      </c>
      <c r="E198" s="45">
        <f>_xlfn.IFNA(VLOOKUP(A198,'HTI0004 Strategy'!$A$2:$B$500,2,FALSE),0)</f>
        <v>0</v>
      </c>
      <c r="F198" s="45">
        <f>_xlfn.IFNA(VLOOKUP(A198,'HTI0005 Strategy'!$A$2:$B$500,2,FALSE),0)</f>
        <v>100</v>
      </c>
      <c r="G198" s="45">
        <f>_xlfn.IFNA(VLOOKUP(A198,'HTI00S1 Strategy'!$A$2:$B$500,2,FALSE),0)</f>
        <v>0</v>
      </c>
      <c r="H198" s="54">
        <f t="shared" si="10"/>
        <v>16950</v>
      </c>
      <c r="I198" s="1">
        <f>VLOOKUP($A198,級距!$A:$K,9,FALSE)</f>
        <v>9</v>
      </c>
      <c r="J198" s="1">
        <f>VLOOKUP($A198,級距!$A:$K,10,FALSE)</f>
        <v>6</v>
      </c>
      <c r="K198" s="1">
        <f>VLOOKUP($A198,級距!$A:$K,11,FALSE)</f>
        <v>1</v>
      </c>
      <c r="L198" s="31">
        <f t="shared" si="9"/>
        <v>1</v>
      </c>
    </row>
    <row r="199" spans="1:12" x14ac:dyDescent="0.25">
      <c r="A199" s="46" t="s">
        <v>593</v>
      </c>
      <c r="B199" s="45">
        <f>_xlfn.IFNA(VLOOKUP(A199,'HTI0001 Strategy'!$A$2:$B$267,2,FALSE),0)</f>
        <v>2950</v>
      </c>
      <c r="C199" s="45">
        <f>_xlfn.IFNA(VLOOKUP(A199,'HTI0002 Strategy'!$A$85:$B$583,2,FALSE),0)</f>
        <v>11200</v>
      </c>
      <c r="D199" s="45">
        <f>_xlfn.IFNA(VLOOKUP(A199,'HTI0003 Strategy'!$A$2:$B$500,2,FALSE),0)</f>
        <v>0</v>
      </c>
      <c r="E199" s="45">
        <f>_xlfn.IFNA(VLOOKUP(A199,'HTI0004 Strategy'!$A$2:$B$500,2,FALSE),0)</f>
        <v>-6450</v>
      </c>
      <c r="F199" s="45">
        <f>_xlfn.IFNA(VLOOKUP(A199,'HTI0005 Strategy'!$A$2:$B$500,2,FALSE),0)</f>
        <v>-2100</v>
      </c>
      <c r="G199" s="45">
        <f>_xlfn.IFNA(VLOOKUP(A199,'HTI00S1 Strategy'!$A$2:$B$500,2,FALSE),0)</f>
        <v>-5800</v>
      </c>
      <c r="H199" s="54">
        <f t="shared" si="10"/>
        <v>-200</v>
      </c>
      <c r="I199" s="1">
        <f>VLOOKUP($A199,級距!$A:$K,9,FALSE)</f>
        <v>6</v>
      </c>
      <c r="J199" s="1">
        <f>VLOOKUP($A199,級距!$A:$K,10,FALSE)</f>
        <v>7</v>
      </c>
      <c r="K199" s="1">
        <f>VLOOKUP($A199,級距!$A:$K,11,FALSE)</f>
        <v>4</v>
      </c>
      <c r="L199" s="31">
        <f t="shared" si="9"/>
        <v>4</v>
      </c>
    </row>
    <row r="200" spans="1:12" x14ac:dyDescent="0.25">
      <c r="A200" s="46" t="s">
        <v>592</v>
      </c>
      <c r="B200" s="45">
        <f>_xlfn.IFNA(VLOOKUP(A200,'HTI0001 Strategy'!$A$2:$B$267,2,FALSE),0)</f>
        <v>1700</v>
      </c>
      <c r="C200" s="45">
        <f>_xlfn.IFNA(VLOOKUP(A200,'HTI0002 Strategy'!$A$85:$B$583,2,FALSE),0)</f>
        <v>-1600</v>
      </c>
      <c r="D200" s="45">
        <f>_xlfn.IFNA(VLOOKUP(A200,'HTI0003 Strategy'!$A$2:$B$500,2,FALSE),0)</f>
        <v>-800</v>
      </c>
      <c r="E200" s="45">
        <f>_xlfn.IFNA(VLOOKUP(A200,'HTI0004 Strategy'!$A$2:$B$500,2,FALSE),0)</f>
        <v>2300</v>
      </c>
      <c r="F200" s="45">
        <f>_xlfn.IFNA(VLOOKUP(A200,'HTI0005 Strategy'!$A$2:$B$500,2,FALSE),0)</f>
        <v>0</v>
      </c>
      <c r="G200" s="45">
        <f>_xlfn.IFNA(VLOOKUP(A200,'HTI00S1 Strategy'!$A$2:$B$500,2,FALSE),0)</f>
        <v>1600</v>
      </c>
      <c r="H200" s="54">
        <f t="shared" si="10"/>
        <v>3200</v>
      </c>
      <c r="I200" s="1">
        <f>VLOOKUP($A200,級距!$A:$K,9,FALSE)</f>
        <v>2</v>
      </c>
      <c r="J200" s="1">
        <f>VLOOKUP($A200,級距!$A:$K,10,FALSE)</f>
        <v>7</v>
      </c>
      <c r="K200" s="1">
        <f>VLOOKUP($A200,級距!$A:$K,11,FALSE)</f>
        <v>3</v>
      </c>
      <c r="L200" s="31">
        <f t="shared" si="9"/>
        <v>3</v>
      </c>
    </row>
    <row r="201" spans="1:12" x14ac:dyDescent="0.25">
      <c r="A201" s="46" t="s">
        <v>591</v>
      </c>
      <c r="B201" s="45">
        <f>_xlfn.IFNA(VLOOKUP(A201,'HTI0001 Strategy'!$A$2:$B$267,2,FALSE),0)</f>
        <v>0</v>
      </c>
      <c r="C201" s="45">
        <f>_xlfn.IFNA(VLOOKUP(A201,'HTI0002 Strategy'!$A$85:$B$583,2,FALSE),0)</f>
        <v>5400</v>
      </c>
      <c r="D201" s="45">
        <f>_xlfn.IFNA(VLOOKUP(A201,'HTI0003 Strategy'!$A$2:$B$500,2,FALSE),0)</f>
        <v>0</v>
      </c>
      <c r="E201" s="45">
        <f>_xlfn.IFNA(VLOOKUP(A201,'HTI0004 Strategy'!$A$2:$B$500,2,FALSE),0)</f>
        <v>0</v>
      </c>
      <c r="F201" s="45">
        <f>_xlfn.IFNA(VLOOKUP(A201,'HTI0005 Strategy'!$A$2:$B$500,2,FALSE),0)</f>
        <v>0</v>
      </c>
      <c r="G201" s="45">
        <f>_xlfn.IFNA(VLOOKUP(A201,'HTI00S1 Strategy'!$A$2:$B$500,2,FALSE),0)</f>
        <v>-5400</v>
      </c>
      <c r="H201" s="54">
        <f t="shared" si="10"/>
        <v>0</v>
      </c>
      <c r="I201" s="1">
        <f>VLOOKUP($A201,級距!$A:$K,9,FALSE)</f>
        <v>3</v>
      </c>
      <c r="J201" s="1">
        <f>VLOOKUP($A201,級距!$A:$K,10,FALSE)</f>
        <v>9</v>
      </c>
      <c r="K201" s="1">
        <f>VLOOKUP($A201,級距!$A:$K,11,FALSE)</f>
        <v>3</v>
      </c>
      <c r="L201" s="31">
        <f t="shared" si="9"/>
        <v>3</v>
      </c>
    </row>
    <row r="202" spans="1:12" x14ac:dyDescent="0.25">
      <c r="A202" s="46" t="s">
        <v>590</v>
      </c>
      <c r="B202" s="45">
        <f>_xlfn.IFNA(VLOOKUP(A202,'HTI0001 Strategy'!$A$2:$B$267,2,FALSE),0)</f>
        <v>-1000</v>
      </c>
      <c r="C202" s="45">
        <f>_xlfn.IFNA(VLOOKUP(A202,'HTI0002 Strategy'!$A$85:$B$583,2,FALSE),0)</f>
        <v>-1600</v>
      </c>
      <c r="D202" s="45">
        <f>_xlfn.IFNA(VLOOKUP(A202,'HTI0003 Strategy'!$A$2:$B$500,2,FALSE),0)</f>
        <v>0</v>
      </c>
      <c r="E202" s="45">
        <f>_xlfn.IFNA(VLOOKUP(A202,'HTI0004 Strategy'!$A$2:$B$500,2,FALSE),0)</f>
        <v>2900</v>
      </c>
      <c r="F202" s="45">
        <f>_xlfn.IFNA(VLOOKUP(A202,'HTI0005 Strategy'!$A$2:$B$500,2,FALSE),0)</f>
        <v>-5400</v>
      </c>
      <c r="G202" s="45">
        <f>_xlfn.IFNA(VLOOKUP(A202,'HTI00S1 Strategy'!$A$2:$B$500,2,FALSE),0)</f>
        <v>0</v>
      </c>
      <c r="H202" s="54">
        <f t="shared" si="10"/>
        <v>-5100</v>
      </c>
      <c r="I202" s="1">
        <f>VLOOKUP($A202,級距!$A:$K,9,FALSE)</f>
        <v>1</v>
      </c>
      <c r="J202" s="1">
        <f>VLOOKUP($A202,級距!$A:$K,10,FALSE)</f>
        <v>2</v>
      </c>
      <c r="K202" s="1">
        <f>VLOOKUP($A202,級距!$A:$K,11,FALSE)</f>
        <v>2</v>
      </c>
      <c r="L202" s="31">
        <f t="shared" si="9"/>
        <v>2</v>
      </c>
    </row>
    <row r="203" spans="1:12" x14ac:dyDescent="0.25">
      <c r="A203" s="46" t="s">
        <v>589</v>
      </c>
      <c r="B203" s="45">
        <f>_xlfn.IFNA(VLOOKUP(A203,'HTI0001 Strategy'!$A$2:$B$267,2,FALSE),0)</f>
        <v>-3100</v>
      </c>
      <c r="C203" s="45">
        <f>_xlfn.IFNA(VLOOKUP(A203,'HTI0002 Strategy'!$A$85:$B$583,2,FALSE),0)</f>
        <v>1200</v>
      </c>
      <c r="D203" s="45">
        <f>_xlfn.IFNA(VLOOKUP(A203,'HTI0003 Strategy'!$A$2:$B$500,2,FALSE),0)</f>
        <v>0</v>
      </c>
      <c r="E203" s="45">
        <f>_xlfn.IFNA(VLOOKUP(A203,'HTI0004 Strategy'!$A$2:$B$500,2,FALSE),0)</f>
        <v>-2700</v>
      </c>
      <c r="F203" s="45">
        <f>_xlfn.IFNA(VLOOKUP(A203,'HTI0005 Strategy'!$A$2:$B$500,2,FALSE),0)</f>
        <v>0</v>
      </c>
      <c r="G203" s="45">
        <f>_xlfn.IFNA(VLOOKUP(A203,'HTI00S1 Strategy'!$A$2:$B$500,2,FALSE),0)</f>
        <v>0</v>
      </c>
      <c r="H203" s="54">
        <f t="shared" si="10"/>
        <v>-4600</v>
      </c>
      <c r="I203" s="1">
        <f>VLOOKUP($A203,級距!$A:$K,9,FALSE)</f>
        <v>1</v>
      </c>
      <c r="J203" s="1">
        <f>VLOOKUP($A203,級距!$A:$K,10,FALSE)</f>
        <v>5</v>
      </c>
      <c r="K203" s="1">
        <f>VLOOKUP($A203,級距!$A:$K,11,FALSE)</f>
        <v>2</v>
      </c>
      <c r="L203" s="31">
        <f t="shared" si="9"/>
        <v>2</v>
      </c>
    </row>
    <row r="204" spans="1:12" x14ac:dyDescent="0.25">
      <c r="A204" s="46" t="s">
        <v>588</v>
      </c>
      <c r="B204" s="45">
        <f>_xlfn.IFNA(VLOOKUP(A204,'HTI0001 Strategy'!$A$2:$B$267,2,FALSE),0)</f>
        <v>3400</v>
      </c>
      <c r="C204" s="45">
        <f>_xlfn.IFNA(VLOOKUP(A204,'HTI0002 Strategy'!$A$85:$B$583,2,FALSE),0)</f>
        <v>-2900</v>
      </c>
      <c r="D204" s="45">
        <f>_xlfn.IFNA(VLOOKUP(A204,'HTI0003 Strategy'!$A$2:$B$500,2,FALSE),0)</f>
        <v>7600</v>
      </c>
      <c r="E204" s="45">
        <f>_xlfn.IFNA(VLOOKUP(A204,'HTI0004 Strategy'!$A$2:$B$500,2,FALSE),0)</f>
        <v>1900</v>
      </c>
      <c r="F204" s="45">
        <f>_xlfn.IFNA(VLOOKUP(A204,'HTI0005 Strategy'!$A$2:$B$500,2,FALSE),0)</f>
        <v>-700</v>
      </c>
      <c r="G204" s="45">
        <f>_xlfn.IFNA(VLOOKUP(A204,'HTI00S1 Strategy'!$A$2:$B$500,2,FALSE),0)</f>
        <v>0</v>
      </c>
      <c r="H204" s="54">
        <f t="shared" si="10"/>
        <v>9300</v>
      </c>
      <c r="I204" s="1">
        <f>VLOOKUP($A204,級距!$A:$K,9,FALSE)</f>
        <v>4</v>
      </c>
      <c r="J204" s="1">
        <f>VLOOKUP($A204,級距!$A:$K,10,FALSE)</f>
        <v>4</v>
      </c>
      <c r="K204" s="1">
        <f>VLOOKUP($A204,級距!$A:$K,11,FALSE)</f>
        <v>2</v>
      </c>
      <c r="L204" s="31">
        <f t="shared" si="9"/>
        <v>2</v>
      </c>
    </row>
    <row r="205" spans="1:12" x14ac:dyDescent="0.25">
      <c r="A205" s="46" t="s">
        <v>587</v>
      </c>
      <c r="B205" s="45">
        <f>_xlfn.IFNA(VLOOKUP(A205,'HTI0001 Strategy'!$A$2:$B$267,2,FALSE),0)</f>
        <v>-800</v>
      </c>
      <c r="C205" s="45">
        <f>_xlfn.IFNA(VLOOKUP(A205,'HTI0002 Strategy'!$A$85:$B$583,2,FALSE),0)</f>
        <v>-4800</v>
      </c>
      <c r="D205" s="45">
        <f>_xlfn.IFNA(VLOOKUP(A205,'HTI0003 Strategy'!$A$2:$B$500,2,FALSE),0)</f>
        <v>0</v>
      </c>
      <c r="E205" s="45">
        <f>_xlfn.IFNA(VLOOKUP(A205,'HTI0004 Strategy'!$A$2:$B$500,2,FALSE),0)</f>
        <v>0</v>
      </c>
      <c r="F205" s="45">
        <f>_xlfn.IFNA(VLOOKUP(A205,'HTI0005 Strategy'!$A$2:$B$500,2,FALSE),0)</f>
        <v>0</v>
      </c>
      <c r="G205" s="45">
        <f>_xlfn.IFNA(VLOOKUP(A205,'HTI00S1 Strategy'!$A$2:$B$500,2,FALSE),0)</f>
        <v>-5900</v>
      </c>
      <c r="H205" s="54">
        <f t="shared" si="10"/>
        <v>-11500</v>
      </c>
      <c r="I205" s="1">
        <f>VLOOKUP($A205,級距!$A:$K,9,FALSE)</f>
        <v>2</v>
      </c>
      <c r="J205" s="1">
        <f>VLOOKUP($A205,級距!$A:$K,10,FALSE)</f>
        <v>3</v>
      </c>
      <c r="K205" s="1">
        <f>VLOOKUP($A205,級距!$A:$K,11,FALSE)</f>
        <v>2</v>
      </c>
      <c r="L205" s="31">
        <f t="shared" si="9"/>
        <v>2</v>
      </c>
    </row>
    <row r="206" spans="1:12" x14ac:dyDescent="0.25">
      <c r="A206" s="46" t="s">
        <v>586</v>
      </c>
      <c r="B206" s="45">
        <f>_xlfn.IFNA(VLOOKUP(A206,'HTI0001 Strategy'!$A$2:$B$267,2,FALSE),0)</f>
        <v>-1000</v>
      </c>
      <c r="C206" s="45">
        <f>_xlfn.IFNA(VLOOKUP(A206,'HTI0002 Strategy'!$A$85:$B$583,2,FALSE),0)</f>
        <v>0</v>
      </c>
      <c r="D206" s="45">
        <f>_xlfn.IFNA(VLOOKUP(A206,'HTI0003 Strategy'!$A$2:$B$500,2,FALSE),0)</f>
        <v>-900</v>
      </c>
      <c r="E206" s="45">
        <f>_xlfn.IFNA(VLOOKUP(A206,'HTI0004 Strategy'!$A$2:$B$500,2,FALSE),0)</f>
        <v>-1500</v>
      </c>
      <c r="F206" s="45">
        <f>_xlfn.IFNA(VLOOKUP(A206,'HTI0005 Strategy'!$A$2:$B$500,2,FALSE),0)</f>
        <v>-3100</v>
      </c>
      <c r="G206" s="45">
        <f>_xlfn.IFNA(VLOOKUP(A206,'HTI00S1 Strategy'!$A$2:$B$500,2,FALSE),0)</f>
        <v>0</v>
      </c>
      <c r="H206" s="54">
        <f t="shared" si="10"/>
        <v>-6500</v>
      </c>
      <c r="I206" s="1">
        <f>VLOOKUP($A206,級距!$A:$K,9,FALSE)</f>
        <v>5</v>
      </c>
      <c r="J206" s="1">
        <f>VLOOKUP($A206,級距!$A:$K,10,FALSE)</f>
        <v>7</v>
      </c>
      <c r="K206" s="1">
        <f>VLOOKUP($A206,級距!$A:$K,11,FALSE)</f>
        <v>3</v>
      </c>
      <c r="L206" s="31">
        <f t="shared" si="9"/>
        <v>3</v>
      </c>
    </row>
    <row r="207" spans="1:12" x14ac:dyDescent="0.25">
      <c r="A207" s="46" t="s">
        <v>585</v>
      </c>
      <c r="B207" s="45">
        <f>_xlfn.IFNA(VLOOKUP(A207,'HTI0001 Strategy'!$A$2:$B$267,2,FALSE),0)</f>
        <v>-1100</v>
      </c>
      <c r="C207" s="45">
        <f>_xlfn.IFNA(VLOOKUP(A207,'HTI0002 Strategy'!$A$85:$B$583,2,FALSE),0)</f>
        <v>0</v>
      </c>
      <c r="D207" s="45">
        <f>_xlfn.IFNA(VLOOKUP(A207,'HTI0003 Strategy'!$A$2:$B$500,2,FALSE),0)</f>
        <v>0</v>
      </c>
      <c r="E207" s="45">
        <f>_xlfn.IFNA(VLOOKUP(A207,'HTI0004 Strategy'!$A$2:$B$500,2,FALSE),0)</f>
        <v>8550</v>
      </c>
      <c r="F207" s="45">
        <f>_xlfn.IFNA(VLOOKUP(A207,'HTI0005 Strategy'!$A$2:$B$500,2,FALSE),0)</f>
        <v>7750</v>
      </c>
      <c r="G207" s="45">
        <f>_xlfn.IFNA(VLOOKUP(A207,'HTI00S1 Strategy'!$A$2:$B$500,2,FALSE),0)</f>
        <v>0</v>
      </c>
      <c r="H207" s="54">
        <f t="shared" si="10"/>
        <v>15200</v>
      </c>
      <c r="I207" s="1">
        <f>VLOOKUP($A207,級距!$A:$K,9,FALSE)</f>
        <v>2</v>
      </c>
      <c r="J207" s="1">
        <f>VLOOKUP($A207,級距!$A:$K,10,FALSE)</f>
        <v>1</v>
      </c>
      <c r="K207" s="1">
        <f>VLOOKUP($A207,級距!$A:$K,11,FALSE)</f>
        <v>2</v>
      </c>
      <c r="L207" s="31">
        <f t="shared" si="9"/>
        <v>2</v>
      </c>
    </row>
    <row r="208" spans="1:12" x14ac:dyDescent="0.25">
      <c r="A208" s="46" t="s">
        <v>584</v>
      </c>
      <c r="B208" s="45">
        <f>_xlfn.IFNA(VLOOKUP(A208,'HTI0001 Strategy'!$A$2:$B$267,2,FALSE),0)</f>
        <v>0</v>
      </c>
      <c r="C208" s="45">
        <f>_xlfn.IFNA(VLOOKUP(A208,'HTI0002 Strategy'!$A$85:$B$583,2,FALSE),0)</f>
        <v>-600</v>
      </c>
      <c r="D208" s="45">
        <f>_xlfn.IFNA(VLOOKUP(A208,'HTI0003 Strategy'!$A$2:$B$500,2,FALSE),0)</f>
        <v>-850</v>
      </c>
      <c r="E208" s="45">
        <f>_xlfn.IFNA(VLOOKUP(A208,'HTI0004 Strategy'!$A$2:$B$500,2,FALSE),0)</f>
        <v>0</v>
      </c>
      <c r="F208" s="45">
        <f>_xlfn.IFNA(VLOOKUP(A208,'HTI0005 Strategy'!$A$2:$B$500,2,FALSE),0)</f>
        <v>-400</v>
      </c>
      <c r="G208" s="45">
        <f>_xlfn.IFNA(VLOOKUP(A208,'HTI00S1 Strategy'!$A$2:$B$500,2,FALSE),0)</f>
        <v>0</v>
      </c>
      <c r="H208" s="54">
        <f t="shared" si="10"/>
        <v>-1850</v>
      </c>
      <c r="I208" s="1">
        <f>VLOOKUP($A208,級距!$A:$K,9,FALSE)</f>
        <v>1</v>
      </c>
      <c r="J208" s="1">
        <f>VLOOKUP($A208,級距!$A:$K,10,FALSE)</f>
        <v>4</v>
      </c>
      <c r="K208" s="1">
        <f>VLOOKUP($A208,級距!$A:$K,11,FALSE)</f>
        <v>2</v>
      </c>
      <c r="L208" s="31">
        <f t="shared" si="9"/>
        <v>2</v>
      </c>
    </row>
    <row r="209" spans="1:12" x14ac:dyDescent="0.25">
      <c r="A209" s="46" t="s">
        <v>583</v>
      </c>
      <c r="B209" s="45">
        <f>_xlfn.IFNA(VLOOKUP(A209,'HTI0001 Strategy'!$A$2:$B$267,2,FALSE),0)</f>
        <v>-700</v>
      </c>
      <c r="C209" s="45">
        <f>_xlfn.IFNA(VLOOKUP(A209,'HTI0002 Strategy'!$A$85:$B$583,2,FALSE),0)</f>
        <v>-5400</v>
      </c>
      <c r="D209" s="45">
        <f>_xlfn.IFNA(VLOOKUP(A209,'HTI0003 Strategy'!$A$2:$B$500,2,FALSE),0)</f>
        <v>0</v>
      </c>
      <c r="E209" s="45">
        <f>_xlfn.IFNA(VLOOKUP(A209,'HTI0004 Strategy'!$A$2:$B$500,2,FALSE),0)</f>
        <v>6800</v>
      </c>
      <c r="F209" s="45">
        <f>_xlfn.IFNA(VLOOKUP(A209,'HTI0005 Strategy'!$A$2:$B$500,2,FALSE),0)</f>
        <v>-2250</v>
      </c>
      <c r="G209" s="45">
        <f>_xlfn.IFNA(VLOOKUP(A209,'HTI00S1 Strategy'!$A$2:$B$500,2,FALSE),0)</f>
        <v>-5900</v>
      </c>
      <c r="H209" s="54">
        <f t="shared" si="10"/>
        <v>-7450</v>
      </c>
      <c r="I209" s="1">
        <f>VLOOKUP($A209,級距!$A:$K,9,FALSE)</f>
        <v>5</v>
      </c>
      <c r="J209" s="1">
        <f>VLOOKUP($A209,級距!$A:$K,10,FALSE)</f>
        <v>2</v>
      </c>
      <c r="K209" s="1">
        <f>VLOOKUP($A209,級距!$A:$K,11,FALSE)</f>
        <v>2</v>
      </c>
      <c r="L209" s="31">
        <f t="shared" si="9"/>
        <v>2</v>
      </c>
    </row>
    <row r="210" spans="1:12" x14ac:dyDescent="0.25">
      <c r="A210" s="46" t="s">
        <v>582</v>
      </c>
      <c r="B210" s="45">
        <f>_xlfn.IFNA(VLOOKUP(A210,'HTI0001 Strategy'!$A$2:$B$267,2,FALSE),0)</f>
        <v>0</v>
      </c>
      <c r="C210" s="45">
        <f>_xlfn.IFNA(VLOOKUP(A210,'HTI0002 Strategy'!$A$85:$B$583,2,FALSE),0)</f>
        <v>-350</v>
      </c>
      <c r="D210" s="45">
        <f>_xlfn.IFNA(VLOOKUP(A210,'HTI0003 Strategy'!$A$2:$B$500,2,FALSE),0)</f>
        <v>0</v>
      </c>
      <c r="E210" s="45">
        <f>_xlfn.IFNA(VLOOKUP(A210,'HTI0004 Strategy'!$A$2:$B$500,2,FALSE),0)</f>
        <v>0</v>
      </c>
      <c r="F210" s="45">
        <f>_xlfn.IFNA(VLOOKUP(A210,'HTI0005 Strategy'!$A$2:$B$500,2,FALSE),0)</f>
        <v>-450</v>
      </c>
      <c r="G210" s="45">
        <f>_xlfn.IFNA(VLOOKUP(A210,'HTI00S1 Strategy'!$A$2:$B$500,2,FALSE),0)</f>
        <v>0</v>
      </c>
      <c r="H210" s="54">
        <f t="shared" si="10"/>
        <v>-800</v>
      </c>
      <c r="I210" s="1">
        <f>VLOOKUP($A210,級距!$A:$K,9,FALSE)</f>
        <v>4</v>
      </c>
      <c r="J210" s="1">
        <f>VLOOKUP($A210,級距!$A:$K,10,FALSE)</f>
        <v>7</v>
      </c>
      <c r="K210" s="1">
        <f>VLOOKUP($A210,級距!$A:$K,11,FALSE)</f>
        <v>3</v>
      </c>
      <c r="L210" s="31">
        <f t="shared" si="9"/>
        <v>3</v>
      </c>
    </row>
    <row r="211" spans="1:12" x14ac:dyDescent="0.25">
      <c r="A211" s="46" t="s">
        <v>581</v>
      </c>
      <c r="B211" s="45">
        <f>_xlfn.IFNA(VLOOKUP(A211,'HTI0001 Strategy'!$A$2:$B$267,2,FALSE),0)</f>
        <v>0</v>
      </c>
      <c r="C211" s="45">
        <f>_xlfn.IFNA(VLOOKUP(A211,'HTI0002 Strategy'!$A$85:$B$583,2,FALSE),0)</f>
        <v>-2700</v>
      </c>
      <c r="D211" s="45">
        <f>_xlfn.IFNA(VLOOKUP(A211,'HTI0003 Strategy'!$A$2:$B$500,2,FALSE),0)</f>
        <v>0</v>
      </c>
      <c r="E211" s="45">
        <f>_xlfn.IFNA(VLOOKUP(A211,'HTI0004 Strategy'!$A$2:$B$500,2,FALSE),0)</f>
        <v>0</v>
      </c>
      <c r="F211" s="45">
        <f>_xlfn.IFNA(VLOOKUP(A211,'HTI0005 Strategy'!$A$2:$B$500,2,FALSE),0)</f>
        <v>-5100</v>
      </c>
      <c r="G211" s="45">
        <f>_xlfn.IFNA(VLOOKUP(A211,'HTI00S1 Strategy'!$A$2:$B$500,2,FALSE),0)</f>
        <v>0</v>
      </c>
      <c r="H211" s="54">
        <f t="shared" si="10"/>
        <v>-7800</v>
      </c>
      <c r="I211" s="1">
        <f>VLOOKUP($A211,級距!$A:$K,9,FALSE)</f>
        <v>2</v>
      </c>
      <c r="J211" s="1">
        <f>VLOOKUP($A211,級距!$A:$K,10,FALSE)</f>
        <v>2</v>
      </c>
      <c r="K211" s="1">
        <f>VLOOKUP($A211,級距!$A:$K,11,FALSE)</f>
        <v>2</v>
      </c>
      <c r="L211" s="31">
        <f t="shared" si="9"/>
        <v>2</v>
      </c>
    </row>
    <row r="212" spans="1:12" x14ac:dyDescent="0.25">
      <c r="A212" s="46" t="s">
        <v>580</v>
      </c>
      <c r="B212" s="45">
        <f>_xlfn.IFNA(VLOOKUP(A212,'HTI0001 Strategy'!$A$2:$B$267,2,FALSE),0)</f>
        <v>0</v>
      </c>
      <c r="C212" s="45">
        <f>_xlfn.IFNA(VLOOKUP(A212,'HTI0002 Strategy'!$A$85:$B$583,2,FALSE),0)</f>
        <v>0</v>
      </c>
      <c r="D212" s="45">
        <f>_xlfn.IFNA(VLOOKUP(A212,'HTI0003 Strategy'!$A$2:$B$500,2,FALSE),0)</f>
        <v>-2700</v>
      </c>
      <c r="E212" s="45">
        <f>_xlfn.IFNA(VLOOKUP(A212,'HTI0004 Strategy'!$A$2:$B$500,2,FALSE),0)</f>
        <v>-2700</v>
      </c>
      <c r="F212" s="45">
        <f>_xlfn.IFNA(VLOOKUP(A212,'HTI0005 Strategy'!$A$2:$B$500,2,FALSE),0)</f>
        <v>400</v>
      </c>
      <c r="G212" s="45">
        <f>_xlfn.IFNA(VLOOKUP(A212,'HTI00S1 Strategy'!$A$2:$B$500,2,FALSE),0)</f>
        <v>-3300</v>
      </c>
      <c r="H212" s="54">
        <f t="shared" si="10"/>
        <v>-8300</v>
      </c>
      <c r="I212" s="1">
        <f>VLOOKUP($A212,級距!$A:$K,9,FALSE)</f>
        <v>2</v>
      </c>
      <c r="J212" s="1">
        <f>VLOOKUP($A212,級距!$A:$K,10,FALSE)</f>
        <v>4</v>
      </c>
      <c r="K212" s="1">
        <f>VLOOKUP($A212,級距!$A:$K,11,FALSE)</f>
        <v>2</v>
      </c>
      <c r="L212" s="31">
        <f t="shared" si="9"/>
        <v>2</v>
      </c>
    </row>
    <row r="213" spans="1:12" x14ac:dyDescent="0.25">
      <c r="A213" s="46" t="s">
        <v>579</v>
      </c>
      <c r="B213" s="45">
        <f>_xlfn.IFNA(VLOOKUP(A213,'HTI0001 Strategy'!$A$2:$B$267,2,FALSE),0)</f>
        <v>-1700</v>
      </c>
      <c r="C213" s="45">
        <f>_xlfn.IFNA(VLOOKUP(A213,'HTI0002 Strategy'!$A$85:$B$583,2,FALSE),0)</f>
        <v>-5400</v>
      </c>
      <c r="D213" s="45">
        <f>_xlfn.IFNA(VLOOKUP(A213,'HTI0003 Strategy'!$A$2:$B$500,2,FALSE),0)</f>
        <v>-4950</v>
      </c>
      <c r="E213" s="45">
        <f>_xlfn.IFNA(VLOOKUP(A213,'HTI0004 Strategy'!$A$2:$B$500,2,FALSE),0)</f>
        <v>6800</v>
      </c>
      <c r="F213" s="45">
        <f>_xlfn.IFNA(VLOOKUP(A213,'HTI0005 Strategy'!$A$2:$B$500,2,FALSE),0)</f>
        <v>0</v>
      </c>
      <c r="G213" s="45">
        <f>_xlfn.IFNA(VLOOKUP(A213,'HTI00S1 Strategy'!$A$2:$B$500,2,FALSE),0)</f>
        <v>0</v>
      </c>
      <c r="H213" s="54">
        <f t="shared" si="10"/>
        <v>-5250</v>
      </c>
      <c r="I213" s="1">
        <f>VLOOKUP($A213,級距!$A:$K,9,FALSE)</f>
        <v>3</v>
      </c>
      <c r="J213" s="1">
        <f>VLOOKUP($A213,級距!$A:$K,10,FALSE)</f>
        <v>1</v>
      </c>
      <c r="K213" s="1">
        <f>VLOOKUP($A213,級距!$A:$K,11,FALSE)</f>
        <v>2</v>
      </c>
      <c r="L213" s="31">
        <f t="shared" si="9"/>
        <v>2</v>
      </c>
    </row>
    <row r="214" spans="1:12" x14ac:dyDescent="0.25">
      <c r="A214" s="46" t="s">
        <v>578</v>
      </c>
      <c r="B214" s="45">
        <f>_xlfn.IFNA(VLOOKUP(A214,'HTI0001 Strategy'!$A$2:$B$267,2,FALSE),0)</f>
        <v>-4600</v>
      </c>
      <c r="C214" s="45">
        <f>_xlfn.IFNA(VLOOKUP(A214,'HTI0002 Strategy'!$A$85:$B$583,2,FALSE),0)</f>
        <v>0</v>
      </c>
      <c r="D214" s="45">
        <f>_xlfn.IFNA(VLOOKUP(A214,'HTI0003 Strategy'!$A$2:$B$500,2,FALSE),0)</f>
        <v>0</v>
      </c>
      <c r="E214" s="45">
        <f>_xlfn.IFNA(VLOOKUP(A214,'HTI0004 Strategy'!$A$2:$B$500,2,FALSE),0)</f>
        <v>9300</v>
      </c>
      <c r="F214" s="45">
        <f>_xlfn.IFNA(VLOOKUP(A214,'HTI0005 Strategy'!$A$2:$B$500,2,FALSE),0)</f>
        <v>0</v>
      </c>
      <c r="G214" s="45">
        <f>_xlfn.IFNA(VLOOKUP(A214,'HTI00S1 Strategy'!$A$2:$B$500,2,FALSE),0)</f>
        <v>-5400</v>
      </c>
      <c r="H214" s="54">
        <f t="shared" si="10"/>
        <v>-700</v>
      </c>
      <c r="I214" s="1">
        <f>VLOOKUP($A214,級距!$A:$K,9,FALSE)</f>
        <v>7</v>
      </c>
      <c r="J214" s="1">
        <f>VLOOKUP($A214,級距!$A:$K,10,FALSE)</f>
        <v>2</v>
      </c>
      <c r="K214" s="1">
        <f>VLOOKUP($A214,級距!$A:$K,11,FALSE)</f>
        <v>1</v>
      </c>
      <c r="L214" s="31">
        <f t="shared" si="9"/>
        <v>1</v>
      </c>
    </row>
    <row r="215" spans="1:12" x14ac:dyDescent="0.25">
      <c r="A215" s="46" t="s">
        <v>577</v>
      </c>
      <c r="B215" s="45">
        <f>_xlfn.IFNA(VLOOKUP(A215,'HTI0001 Strategy'!$A$2:$B$267,2,FALSE),0)</f>
        <v>0</v>
      </c>
      <c r="C215" s="45">
        <f>_xlfn.IFNA(VLOOKUP(A215,'HTI0002 Strategy'!$A$85:$B$583,2,FALSE),0)</f>
        <v>-5400</v>
      </c>
      <c r="D215" s="45">
        <f>_xlfn.IFNA(VLOOKUP(A215,'HTI0003 Strategy'!$A$2:$B$500,2,FALSE),0)</f>
        <v>0</v>
      </c>
      <c r="E215" s="45">
        <f>_xlfn.IFNA(VLOOKUP(A215,'HTI0004 Strategy'!$A$2:$B$500,2,FALSE),0)</f>
        <v>0</v>
      </c>
      <c r="F215" s="45">
        <f>_xlfn.IFNA(VLOOKUP(A215,'HTI0005 Strategy'!$A$2:$B$500,2,FALSE),0)</f>
        <v>-7000</v>
      </c>
      <c r="G215" s="45">
        <f>_xlfn.IFNA(VLOOKUP(A215,'HTI00S1 Strategy'!$A$2:$B$500,2,FALSE),0)</f>
        <v>0</v>
      </c>
      <c r="H215" s="54">
        <f t="shared" si="10"/>
        <v>-12400</v>
      </c>
      <c r="I215" s="1">
        <f>VLOOKUP($A215,級距!$A:$K,9,FALSE)</f>
        <v>4</v>
      </c>
      <c r="J215" s="1">
        <f>VLOOKUP($A215,級距!$A:$K,10,FALSE)</f>
        <v>5</v>
      </c>
      <c r="K215" s="1">
        <f>VLOOKUP($A215,級距!$A:$K,11,FALSE)</f>
        <v>2</v>
      </c>
      <c r="L215" s="31">
        <f t="shared" si="9"/>
        <v>2</v>
      </c>
    </row>
    <row r="216" spans="1:12" x14ac:dyDescent="0.25">
      <c r="A216" s="46" t="s">
        <v>576</v>
      </c>
      <c r="B216" s="45">
        <f>_xlfn.IFNA(VLOOKUP(A216,'HTI0001 Strategy'!$A$2:$B$267,2,FALSE),0)</f>
        <v>0</v>
      </c>
      <c r="C216" s="45">
        <f>_xlfn.IFNA(VLOOKUP(A216,'HTI0002 Strategy'!$A$85:$B$583,2,FALSE),0)</f>
        <v>-750</v>
      </c>
      <c r="D216" s="45">
        <f>_xlfn.IFNA(VLOOKUP(A216,'HTI0003 Strategy'!$A$2:$B$500,2,FALSE),0)</f>
        <v>0</v>
      </c>
      <c r="E216" s="45">
        <f>_xlfn.IFNA(VLOOKUP(A216,'HTI0004 Strategy'!$A$2:$B$500,2,FALSE),0)</f>
        <v>-10850</v>
      </c>
      <c r="F216" s="45">
        <f>_xlfn.IFNA(VLOOKUP(A216,'HTI0005 Strategy'!$A$2:$B$500,2,FALSE),0)</f>
        <v>-1700</v>
      </c>
      <c r="G216" s="45">
        <f>_xlfn.IFNA(VLOOKUP(A216,'HTI00S1 Strategy'!$A$2:$B$500,2,FALSE),0)</f>
        <v>0</v>
      </c>
      <c r="H216" s="54">
        <f t="shared" si="10"/>
        <v>-13300</v>
      </c>
      <c r="I216" s="1">
        <f>VLOOKUP($A216,級距!$A:$K,9,FALSE)</f>
        <v>5</v>
      </c>
      <c r="J216" s="1">
        <f>VLOOKUP($A216,級距!$A:$K,10,FALSE)</f>
        <v>6</v>
      </c>
      <c r="K216" s="1">
        <f>VLOOKUP($A216,級距!$A:$K,11,FALSE)</f>
        <v>2</v>
      </c>
      <c r="L216" s="31">
        <f t="shared" si="9"/>
        <v>2</v>
      </c>
    </row>
    <row r="217" spans="1:12" x14ac:dyDescent="0.25">
      <c r="A217" s="46" t="s">
        <v>575</v>
      </c>
      <c r="B217" s="45">
        <f>_xlfn.IFNA(VLOOKUP(A217,'HTI0001 Strategy'!$A$2:$B$267,2,FALSE),0)</f>
        <v>-1100</v>
      </c>
      <c r="C217" s="45">
        <f>_xlfn.IFNA(VLOOKUP(A217,'HTI0002 Strategy'!$A$85:$B$583,2,FALSE),0)</f>
        <v>0</v>
      </c>
      <c r="D217" s="45">
        <f>_xlfn.IFNA(VLOOKUP(A217,'HTI0003 Strategy'!$A$2:$B$500,2,FALSE),0)</f>
        <v>0</v>
      </c>
      <c r="E217" s="45">
        <f>_xlfn.IFNA(VLOOKUP(A217,'HTI0004 Strategy'!$A$2:$B$500,2,FALSE),0)</f>
        <v>0</v>
      </c>
      <c r="F217" s="45">
        <f>_xlfn.IFNA(VLOOKUP(A217,'HTI0005 Strategy'!$A$2:$B$500,2,FALSE),0)</f>
        <v>-3400</v>
      </c>
      <c r="G217" s="45">
        <f>_xlfn.IFNA(VLOOKUP(A217,'HTI00S1 Strategy'!$A$2:$B$500,2,FALSE),0)</f>
        <v>5950</v>
      </c>
      <c r="H217" s="54">
        <f t="shared" si="10"/>
        <v>1450</v>
      </c>
      <c r="I217" s="1">
        <f>VLOOKUP($A217,級距!$A:$K,9,FALSE)</f>
        <v>9</v>
      </c>
      <c r="J217" s="1">
        <f>VLOOKUP($A217,級距!$A:$K,10,FALSE)</f>
        <v>1</v>
      </c>
      <c r="K217" s="1">
        <f>VLOOKUP($A217,級距!$A:$K,11,FALSE)</f>
        <v>1</v>
      </c>
      <c r="L217" s="31">
        <f t="shared" si="9"/>
        <v>1</v>
      </c>
    </row>
    <row r="218" spans="1:12" x14ac:dyDescent="0.25">
      <c r="A218" s="46" t="s">
        <v>574</v>
      </c>
      <c r="B218" s="45">
        <f>_xlfn.IFNA(VLOOKUP(A218,'HTI0001 Strategy'!$A$2:$B$267,2,FALSE),0)</f>
        <v>0</v>
      </c>
      <c r="C218" s="45">
        <f>_xlfn.IFNA(VLOOKUP(A218,'HTI0002 Strategy'!$A$85:$B$583,2,FALSE),0)</f>
        <v>-3550</v>
      </c>
      <c r="D218" s="45">
        <f>_xlfn.IFNA(VLOOKUP(A218,'HTI0003 Strategy'!$A$2:$B$500,2,FALSE),0)</f>
        <v>0</v>
      </c>
      <c r="E218" s="45">
        <f>_xlfn.IFNA(VLOOKUP(A218,'HTI0004 Strategy'!$A$2:$B$500,2,FALSE),0)</f>
        <v>0</v>
      </c>
      <c r="F218" s="45">
        <f>_xlfn.IFNA(VLOOKUP(A218,'HTI0005 Strategy'!$A$2:$B$500,2,FALSE),0)</f>
        <v>-500</v>
      </c>
      <c r="G218" s="45">
        <f>_xlfn.IFNA(VLOOKUP(A218,'HTI00S1 Strategy'!$A$2:$B$500,2,FALSE),0)</f>
        <v>4900</v>
      </c>
      <c r="H218" s="54">
        <f t="shared" si="10"/>
        <v>850</v>
      </c>
      <c r="I218" s="1">
        <f>VLOOKUP($A218,級距!$A:$K,9,FALSE)</f>
        <v>5</v>
      </c>
      <c r="J218" s="1">
        <f>VLOOKUP($A218,級距!$A:$K,10,FALSE)</f>
        <v>2</v>
      </c>
      <c r="K218" s="1">
        <f>VLOOKUP($A218,級距!$A:$K,11,FALSE)</f>
        <v>2</v>
      </c>
      <c r="L218" s="31">
        <f t="shared" si="9"/>
        <v>2</v>
      </c>
    </row>
    <row r="219" spans="1:12" x14ac:dyDescent="0.25">
      <c r="A219" s="46" t="s">
        <v>573</v>
      </c>
      <c r="B219" s="45">
        <f>_xlfn.IFNA(VLOOKUP(A219,'HTI0001 Strategy'!$A$2:$B$267,2,FALSE),0)</f>
        <v>0</v>
      </c>
      <c r="C219" s="45">
        <f>_xlfn.IFNA(VLOOKUP(A219,'HTI0002 Strategy'!$A$85:$B$583,2,FALSE),0)</f>
        <v>-700</v>
      </c>
      <c r="D219" s="45">
        <f>_xlfn.IFNA(VLOOKUP(A219,'HTI0003 Strategy'!$A$2:$B$500,2,FALSE),0)</f>
        <v>0</v>
      </c>
      <c r="E219" s="45">
        <f>_xlfn.IFNA(VLOOKUP(A219,'HTI0004 Strategy'!$A$2:$B$500,2,FALSE),0)</f>
        <v>-750</v>
      </c>
      <c r="F219" s="45">
        <f>_xlfn.IFNA(VLOOKUP(A219,'HTI0005 Strategy'!$A$2:$B$500,2,FALSE),0)</f>
        <v>-5200</v>
      </c>
      <c r="G219" s="45">
        <f>_xlfn.IFNA(VLOOKUP(A219,'HTI00S1 Strategy'!$A$2:$B$500,2,FALSE),0)</f>
        <v>2400</v>
      </c>
      <c r="H219" s="54">
        <f t="shared" si="10"/>
        <v>-4250</v>
      </c>
      <c r="I219" s="1">
        <f>VLOOKUP($A219,級距!$A:$K,9,FALSE)</f>
        <v>2</v>
      </c>
      <c r="J219" s="1">
        <f>VLOOKUP($A219,級距!$A:$K,10,FALSE)</f>
        <v>7</v>
      </c>
      <c r="K219" s="1">
        <f>VLOOKUP($A219,級距!$A:$K,11,FALSE)</f>
        <v>3</v>
      </c>
      <c r="L219" s="31">
        <f t="shared" si="9"/>
        <v>3</v>
      </c>
    </row>
    <row r="220" spans="1:12" x14ac:dyDescent="0.25">
      <c r="A220" s="46" t="s">
        <v>572</v>
      </c>
      <c r="B220" s="45">
        <f>_xlfn.IFNA(VLOOKUP(A220,'HTI0001 Strategy'!$A$2:$B$267,2,FALSE),0)</f>
        <v>3450</v>
      </c>
      <c r="C220" s="45">
        <f>_xlfn.IFNA(VLOOKUP(A220,'HTI0002 Strategy'!$A$85:$B$583,2,FALSE),0)</f>
        <v>0</v>
      </c>
      <c r="D220" s="45">
        <f>_xlfn.IFNA(VLOOKUP(A220,'HTI0003 Strategy'!$A$2:$B$500,2,FALSE),0)</f>
        <v>2400</v>
      </c>
      <c r="E220" s="45">
        <f>_xlfn.IFNA(VLOOKUP(A220,'HTI0004 Strategy'!$A$2:$B$500,2,FALSE),0)</f>
        <v>0</v>
      </c>
      <c r="F220" s="45">
        <f>_xlfn.IFNA(VLOOKUP(A220,'HTI0005 Strategy'!$A$2:$B$500,2,FALSE),0)</f>
        <v>0</v>
      </c>
      <c r="G220" s="45">
        <f>_xlfn.IFNA(VLOOKUP(A220,'HTI00S1 Strategy'!$A$2:$B$500,2,FALSE),0)</f>
        <v>0</v>
      </c>
      <c r="H220" s="54">
        <f t="shared" si="10"/>
        <v>5850</v>
      </c>
      <c r="I220" s="1">
        <f>VLOOKUP($A220,級距!$A:$K,9,FALSE)</f>
        <v>8</v>
      </c>
      <c r="J220" s="1">
        <f>VLOOKUP($A220,級距!$A:$K,10,FALSE)</f>
        <v>7</v>
      </c>
      <c r="K220" s="1">
        <f>VLOOKUP($A220,級距!$A:$K,11,FALSE)</f>
        <v>4</v>
      </c>
      <c r="L220" s="31">
        <f t="shared" si="9"/>
        <v>4</v>
      </c>
    </row>
    <row r="221" spans="1:12" x14ac:dyDescent="0.25">
      <c r="A221" s="46" t="s">
        <v>571</v>
      </c>
      <c r="B221" s="45">
        <f>_xlfn.IFNA(VLOOKUP(A221,'HTI0001 Strategy'!$A$2:$B$267,2,FALSE),0)</f>
        <v>1500</v>
      </c>
      <c r="C221" s="45">
        <f>_xlfn.IFNA(VLOOKUP(A221,'HTI0002 Strategy'!$A$85:$B$583,2,FALSE),0)</f>
        <v>0</v>
      </c>
      <c r="D221" s="45">
        <f>_xlfn.IFNA(VLOOKUP(A221,'HTI0003 Strategy'!$A$2:$B$500,2,FALSE),0)</f>
        <v>0</v>
      </c>
      <c r="E221" s="45">
        <f>_xlfn.IFNA(VLOOKUP(A221,'HTI0004 Strategy'!$A$2:$B$500,2,FALSE),0)</f>
        <v>-900</v>
      </c>
      <c r="F221" s="45">
        <f>_xlfn.IFNA(VLOOKUP(A221,'HTI0005 Strategy'!$A$2:$B$500,2,FALSE),0)</f>
        <v>1850</v>
      </c>
      <c r="G221" s="45">
        <f>_xlfn.IFNA(VLOOKUP(A221,'HTI00S1 Strategy'!$A$2:$B$500,2,FALSE),0)</f>
        <v>2400</v>
      </c>
      <c r="H221" s="54">
        <f t="shared" si="10"/>
        <v>4850</v>
      </c>
      <c r="I221" s="1">
        <f>VLOOKUP($A221,級距!$A:$K,9,FALSE)</f>
        <v>3</v>
      </c>
      <c r="J221" s="1">
        <f>VLOOKUP($A221,級距!$A:$K,10,FALSE)</f>
        <v>9</v>
      </c>
      <c r="K221" s="1">
        <f>VLOOKUP($A221,級距!$A:$K,11,FALSE)</f>
        <v>3</v>
      </c>
      <c r="L221" s="31">
        <f t="shared" si="9"/>
        <v>3</v>
      </c>
    </row>
    <row r="222" spans="1:12" x14ac:dyDescent="0.25">
      <c r="A222" s="46" t="s">
        <v>570</v>
      </c>
      <c r="B222" s="45">
        <f>_xlfn.IFNA(VLOOKUP(A222,'HTI0001 Strategy'!$A$2:$B$267,2,FALSE),0)</f>
        <v>0</v>
      </c>
      <c r="C222" s="45">
        <f>_xlfn.IFNA(VLOOKUP(A222,'HTI0002 Strategy'!$A$85:$B$583,2,FALSE),0)</f>
        <v>-5400</v>
      </c>
      <c r="D222" s="45">
        <f>_xlfn.IFNA(VLOOKUP(A222,'HTI0003 Strategy'!$A$2:$B$500,2,FALSE),0)</f>
        <v>-2200</v>
      </c>
      <c r="E222" s="45">
        <f>_xlfn.IFNA(VLOOKUP(A222,'HTI0004 Strategy'!$A$2:$B$500,2,FALSE),0)</f>
        <v>3350</v>
      </c>
      <c r="F222" s="45">
        <f>_xlfn.IFNA(VLOOKUP(A222,'HTI0005 Strategy'!$A$2:$B$500,2,FALSE),0)</f>
        <v>0</v>
      </c>
      <c r="G222" s="45">
        <f>_xlfn.IFNA(VLOOKUP(A222,'HTI00S1 Strategy'!$A$2:$B$500,2,FALSE),0)</f>
        <v>0</v>
      </c>
      <c r="H222" s="54">
        <f t="shared" si="10"/>
        <v>-4250</v>
      </c>
      <c r="I222" s="1">
        <f>VLOOKUP($A222,級距!$A:$K,9,FALSE)</f>
        <v>2</v>
      </c>
      <c r="J222" s="1">
        <f>VLOOKUP($A222,級距!$A:$K,10,FALSE)</f>
        <v>2</v>
      </c>
      <c r="K222" s="1">
        <f>VLOOKUP($A222,級距!$A:$K,11,FALSE)</f>
        <v>2</v>
      </c>
      <c r="L222" s="31">
        <f t="shared" si="9"/>
        <v>2</v>
      </c>
    </row>
    <row r="223" spans="1:12" x14ac:dyDescent="0.25">
      <c r="A223" s="46" t="s">
        <v>569</v>
      </c>
      <c r="B223" s="45">
        <f>_xlfn.IFNA(VLOOKUP(A223,'HTI0001 Strategy'!$A$2:$B$267,2,FALSE),0)</f>
        <v>0</v>
      </c>
      <c r="C223" s="45">
        <f>_xlfn.IFNA(VLOOKUP(A223,'HTI0002 Strategy'!$A$85:$B$583,2,FALSE),0)</f>
        <v>-5300</v>
      </c>
      <c r="D223" s="45">
        <f>_xlfn.IFNA(VLOOKUP(A223,'HTI0003 Strategy'!$A$2:$B$500,2,FALSE),0)</f>
        <v>-5900</v>
      </c>
      <c r="E223" s="45">
        <f>_xlfn.IFNA(VLOOKUP(A223,'HTI0004 Strategy'!$A$2:$B$500,2,FALSE),0)</f>
        <v>0</v>
      </c>
      <c r="F223" s="45">
        <f>_xlfn.IFNA(VLOOKUP(A223,'HTI0005 Strategy'!$A$2:$B$500,2,FALSE),0)</f>
        <v>2500</v>
      </c>
      <c r="G223" s="45">
        <f>_xlfn.IFNA(VLOOKUP(A223,'HTI00S1 Strategy'!$A$2:$B$500,2,FALSE),0)</f>
        <v>0</v>
      </c>
      <c r="H223" s="54">
        <f t="shared" si="10"/>
        <v>-8700</v>
      </c>
      <c r="I223" s="1">
        <f>VLOOKUP($A223,級距!$A:$K,9,FALSE)</f>
        <v>3</v>
      </c>
      <c r="J223" s="1">
        <f>VLOOKUP($A223,級距!$A:$K,10,FALSE)</f>
        <v>1</v>
      </c>
      <c r="K223" s="1">
        <f>VLOOKUP($A223,級距!$A:$K,11,FALSE)</f>
        <v>2</v>
      </c>
      <c r="L223" s="31">
        <f t="shared" si="9"/>
        <v>2</v>
      </c>
    </row>
    <row r="224" spans="1:12" x14ac:dyDescent="0.25">
      <c r="A224" s="46" t="s">
        <v>568</v>
      </c>
      <c r="B224" s="45">
        <f>_xlfn.IFNA(VLOOKUP(A224,'HTI0001 Strategy'!$A$2:$B$267,2,FALSE),0)</f>
        <v>0</v>
      </c>
      <c r="C224" s="45">
        <f>_xlfn.IFNA(VLOOKUP(A224,'HTI0002 Strategy'!$A$85:$B$583,2,FALSE),0)</f>
        <v>-1500</v>
      </c>
      <c r="D224" s="45">
        <f>_xlfn.IFNA(VLOOKUP(A224,'HTI0003 Strategy'!$A$2:$B$500,2,FALSE),0)</f>
        <v>1300</v>
      </c>
      <c r="E224" s="45">
        <f>_xlfn.IFNA(VLOOKUP(A224,'HTI0004 Strategy'!$A$2:$B$500,2,FALSE),0)</f>
        <v>-1800</v>
      </c>
      <c r="F224" s="45">
        <f>_xlfn.IFNA(VLOOKUP(A224,'HTI0005 Strategy'!$A$2:$B$500,2,FALSE),0)</f>
        <v>-900</v>
      </c>
      <c r="G224" s="45">
        <f>_xlfn.IFNA(VLOOKUP(A224,'HTI00S1 Strategy'!$A$2:$B$500,2,FALSE),0)</f>
        <v>1300</v>
      </c>
      <c r="H224" s="54">
        <f t="shared" si="10"/>
        <v>-1600</v>
      </c>
      <c r="I224" s="1">
        <f>VLOOKUP($A224,級距!$A:$K,9,FALSE)</f>
        <v>3</v>
      </c>
      <c r="J224" s="1">
        <f>VLOOKUP($A224,級距!$A:$K,10,FALSE)</f>
        <v>6</v>
      </c>
      <c r="K224" s="1">
        <f>VLOOKUP($A224,級距!$A:$K,11,FALSE)</f>
        <v>2</v>
      </c>
      <c r="L224" s="31">
        <f t="shared" si="9"/>
        <v>2</v>
      </c>
    </row>
    <row r="225" spans="1:12" x14ac:dyDescent="0.25">
      <c r="A225" s="46" t="s">
        <v>567</v>
      </c>
      <c r="B225" s="45">
        <f>_xlfn.IFNA(VLOOKUP(A225,'HTI0001 Strategy'!$A$2:$B$267,2,FALSE),0)</f>
        <v>0</v>
      </c>
      <c r="C225" s="45">
        <f>_xlfn.IFNA(VLOOKUP(A225,'HTI0002 Strategy'!$A$85:$B$583,2,FALSE),0)</f>
        <v>0</v>
      </c>
      <c r="D225" s="45">
        <f>_xlfn.IFNA(VLOOKUP(A225,'HTI0003 Strategy'!$A$2:$B$500,2,FALSE),0)</f>
        <v>2100</v>
      </c>
      <c r="E225" s="45">
        <f>_xlfn.IFNA(VLOOKUP(A225,'HTI0004 Strategy'!$A$2:$B$500,2,FALSE),0)</f>
        <v>0</v>
      </c>
      <c r="F225" s="45">
        <f>_xlfn.IFNA(VLOOKUP(A225,'HTI0005 Strategy'!$A$2:$B$500,2,FALSE),0)</f>
        <v>-600</v>
      </c>
      <c r="G225" s="45">
        <f>_xlfn.IFNA(VLOOKUP(A225,'HTI00S1 Strategy'!$A$2:$B$500,2,FALSE),0)</f>
        <v>9200</v>
      </c>
      <c r="H225" s="54">
        <f t="shared" si="10"/>
        <v>10700</v>
      </c>
      <c r="I225" s="1">
        <f>VLOOKUP($A225,級距!$A:$K,9,FALSE)</f>
        <v>5</v>
      </c>
      <c r="J225" s="1">
        <f>VLOOKUP($A225,級距!$A:$K,10,FALSE)</f>
        <v>5</v>
      </c>
      <c r="K225" s="1">
        <f>VLOOKUP($A225,級距!$A:$K,11,FALSE)</f>
        <v>2</v>
      </c>
      <c r="L225" s="31">
        <f t="shared" si="9"/>
        <v>2</v>
      </c>
    </row>
    <row r="226" spans="1:12" x14ac:dyDescent="0.25">
      <c r="A226" s="46" t="s">
        <v>566</v>
      </c>
      <c r="B226" s="45">
        <f>_xlfn.IFNA(VLOOKUP(A226,'HTI0001 Strategy'!$A$2:$B$267,2,FALSE),0)</f>
        <v>0</v>
      </c>
      <c r="C226" s="45">
        <f>_xlfn.IFNA(VLOOKUP(A226,'HTI0002 Strategy'!$A$85:$B$583,2,FALSE),0)</f>
        <v>1100</v>
      </c>
      <c r="D226" s="45">
        <f>_xlfn.IFNA(VLOOKUP(A226,'HTI0003 Strategy'!$A$2:$B$500,2,FALSE),0)</f>
        <v>0</v>
      </c>
      <c r="E226" s="45">
        <f>_xlfn.IFNA(VLOOKUP(A226,'HTI0004 Strategy'!$A$2:$B$500,2,FALSE),0)</f>
        <v>10500</v>
      </c>
      <c r="F226" s="45">
        <f>_xlfn.IFNA(VLOOKUP(A226,'HTI0005 Strategy'!$A$2:$B$500,2,FALSE),0)</f>
        <v>0</v>
      </c>
      <c r="G226" s="45">
        <f>_xlfn.IFNA(VLOOKUP(A226,'HTI00S1 Strategy'!$A$2:$B$500,2,FALSE),0)</f>
        <v>1400</v>
      </c>
      <c r="H226" s="54">
        <f t="shared" si="10"/>
        <v>13000</v>
      </c>
      <c r="I226" s="1">
        <f>VLOOKUP($A226,級距!$A:$K,9,FALSE)</f>
        <v>6</v>
      </c>
      <c r="J226" s="1">
        <f>VLOOKUP($A226,級距!$A:$K,10,FALSE)</f>
        <v>9</v>
      </c>
      <c r="K226" s="1">
        <f>VLOOKUP($A226,級距!$A:$K,11,FALSE)</f>
        <v>4</v>
      </c>
      <c r="L226" s="31">
        <f t="shared" si="9"/>
        <v>4</v>
      </c>
    </row>
    <row r="227" spans="1:12" x14ac:dyDescent="0.25">
      <c r="A227" s="46" t="s">
        <v>565</v>
      </c>
      <c r="B227" s="45">
        <f>_xlfn.IFNA(VLOOKUP(A227,'HTI0001 Strategy'!$A$2:$B$267,2,FALSE),0)</f>
        <v>500</v>
      </c>
      <c r="C227" s="45">
        <f>_xlfn.IFNA(VLOOKUP(A227,'HTI0002 Strategy'!$A$85:$B$583,2,FALSE),0)</f>
        <v>7200</v>
      </c>
      <c r="D227" s="45">
        <f>_xlfn.IFNA(VLOOKUP(A227,'HTI0003 Strategy'!$A$2:$B$500,2,FALSE),0)</f>
        <v>200</v>
      </c>
      <c r="E227" s="45">
        <f>_xlfn.IFNA(VLOOKUP(A227,'HTI0004 Strategy'!$A$2:$B$500,2,FALSE),0)</f>
        <v>-7450</v>
      </c>
      <c r="F227" s="45">
        <f>_xlfn.IFNA(VLOOKUP(A227,'HTI0005 Strategy'!$A$2:$B$500,2,FALSE),0)</f>
        <v>-1800</v>
      </c>
      <c r="G227" s="45">
        <f>_xlfn.IFNA(VLOOKUP(A227,'HTI00S1 Strategy'!$A$2:$B$500,2,FALSE),0)</f>
        <v>0</v>
      </c>
      <c r="H227" s="54">
        <f t="shared" si="10"/>
        <v>-1350</v>
      </c>
      <c r="I227" s="1">
        <f>VLOOKUP($A227,級距!$A:$K,9,FALSE)</f>
        <v>5</v>
      </c>
      <c r="J227" s="1">
        <f>VLOOKUP($A227,級距!$A:$K,10,FALSE)</f>
        <v>6</v>
      </c>
      <c r="K227" s="1">
        <f>VLOOKUP($A227,級距!$A:$K,11,FALSE)</f>
        <v>2</v>
      </c>
      <c r="L227" s="31">
        <f t="shared" si="9"/>
        <v>2</v>
      </c>
    </row>
    <row r="228" spans="1:12" x14ac:dyDescent="0.25">
      <c r="A228" s="46" t="s">
        <v>564</v>
      </c>
      <c r="B228" s="45">
        <f>_xlfn.IFNA(VLOOKUP(A228,'HTI0001 Strategy'!$A$2:$B$267,2,FALSE),0)</f>
        <v>0</v>
      </c>
      <c r="C228" s="45">
        <f>_xlfn.IFNA(VLOOKUP(A228,'HTI0002 Strategy'!$A$85:$B$583,2,FALSE),0)</f>
        <v>-1600</v>
      </c>
      <c r="D228" s="45">
        <f>_xlfn.IFNA(VLOOKUP(A228,'HTI0003 Strategy'!$A$2:$B$500,2,FALSE),0)</f>
        <v>0</v>
      </c>
      <c r="E228" s="45">
        <f>_xlfn.IFNA(VLOOKUP(A228,'HTI0004 Strategy'!$A$2:$B$500,2,FALSE),0)</f>
        <v>-7200</v>
      </c>
      <c r="F228" s="45">
        <f>_xlfn.IFNA(VLOOKUP(A228,'HTI0005 Strategy'!$A$2:$B$500,2,FALSE),0)</f>
        <v>7100</v>
      </c>
      <c r="G228" s="45">
        <f>_xlfn.IFNA(VLOOKUP(A228,'HTI00S1 Strategy'!$A$2:$B$500,2,FALSE),0)</f>
        <v>1800</v>
      </c>
      <c r="H228" s="54">
        <f t="shared" si="10"/>
        <v>100</v>
      </c>
      <c r="I228" s="1">
        <f>VLOOKUP($A228,級距!$A:$K,9,FALSE)</f>
        <v>2</v>
      </c>
      <c r="J228" s="1">
        <f>VLOOKUP($A228,級距!$A:$K,10,FALSE)</f>
        <v>5</v>
      </c>
      <c r="K228" s="1">
        <f>VLOOKUP($A228,級距!$A:$K,11,FALSE)</f>
        <v>2</v>
      </c>
      <c r="L228" s="31">
        <f t="shared" si="9"/>
        <v>2</v>
      </c>
    </row>
    <row r="229" spans="1:12" x14ac:dyDescent="0.25">
      <c r="A229" s="46" t="s">
        <v>563</v>
      </c>
      <c r="B229" s="45">
        <f>_xlfn.IFNA(VLOOKUP(A229,'HTI0001 Strategy'!$A$2:$B$267,2,FALSE),0)</f>
        <v>-1200</v>
      </c>
      <c r="C229" s="45">
        <f>_xlfn.IFNA(VLOOKUP(A229,'HTI0002 Strategy'!$A$85:$B$583,2,FALSE),0)</f>
        <v>-2000</v>
      </c>
      <c r="D229" s="45">
        <f>_xlfn.IFNA(VLOOKUP(A229,'HTI0003 Strategy'!$A$2:$B$500,2,FALSE),0)</f>
        <v>0</v>
      </c>
      <c r="E229" s="45">
        <f>_xlfn.IFNA(VLOOKUP(A229,'HTI0004 Strategy'!$A$2:$B$500,2,FALSE),0)</f>
        <v>0</v>
      </c>
      <c r="F229" s="45">
        <f>_xlfn.IFNA(VLOOKUP(A229,'HTI0005 Strategy'!$A$2:$B$500,2,FALSE),0)</f>
        <v>0</v>
      </c>
      <c r="G229" s="45">
        <f>_xlfn.IFNA(VLOOKUP(A229,'HTI00S1 Strategy'!$A$2:$B$500,2,FALSE),0)</f>
        <v>-5900</v>
      </c>
      <c r="H229" s="54">
        <f t="shared" si="10"/>
        <v>-9100</v>
      </c>
      <c r="I229" s="1">
        <f>VLOOKUP($A229,級距!$A:$K,9,FALSE)</f>
        <v>3</v>
      </c>
      <c r="J229" s="1">
        <f>VLOOKUP($A229,級距!$A:$K,10,FALSE)</f>
        <v>4</v>
      </c>
      <c r="K229" s="1">
        <f>VLOOKUP($A229,級距!$A:$K,11,FALSE)</f>
        <v>2</v>
      </c>
      <c r="L229" s="31">
        <f t="shared" si="9"/>
        <v>2</v>
      </c>
    </row>
    <row r="230" spans="1:12" x14ac:dyDescent="0.25">
      <c r="A230" s="46" t="s">
        <v>562</v>
      </c>
      <c r="B230" s="45">
        <f>_xlfn.IFNA(VLOOKUP(A230,'HTI0001 Strategy'!$A$2:$B$267,2,FALSE),0)</f>
        <v>0</v>
      </c>
      <c r="C230" s="45">
        <f>_xlfn.IFNA(VLOOKUP(A230,'HTI0002 Strategy'!$A$85:$B$583,2,FALSE),0)</f>
        <v>-5400</v>
      </c>
      <c r="D230" s="45">
        <f>_xlfn.IFNA(VLOOKUP(A230,'HTI0003 Strategy'!$A$2:$B$500,2,FALSE),0)</f>
        <v>0</v>
      </c>
      <c r="E230" s="45">
        <f>_xlfn.IFNA(VLOOKUP(A230,'HTI0004 Strategy'!$A$2:$B$500,2,FALSE),0)</f>
        <v>0</v>
      </c>
      <c r="F230" s="45">
        <f>_xlfn.IFNA(VLOOKUP(A230,'HTI0005 Strategy'!$A$2:$B$500,2,FALSE),0)</f>
        <v>11300</v>
      </c>
      <c r="G230" s="45">
        <f>_xlfn.IFNA(VLOOKUP(A230,'HTI00S1 Strategy'!$A$2:$B$500,2,FALSE),0)</f>
        <v>0</v>
      </c>
      <c r="H230" s="54">
        <f t="shared" si="10"/>
        <v>5900</v>
      </c>
      <c r="I230" s="1">
        <f>VLOOKUP($A230,級距!$A:$K,9,FALSE)</f>
        <v>2</v>
      </c>
      <c r="J230" s="1">
        <f>VLOOKUP($A230,級距!$A:$K,10,FALSE)</f>
        <v>1</v>
      </c>
      <c r="K230" s="1">
        <f>VLOOKUP($A230,級距!$A:$K,11,FALSE)</f>
        <v>2</v>
      </c>
      <c r="L230" s="31">
        <f t="shared" si="9"/>
        <v>2</v>
      </c>
    </row>
    <row r="231" spans="1:12" x14ac:dyDescent="0.25">
      <c r="A231" s="46" t="s">
        <v>561</v>
      </c>
      <c r="B231" s="45">
        <f>_xlfn.IFNA(VLOOKUP(A231,'HTI0001 Strategy'!$A$2:$B$267,2,FALSE),0)</f>
        <v>-700</v>
      </c>
      <c r="C231" s="45">
        <f>_xlfn.IFNA(VLOOKUP(A231,'HTI0002 Strategy'!$A$85:$B$583,2,FALSE),0)</f>
        <v>-1500</v>
      </c>
      <c r="D231" s="45">
        <f>_xlfn.IFNA(VLOOKUP(A231,'HTI0003 Strategy'!$A$2:$B$500,2,FALSE),0)</f>
        <v>0</v>
      </c>
      <c r="E231" s="45">
        <f>_xlfn.IFNA(VLOOKUP(A231,'HTI0004 Strategy'!$A$2:$B$500,2,FALSE),0)</f>
        <v>0</v>
      </c>
      <c r="F231" s="45">
        <f>_xlfn.IFNA(VLOOKUP(A231,'HTI0005 Strategy'!$A$2:$B$500,2,FALSE),0)</f>
        <v>0</v>
      </c>
      <c r="G231" s="45">
        <f>_xlfn.IFNA(VLOOKUP(A231,'HTI00S1 Strategy'!$A$2:$B$500,2,FALSE),0)</f>
        <v>-100</v>
      </c>
      <c r="H231" s="54">
        <f t="shared" si="10"/>
        <v>-2300</v>
      </c>
      <c r="I231" s="1">
        <f>VLOOKUP($A231,級距!$A:$K,9,FALSE)</f>
        <v>1</v>
      </c>
      <c r="J231" s="1">
        <f>VLOOKUP($A231,級距!$A:$K,10,FALSE)</f>
        <v>4</v>
      </c>
      <c r="K231" s="1">
        <f>VLOOKUP($A231,級距!$A:$K,11,FALSE)</f>
        <v>2</v>
      </c>
      <c r="L231" s="31">
        <f t="shared" si="9"/>
        <v>2</v>
      </c>
    </row>
    <row r="232" spans="1:12" x14ac:dyDescent="0.25">
      <c r="A232" s="46" t="s">
        <v>560</v>
      </c>
      <c r="B232" s="45">
        <f>_xlfn.IFNA(VLOOKUP(A232,'HTI0001 Strategy'!$A$2:$B$267,2,FALSE),0)</f>
        <v>2300</v>
      </c>
      <c r="C232" s="45">
        <f>_xlfn.IFNA(VLOOKUP(A232,'HTI0002 Strategy'!$A$85:$B$583,2,FALSE),0)</f>
        <v>-450</v>
      </c>
      <c r="D232" s="45">
        <f>_xlfn.IFNA(VLOOKUP(A232,'HTI0003 Strategy'!$A$2:$B$500,2,FALSE),0)</f>
        <v>0</v>
      </c>
      <c r="E232" s="45">
        <f>_xlfn.IFNA(VLOOKUP(A232,'HTI0004 Strategy'!$A$2:$B$500,2,FALSE),0)</f>
        <v>0</v>
      </c>
      <c r="F232" s="45">
        <f>_xlfn.IFNA(VLOOKUP(A232,'HTI0005 Strategy'!$A$2:$B$500,2,FALSE),0)</f>
        <v>1500</v>
      </c>
      <c r="G232" s="45">
        <f>_xlfn.IFNA(VLOOKUP(A232,'HTI00S1 Strategy'!$A$2:$B$500,2,FALSE),0)</f>
        <v>4600</v>
      </c>
      <c r="H232" s="54">
        <f t="shared" si="10"/>
        <v>7950</v>
      </c>
      <c r="I232" s="1">
        <f>VLOOKUP($A232,級距!$A:$K,9,FALSE)</f>
        <v>5</v>
      </c>
      <c r="J232" s="1">
        <f>VLOOKUP($A232,級距!$A:$K,10,FALSE)</f>
        <v>9</v>
      </c>
      <c r="K232" s="1">
        <f>VLOOKUP($A232,級距!$A:$K,11,FALSE)</f>
        <v>3</v>
      </c>
      <c r="L232" s="31">
        <f t="shared" si="9"/>
        <v>3</v>
      </c>
    </row>
    <row r="233" spans="1:12" x14ac:dyDescent="0.25">
      <c r="A233" s="46" t="s">
        <v>559</v>
      </c>
      <c r="B233" s="45">
        <f>_xlfn.IFNA(VLOOKUP(A233,'HTI0001 Strategy'!$A$2:$B$267,2,FALSE),0)</f>
        <v>0</v>
      </c>
      <c r="C233" s="45">
        <f>_xlfn.IFNA(VLOOKUP(A233,'HTI0002 Strategy'!$A$85:$B$583,2,FALSE),0)</f>
        <v>3000</v>
      </c>
      <c r="D233" s="45">
        <f>_xlfn.IFNA(VLOOKUP(A233,'HTI0003 Strategy'!$A$2:$B$500,2,FALSE),0)</f>
        <v>2200</v>
      </c>
      <c r="E233" s="45">
        <f>_xlfn.IFNA(VLOOKUP(A233,'HTI0004 Strategy'!$A$2:$B$500,2,FALSE),0)</f>
        <v>-2050</v>
      </c>
      <c r="F233" s="45">
        <f>_xlfn.IFNA(VLOOKUP(A233,'HTI0005 Strategy'!$A$2:$B$500,2,FALSE),0)</f>
        <v>-1700</v>
      </c>
      <c r="G233" s="45">
        <f>_xlfn.IFNA(VLOOKUP(A233,'HTI00S1 Strategy'!$A$2:$B$500,2,FALSE),0)</f>
        <v>0</v>
      </c>
      <c r="H233" s="54">
        <f t="shared" si="10"/>
        <v>1450</v>
      </c>
      <c r="I233" s="1">
        <f>VLOOKUP($A233,級距!$A:$K,9,FALSE)</f>
        <v>1</v>
      </c>
      <c r="J233" s="1">
        <f>VLOOKUP($A233,級距!$A:$K,10,FALSE)</f>
        <v>8</v>
      </c>
      <c r="K233" s="1">
        <f>VLOOKUP($A233,級距!$A:$K,11,FALSE)</f>
        <v>3</v>
      </c>
      <c r="L233" s="31">
        <f t="shared" si="9"/>
        <v>3</v>
      </c>
    </row>
    <row r="234" spans="1:12" x14ac:dyDescent="0.25">
      <c r="A234" s="46" t="s">
        <v>558</v>
      </c>
      <c r="B234" s="45">
        <f>_xlfn.IFNA(VLOOKUP(A234,'HTI0001 Strategy'!$A$2:$B$267,2,FALSE),0)</f>
        <v>2950</v>
      </c>
      <c r="C234" s="45">
        <f>_xlfn.IFNA(VLOOKUP(A234,'HTI0002 Strategy'!$A$85:$B$583,2,FALSE),0)</f>
        <v>1000</v>
      </c>
      <c r="D234" s="45">
        <f>_xlfn.IFNA(VLOOKUP(A234,'HTI0003 Strategy'!$A$2:$B$500,2,FALSE),0)</f>
        <v>3050</v>
      </c>
      <c r="E234" s="45">
        <f>_xlfn.IFNA(VLOOKUP(A234,'HTI0004 Strategy'!$A$2:$B$500,2,FALSE),0)</f>
        <v>-6300</v>
      </c>
      <c r="F234" s="45">
        <f>_xlfn.IFNA(VLOOKUP(A234,'HTI0005 Strategy'!$A$2:$B$500,2,FALSE),0)</f>
        <v>0</v>
      </c>
      <c r="G234" s="45">
        <f>_xlfn.IFNA(VLOOKUP(A234,'HTI00S1 Strategy'!$A$2:$B$500,2,FALSE),0)</f>
        <v>0</v>
      </c>
      <c r="H234" s="54">
        <f t="shared" si="10"/>
        <v>700</v>
      </c>
      <c r="I234" s="1">
        <f>VLOOKUP($A234,級距!$A:$K,9,FALSE)</f>
        <v>4</v>
      </c>
      <c r="J234" s="1">
        <f>VLOOKUP($A234,級距!$A:$K,10,FALSE)</f>
        <v>8</v>
      </c>
      <c r="K234" s="1">
        <f>VLOOKUP($A234,級距!$A:$K,11,FALSE)</f>
        <v>3</v>
      </c>
      <c r="L234" s="31">
        <f t="shared" si="9"/>
        <v>3</v>
      </c>
    </row>
    <row r="235" spans="1:12" x14ac:dyDescent="0.25">
      <c r="A235" s="46" t="s">
        <v>557</v>
      </c>
      <c r="B235" s="45">
        <f>_xlfn.IFNA(VLOOKUP(A235,'HTI0001 Strategy'!$A$2:$B$267,2,FALSE),0)</f>
        <v>-3800</v>
      </c>
      <c r="C235" s="45">
        <f>_xlfn.IFNA(VLOOKUP(A235,'HTI0002 Strategy'!$A$85:$B$583,2,FALSE),0)</f>
        <v>0</v>
      </c>
      <c r="D235" s="45">
        <f>_xlfn.IFNA(VLOOKUP(A235,'HTI0003 Strategy'!$A$2:$B$500,2,FALSE),0)</f>
        <v>0</v>
      </c>
      <c r="E235" s="45">
        <f>_xlfn.IFNA(VLOOKUP(A235,'HTI0004 Strategy'!$A$2:$B$500,2,FALSE),0)</f>
        <v>4700</v>
      </c>
      <c r="F235" s="45">
        <f>_xlfn.IFNA(VLOOKUP(A235,'HTI0005 Strategy'!$A$2:$B$500,2,FALSE),0)</f>
        <v>1200</v>
      </c>
      <c r="G235" s="45">
        <f>_xlfn.IFNA(VLOOKUP(A235,'HTI00S1 Strategy'!$A$2:$B$500,2,FALSE),0)</f>
        <v>0</v>
      </c>
      <c r="H235" s="54">
        <f t="shared" si="10"/>
        <v>2100</v>
      </c>
      <c r="I235" s="1">
        <f>VLOOKUP($A235,級距!$A:$K,9,FALSE)</f>
        <v>5</v>
      </c>
      <c r="J235" s="1">
        <f>VLOOKUP($A235,級距!$A:$K,10,FALSE)</f>
        <v>6</v>
      </c>
      <c r="K235" s="1">
        <f>VLOOKUP($A235,級距!$A:$K,11,FALSE)</f>
        <v>2</v>
      </c>
      <c r="L235" s="31">
        <f t="shared" si="9"/>
        <v>2</v>
      </c>
    </row>
    <row r="236" spans="1:12" x14ac:dyDescent="0.25">
      <c r="A236" s="46" t="s">
        <v>556</v>
      </c>
      <c r="B236" s="45">
        <f>_xlfn.IFNA(VLOOKUP(A236,'HTI0001 Strategy'!$A$2:$B$267,2,FALSE),0)</f>
        <v>-2700</v>
      </c>
      <c r="C236" s="45">
        <f>_xlfn.IFNA(VLOOKUP(A236,'HTI0002 Strategy'!$A$85:$B$583,2,FALSE),0)</f>
        <v>2800</v>
      </c>
      <c r="D236" s="45">
        <f>_xlfn.IFNA(VLOOKUP(A236,'HTI0003 Strategy'!$A$2:$B$500,2,FALSE),0)</f>
        <v>50</v>
      </c>
      <c r="E236" s="45">
        <f>_xlfn.IFNA(VLOOKUP(A236,'HTI0004 Strategy'!$A$2:$B$500,2,FALSE),0)</f>
        <v>2100</v>
      </c>
      <c r="F236" s="45">
        <f>_xlfn.IFNA(VLOOKUP(A236,'HTI0005 Strategy'!$A$2:$B$500,2,FALSE),0)</f>
        <v>3500</v>
      </c>
      <c r="G236" s="45">
        <f>_xlfn.IFNA(VLOOKUP(A236,'HTI00S1 Strategy'!$A$2:$B$500,2,FALSE),0)</f>
        <v>0</v>
      </c>
      <c r="H236" s="54">
        <f t="shared" si="10"/>
        <v>5750</v>
      </c>
      <c r="I236" s="1">
        <f>VLOOKUP($A236,級距!$A:$K,9,FALSE)</f>
        <v>5</v>
      </c>
      <c r="J236" s="1">
        <f>VLOOKUP($A236,級距!$A:$K,10,FALSE)</f>
        <v>4</v>
      </c>
      <c r="K236" s="1">
        <f>VLOOKUP($A236,級距!$A:$K,11,FALSE)</f>
        <v>2</v>
      </c>
      <c r="L236" s="31">
        <f t="shared" si="9"/>
        <v>2</v>
      </c>
    </row>
    <row r="237" spans="1:12" x14ac:dyDescent="0.25">
      <c r="A237" s="46" t="s">
        <v>555</v>
      </c>
      <c r="B237" s="45">
        <f>_xlfn.IFNA(VLOOKUP(A237,'HTI0001 Strategy'!$A$2:$B$267,2,FALSE),0)</f>
        <v>0</v>
      </c>
      <c r="C237" s="45">
        <f>_xlfn.IFNA(VLOOKUP(A237,'HTI0002 Strategy'!$A$85:$B$583,2,FALSE),0)</f>
        <v>0</v>
      </c>
      <c r="D237" s="45">
        <f>_xlfn.IFNA(VLOOKUP(A237,'HTI0003 Strategy'!$A$2:$B$500,2,FALSE),0)</f>
        <v>0</v>
      </c>
      <c r="E237" s="45">
        <f>_xlfn.IFNA(VLOOKUP(A237,'HTI0004 Strategy'!$A$2:$B$500,2,FALSE),0)</f>
        <v>0</v>
      </c>
      <c r="F237" s="45">
        <f>_xlfn.IFNA(VLOOKUP(A237,'HTI0005 Strategy'!$A$2:$B$500,2,FALSE),0)</f>
        <v>400</v>
      </c>
      <c r="G237" s="45">
        <f>_xlfn.IFNA(VLOOKUP(A237,'HTI00S1 Strategy'!$A$2:$B$500,2,FALSE),0)</f>
        <v>-600</v>
      </c>
      <c r="H237" s="54">
        <f t="shared" si="10"/>
        <v>-200</v>
      </c>
      <c r="I237" s="1">
        <f>VLOOKUP($A237,級距!$A:$K,9,FALSE)</f>
        <v>3</v>
      </c>
      <c r="J237" s="1">
        <f>VLOOKUP($A237,級距!$A:$K,10,FALSE)</f>
        <v>1</v>
      </c>
      <c r="K237" s="1">
        <f>VLOOKUP($A237,級距!$A:$K,11,FALSE)</f>
        <v>2</v>
      </c>
      <c r="L237" s="31">
        <f t="shared" si="9"/>
        <v>2</v>
      </c>
    </row>
    <row r="238" spans="1:12" x14ac:dyDescent="0.25">
      <c r="A238" s="46" t="s">
        <v>554</v>
      </c>
      <c r="B238" s="45">
        <f>_xlfn.IFNA(VLOOKUP(A238,'HTI0001 Strategy'!$A$2:$B$267,2,FALSE),0)</f>
        <v>-500</v>
      </c>
      <c r="C238" s="45">
        <f>_xlfn.IFNA(VLOOKUP(A238,'HTI0002 Strategy'!$A$85:$B$583,2,FALSE),0)</f>
        <v>-5500</v>
      </c>
      <c r="D238" s="45">
        <f>_xlfn.IFNA(VLOOKUP(A238,'HTI0003 Strategy'!$A$2:$B$500,2,FALSE),0)</f>
        <v>-2100</v>
      </c>
      <c r="E238" s="45">
        <f>_xlfn.IFNA(VLOOKUP(A238,'HTI0004 Strategy'!$A$2:$B$500,2,FALSE),0)</f>
        <v>0</v>
      </c>
      <c r="F238" s="45">
        <f>_xlfn.IFNA(VLOOKUP(A238,'HTI0005 Strategy'!$A$2:$B$500,2,FALSE),0)</f>
        <v>3300</v>
      </c>
      <c r="G238" s="45">
        <f>_xlfn.IFNA(VLOOKUP(A238,'HTI00S1 Strategy'!$A$2:$B$500,2,FALSE),0)</f>
        <v>800</v>
      </c>
      <c r="H238" s="54">
        <f t="shared" si="10"/>
        <v>-4000</v>
      </c>
      <c r="I238" s="1">
        <f>VLOOKUP($A238,級距!$A:$K,9,FALSE)</f>
        <v>5</v>
      </c>
      <c r="J238" s="1">
        <f>VLOOKUP($A238,級距!$A:$K,10,FALSE)</f>
        <v>7</v>
      </c>
      <c r="K238" s="1">
        <f>VLOOKUP($A238,級距!$A:$K,11,FALSE)</f>
        <v>3</v>
      </c>
      <c r="L238" s="31">
        <f t="shared" si="9"/>
        <v>3</v>
      </c>
    </row>
    <row r="239" spans="1:12" x14ac:dyDescent="0.25">
      <c r="A239" s="46" t="s">
        <v>553</v>
      </c>
      <c r="B239" s="45">
        <f>_xlfn.IFNA(VLOOKUP(A239,'HTI0001 Strategy'!$A$2:$B$267,2,FALSE),0)</f>
        <v>1750</v>
      </c>
      <c r="C239" s="45">
        <f>_xlfn.IFNA(VLOOKUP(A239,'HTI0002 Strategy'!$A$85:$B$583,2,FALSE),0)</f>
        <v>-3300</v>
      </c>
      <c r="D239" s="45">
        <f>_xlfn.IFNA(VLOOKUP(A239,'HTI0003 Strategy'!$A$2:$B$500,2,FALSE),0)</f>
        <v>0</v>
      </c>
      <c r="E239" s="45">
        <f>_xlfn.IFNA(VLOOKUP(A239,'HTI0004 Strategy'!$A$2:$B$500,2,FALSE),0)</f>
        <v>0</v>
      </c>
      <c r="F239" s="45">
        <f>_xlfn.IFNA(VLOOKUP(A239,'HTI0005 Strategy'!$A$2:$B$500,2,FALSE),0)</f>
        <v>-2350</v>
      </c>
      <c r="G239" s="45">
        <f>_xlfn.IFNA(VLOOKUP(A239,'HTI00S1 Strategy'!$A$2:$B$500,2,FALSE),0)</f>
        <v>0</v>
      </c>
      <c r="H239" s="54">
        <f t="shared" si="10"/>
        <v>-3900</v>
      </c>
      <c r="I239" s="1">
        <f>VLOOKUP($A239,級距!$A:$K,9,FALSE)</f>
        <v>4</v>
      </c>
      <c r="J239" s="1">
        <f>VLOOKUP($A239,級距!$A:$K,10,FALSE)</f>
        <v>4</v>
      </c>
      <c r="K239" s="1">
        <f>VLOOKUP($A239,級距!$A:$K,11,FALSE)</f>
        <v>2</v>
      </c>
      <c r="L239" s="31">
        <f t="shared" si="9"/>
        <v>2</v>
      </c>
    </row>
    <row r="240" spans="1:12" x14ac:dyDescent="0.25">
      <c r="A240" s="46" t="s">
        <v>552</v>
      </c>
      <c r="B240" s="45">
        <f>_xlfn.IFNA(VLOOKUP(A240,'HTI0001 Strategy'!$A$2:$B$267,2,FALSE),0)</f>
        <v>4050</v>
      </c>
      <c r="C240" s="45">
        <f>_xlfn.IFNA(VLOOKUP(A240,'HTI0002 Strategy'!$A$85:$B$583,2,FALSE),0)</f>
        <v>6800</v>
      </c>
      <c r="D240" s="45">
        <f>_xlfn.IFNA(VLOOKUP(A240,'HTI0003 Strategy'!$A$2:$B$500,2,FALSE),0)</f>
        <v>-500</v>
      </c>
      <c r="E240" s="45">
        <f>_xlfn.IFNA(VLOOKUP(A240,'HTI0004 Strategy'!$A$2:$B$500,2,FALSE),0)</f>
        <v>22200</v>
      </c>
      <c r="F240" s="45">
        <f>_xlfn.IFNA(VLOOKUP(A240,'HTI0005 Strategy'!$A$2:$B$500,2,FALSE),0)</f>
        <v>0</v>
      </c>
      <c r="G240" s="45">
        <f>_xlfn.IFNA(VLOOKUP(A240,'HTI00S1 Strategy'!$A$2:$B$500,2,FALSE),0)</f>
        <v>0</v>
      </c>
      <c r="H240" s="54">
        <f t="shared" si="10"/>
        <v>32550</v>
      </c>
      <c r="I240" s="1">
        <f>VLOOKUP($A240,級距!$A:$K,9,FALSE)</f>
        <v>5</v>
      </c>
      <c r="J240" s="1">
        <f>VLOOKUP($A240,級距!$A:$K,10,FALSE)</f>
        <v>8</v>
      </c>
      <c r="K240" s="1">
        <f>VLOOKUP($A240,級距!$A:$K,11,FALSE)</f>
        <v>3</v>
      </c>
      <c r="L240" s="31">
        <f t="shared" si="9"/>
        <v>3</v>
      </c>
    </row>
    <row r="241" spans="1:12" x14ac:dyDescent="0.25">
      <c r="A241" s="46" t="s">
        <v>551</v>
      </c>
      <c r="B241" s="45">
        <f>_xlfn.IFNA(VLOOKUP(A241,'HTI0001 Strategy'!$A$2:$B$267,2,FALSE),0)</f>
        <v>0</v>
      </c>
      <c r="C241" s="45">
        <f>_xlfn.IFNA(VLOOKUP(A241,'HTI0002 Strategy'!$A$85:$B$583,2,FALSE),0)</f>
        <v>0</v>
      </c>
      <c r="D241" s="45">
        <f>_xlfn.IFNA(VLOOKUP(A241,'HTI0003 Strategy'!$A$2:$B$500,2,FALSE),0)</f>
        <v>0</v>
      </c>
      <c r="E241" s="45">
        <f>_xlfn.IFNA(VLOOKUP(A241,'HTI0004 Strategy'!$A$2:$B$500,2,FALSE),0)</f>
        <v>-5800</v>
      </c>
      <c r="F241" s="45">
        <f>_xlfn.IFNA(VLOOKUP(A241,'HTI0005 Strategy'!$A$2:$B$500,2,FALSE),0)</f>
        <v>-1600</v>
      </c>
      <c r="G241" s="45">
        <f>_xlfn.IFNA(VLOOKUP(A241,'HTI00S1 Strategy'!$A$2:$B$500,2,FALSE),0)</f>
        <v>12100</v>
      </c>
      <c r="H241" s="54">
        <f t="shared" si="10"/>
        <v>4700</v>
      </c>
      <c r="I241" s="1">
        <f>VLOOKUP($A241,級距!$A:$K,9,FALSE)</f>
        <v>4</v>
      </c>
      <c r="J241" s="1">
        <f>VLOOKUP($A241,級距!$A:$K,10,FALSE)</f>
        <v>1</v>
      </c>
      <c r="K241" s="1">
        <f>VLOOKUP($A241,級距!$A:$K,11,FALSE)</f>
        <v>2</v>
      </c>
      <c r="L241" s="31">
        <f t="shared" si="9"/>
        <v>2</v>
      </c>
    </row>
    <row r="242" spans="1:12" x14ac:dyDescent="0.25">
      <c r="A242" s="46" t="s">
        <v>550</v>
      </c>
      <c r="B242" s="45">
        <f>_xlfn.IFNA(VLOOKUP(A242,'HTI0001 Strategy'!$A$2:$B$267,2,FALSE),0)</f>
        <v>0</v>
      </c>
      <c r="C242" s="45">
        <f>_xlfn.IFNA(VLOOKUP(A242,'HTI0002 Strategy'!$A$85:$B$583,2,FALSE),0)</f>
        <v>-5400</v>
      </c>
      <c r="D242" s="45">
        <f>_xlfn.IFNA(VLOOKUP(A242,'HTI0003 Strategy'!$A$2:$B$500,2,FALSE),0)</f>
        <v>700</v>
      </c>
      <c r="E242" s="45">
        <f>_xlfn.IFNA(VLOOKUP(A242,'HTI0004 Strategy'!$A$2:$B$500,2,FALSE),0)</f>
        <v>7900</v>
      </c>
      <c r="F242" s="45">
        <f>_xlfn.IFNA(VLOOKUP(A242,'HTI0005 Strategy'!$A$2:$B$500,2,FALSE),0)</f>
        <v>-3050</v>
      </c>
      <c r="G242" s="45">
        <f>_xlfn.IFNA(VLOOKUP(A242,'HTI00S1 Strategy'!$A$2:$B$500,2,FALSE),0)</f>
        <v>0</v>
      </c>
      <c r="H242" s="54">
        <f t="shared" si="10"/>
        <v>150</v>
      </c>
      <c r="I242" s="1">
        <f>VLOOKUP($A242,級距!$A:$K,9,FALSE)</f>
        <v>5</v>
      </c>
      <c r="J242" s="1">
        <f>VLOOKUP($A242,級距!$A:$K,10,FALSE)</f>
        <v>1</v>
      </c>
      <c r="K242" s="1">
        <f>VLOOKUP($A242,級距!$A:$K,11,FALSE)</f>
        <v>2</v>
      </c>
      <c r="L242" s="31">
        <f t="shared" si="9"/>
        <v>2</v>
      </c>
    </row>
    <row r="243" spans="1:12" x14ac:dyDescent="0.25">
      <c r="A243" s="46" t="s">
        <v>549</v>
      </c>
      <c r="B243" s="45">
        <f>_xlfn.IFNA(VLOOKUP(A243,'HTI0001 Strategy'!$A$2:$B$267,2,FALSE),0)</f>
        <v>0</v>
      </c>
      <c r="C243" s="45">
        <f>_xlfn.IFNA(VLOOKUP(A243,'HTI0002 Strategy'!$A$85:$B$583,2,FALSE),0)</f>
        <v>6800</v>
      </c>
      <c r="D243" s="45">
        <f>_xlfn.IFNA(VLOOKUP(A243,'HTI0003 Strategy'!$A$2:$B$500,2,FALSE),0)</f>
        <v>800</v>
      </c>
      <c r="E243" s="45">
        <f>_xlfn.IFNA(VLOOKUP(A243,'HTI0004 Strategy'!$A$2:$B$500,2,FALSE),0)</f>
        <v>1450</v>
      </c>
      <c r="F243" s="45">
        <f>_xlfn.IFNA(VLOOKUP(A243,'HTI0005 Strategy'!$A$2:$B$500,2,FALSE),0)</f>
        <v>-100</v>
      </c>
      <c r="G243" s="45">
        <f>_xlfn.IFNA(VLOOKUP(A243,'HTI00S1 Strategy'!$A$2:$B$500,2,FALSE),0)</f>
        <v>5550</v>
      </c>
      <c r="H243" s="54">
        <f t="shared" si="10"/>
        <v>14500</v>
      </c>
      <c r="I243" s="1">
        <f>VLOOKUP($A243,級距!$A:$K,9,FALSE)</f>
        <v>5</v>
      </c>
      <c r="J243" s="1">
        <f>VLOOKUP($A243,級距!$A:$K,10,FALSE)</f>
        <v>9</v>
      </c>
      <c r="K243" s="1">
        <f>VLOOKUP($A243,級距!$A:$K,11,FALSE)</f>
        <v>3</v>
      </c>
      <c r="L243" s="31">
        <f t="shared" si="9"/>
        <v>3</v>
      </c>
    </row>
    <row r="244" spans="1:12" x14ac:dyDescent="0.25">
      <c r="A244" s="46" t="s">
        <v>548</v>
      </c>
      <c r="B244" s="45">
        <f>_xlfn.IFNA(VLOOKUP(A244,'HTI0001 Strategy'!$A$2:$B$267,2,FALSE),0)</f>
        <v>-2400</v>
      </c>
      <c r="C244" s="45">
        <f>_xlfn.IFNA(VLOOKUP(A244,'HTI0002 Strategy'!$A$85:$B$583,2,FALSE),0)</f>
        <v>-3400</v>
      </c>
      <c r="D244" s="45">
        <f>_xlfn.IFNA(VLOOKUP(A244,'HTI0003 Strategy'!$A$2:$B$500,2,FALSE),0)</f>
        <v>0</v>
      </c>
      <c r="E244" s="45">
        <f>_xlfn.IFNA(VLOOKUP(A244,'HTI0004 Strategy'!$A$2:$B$500,2,FALSE),0)</f>
        <v>4400</v>
      </c>
      <c r="F244" s="45">
        <f>_xlfn.IFNA(VLOOKUP(A244,'HTI0005 Strategy'!$A$2:$B$500,2,FALSE),0)</f>
        <v>-7350</v>
      </c>
      <c r="G244" s="45">
        <f>_xlfn.IFNA(VLOOKUP(A244,'HTI00S1 Strategy'!$A$2:$B$500,2,FALSE),0)</f>
        <v>0</v>
      </c>
      <c r="H244" s="54">
        <f t="shared" si="10"/>
        <v>-8750</v>
      </c>
      <c r="I244" s="1">
        <f>VLOOKUP($A244,級距!$A:$K,9,FALSE)</f>
        <v>5</v>
      </c>
      <c r="J244" s="1">
        <f>VLOOKUP($A244,級距!$A:$K,10,FALSE)</f>
        <v>7</v>
      </c>
      <c r="K244" s="1">
        <f>VLOOKUP($A244,級距!$A:$K,11,FALSE)</f>
        <v>3</v>
      </c>
      <c r="L244" s="31">
        <f t="shared" si="9"/>
        <v>3</v>
      </c>
    </row>
    <row r="245" spans="1:12" x14ac:dyDescent="0.25">
      <c r="A245" s="46" t="s">
        <v>547</v>
      </c>
      <c r="B245" s="45">
        <f>_xlfn.IFNA(VLOOKUP(A245,'HTI0001 Strategy'!$A$2:$B$267,2,FALSE),0)</f>
        <v>0</v>
      </c>
      <c r="C245" s="45">
        <f>_xlfn.IFNA(VLOOKUP(A245,'HTI0002 Strategy'!$A$85:$B$583,2,FALSE),0)</f>
        <v>-2500</v>
      </c>
      <c r="D245" s="45">
        <f>_xlfn.IFNA(VLOOKUP(A245,'HTI0003 Strategy'!$A$2:$B$500,2,FALSE),0)</f>
        <v>-4400</v>
      </c>
      <c r="E245" s="45">
        <f>_xlfn.IFNA(VLOOKUP(A245,'HTI0004 Strategy'!$A$2:$B$500,2,FALSE),0)</f>
        <v>0</v>
      </c>
      <c r="F245" s="45">
        <f>_xlfn.IFNA(VLOOKUP(A245,'HTI0005 Strategy'!$A$2:$B$500,2,FALSE),0)</f>
        <v>5500</v>
      </c>
      <c r="G245" s="45">
        <f>_xlfn.IFNA(VLOOKUP(A245,'HTI00S1 Strategy'!$A$2:$B$500,2,FALSE),0)</f>
        <v>-1200</v>
      </c>
      <c r="H245" s="54">
        <f t="shared" si="10"/>
        <v>-2600</v>
      </c>
      <c r="I245" s="1">
        <f>VLOOKUP($A245,級距!$A:$K,9,FALSE)</f>
        <v>4</v>
      </c>
      <c r="J245" s="1">
        <f>VLOOKUP($A245,級距!$A:$K,10,FALSE)</f>
        <v>6</v>
      </c>
      <c r="K245" s="1">
        <f>VLOOKUP($A245,級距!$A:$K,11,FALSE)</f>
        <v>2</v>
      </c>
      <c r="L245" s="31">
        <f t="shared" si="9"/>
        <v>2</v>
      </c>
    </row>
    <row r="246" spans="1:12" x14ac:dyDescent="0.25">
      <c r="A246" s="46" t="s">
        <v>546</v>
      </c>
      <c r="B246" s="45">
        <f>_xlfn.IFNA(VLOOKUP(A246,'HTI0001 Strategy'!$A$2:$B$267,2,FALSE),0)</f>
        <v>-550</v>
      </c>
      <c r="C246" s="45">
        <f>_xlfn.IFNA(VLOOKUP(A246,'HTI0002 Strategy'!$A$85:$B$583,2,FALSE),0)</f>
        <v>400</v>
      </c>
      <c r="D246" s="45">
        <f>_xlfn.IFNA(VLOOKUP(A246,'HTI0003 Strategy'!$A$2:$B$500,2,FALSE),0)</f>
        <v>-4200</v>
      </c>
      <c r="E246" s="45">
        <f>_xlfn.IFNA(VLOOKUP(A246,'HTI0004 Strategy'!$A$2:$B$500,2,FALSE),0)</f>
        <v>-5700</v>
      </c>
      <c r="F246" s="45">
        <f>_xlfn.IFNA(VLOOKUP(A246,'HTI0005 Strategy'!$A$2:$B$500,2,FALSE),0)</f>
        <v>0</v>
      </c>
      <c r="G246" s="45">
        <f>_xlfn.IFNA(VLOOKUP(A246,'HTI00S1 Strategy'!$A$2:$B$500,2,FALSE),0)</f>
        <v>-2200</v>
      </c>
      <c r="H246" s="54">
        <f t="shared" si="10"/>
        <v>-12250</v>
      </c>
      <c r="I246" s="1">
        <f>VLOOKUP($A246,級距!$A:$K,9,FALSE)</f>
        <v>2</v>
      </c>
      <c r="J246" s="1">
        <f>VLOOKUP($A246,級距!$A:$K,10,FALSE)</f>
        <v>1</v>
      </c>
      <c r="K246" s="1">
        <f>VLOOKUP($A246,級距!$A:$K,11,FALSE)</f>
        <v>2</v>
      </c>
      <c r="L246" s="31">
        <f t="shared" si="9"/>
        <v>2</v>
      </c>
    </row>
    <row r="247" spans="1:12" x14ac:dyDescent="0.25">
      <c r="A247" s="46" t="s">
        <v>545</v>
      </c>
      <c r="B247" s="45">
        <f>_xlfn.IFNA(VLOOKUP(A247,'HTI0001 Strategy'!$A$2:$B$267,2,FALSE),0)</f>
        <v>0</v>
      </c>
      <c r="C247" s="45">
        <f>_xlfn.IFNA(VLOOKUP(A247,'HTI0002 Strategy'!$A$85:$B$583,2,FALSE),0)</f>
        <v>0</v>
      </c>
      <c r="D247" s="45">
        <f>_xlfn.IFNA(VLOOKUP(A247,'HTI0003 Strategy'!$A$2:$B$500,2,FALSE),0)</f>
        <v>-100</v>
      </c>
      <c r="E247" s="45">
        <f>_xlfn.IFNA(VLOOKUP(A247,'HTI0004 Strategy'!$A$2:$B$500,2,FALSE),0)</f>
        <v>0</v>
      </c>
      <c r="F247" s="45">
        <f>_xlfn.IFNA(VLOOKUP(A247,'HTI0005 Strategy'!$A$2:$B$500,2,FALSE),0)</f>
        <v>1650</v>
      </c>
      <c r="G247" s="45">
        <f>_xlfn.IFNA(VLOOKUP(A247,'HTI00S1 Strategy'!$A$2:$B$500,2,FALSE),0)</f>
        <v>-400</v>
      </c>
      <c r="H247" s="54">
        <f t="shared" si="10"/>
        <v>1150</v>
      </c>
      <c r="I247" s="1">
        <f>VLOOKUP($A247,級距!$A:$K,9,FALSE)</f>
        <v>2</v>
      </c>
      <c r="J247" s="1">
        <f>VLOOKUP($A247,級距!$A:$K,10,FALSE)</f>
        <v>4</v>
      </c>
      <c r="K247" s="1">
        <f>VLOOKUP($A247,級距!$A:$K,11,FALSE)</f>
        <v>2</v>
      </c>
      <c r="L247" s="31">
        <f t="shared" si="9"/>
        <v>2</v>
      </c>
    </row>
    <row r="248" spans="1:12" x14ac:dyDescent="0.25">
      <c r="A248" s="46" t="s">
        <v>544</v>
      </c>
      <c r="B248" s="45">
        <f>_xlfn.IFNA(VLOOKUP(A248,'HTI0001 Strategy'!$A$2:$B$267,2,FALSE),0)</f>
        <v>0</v>
      </c>
      <c r="C248" s="45">
        <f>_xlfn.IFNA(VLOOKUP(A248,'HTI0002 Strategy'!$A$85:$B$583,2,FALSE),0)</f>
        <v>4500</v>
      </c>
      <c r="D248" s="45">
        <f>_xlfn.IFNA(VLOOKUP(A248,'HTI0003 Strategy'!$A$2:$B$500,2,FALSE),0)</f>
        <v>1700</v>
      </c>
      <c r="E248" s="45">
        <f>_xlfn.IFNA(VLOOKUP(A248,'HTI0004 Strategy'!$A$2:$B$500,2,FALSE),0)</f>
        <v>-600</v>
      </c>
      <c r="F248" s="45">
        <f>_xlfn.IFNA(VLOOKUP(A248,'HTI0005 Strategy'!$A$2:$B$500,2,FALSE),0)</f>
        <v>-2850</v>
      </c>
      <c r="G248" s="45">
        <f>_xlfn.IFNA(VLOOKUP(A248,'HTI00S1 Strategy'!$A$2:$B$500,2,FALSE),0)</f>
        <v>0</v>
      </c>
      <c r="H248" s="54">
        <f t="shared" si="10"/>
        <v>2750</v>
      </c>
      <c r="I248" s="1">
        <f>VLOOKUP($A248,級距!$A:$K,9,FALSE)</f>
        <v>4</v>
      </c>
      <c r="J248" s="1">
        <f>VLOOKUP($A248,級距!$A:$K,10,FALSE)</f>
        <v>8</v>
      </c>
      <c r="K248" s="1">
        <f>VLOOKUP($A248,級距!$A:$K,11,FALSE)</f>
        <v>3</v>
      </c>
      <c r="L248" s="31">
        <f t="shared" si="9"/>
        <v>3</v>
      </c>
    </row>
    <row r="249" spans="1:12" x14ac:dyDescent="0.25">
      <c r="A249" s="46" t="s">
        <v>543</v>
      </c>
      <c r="B249" s="45">
        <f>_xlfn.IFNA(VLOOKUP(A249,'HTI0001 Strategy'!$A$2:$B$267,2,FALSE),0)</f>
        <v>2200</v>
      </c>
      <c r="C249" s="45">
        <f>_xlfn.IFNA(VLOOKUP(A249,'HTI0002 Strategy'!$A$85:$B$583,2,FALSE),0)</f>
        <v>15500</v>
      </c>
      <c r="D249" s="45">
        <f>_xlfn.IFNA(VLOOKUP(A249,'HTI0003 Strategy'!$A$2:$B$500,2,FALSE),0)</f>
        <v>10350</v>
      </c>
      <c r="E249" s="45">
        <f>_xlfn.IFNA(VLOOKUP(A249,'HTI0004 Strategy'!$A$2:$B$500,2,FALSE),0)</f>
        <v>-5700</v>
      </c>
      <c r="F249" s="45">
        <f>_xlfn.IFNA(VLOOKUP(A249,'HTI0005 Strategy'!$A$2:$B$500,2,FALSE),0)</f>
        <v>0</v>
      </c>
      <c r="G249" s="45">
        <f>_xlfn.IFNA(VLOOKUP(A249,'HTI00S1 Strategy'!$A$2:$B$500,2,FALSE),0)</f>
        <v>0</v>
      </c>
      <c r="H249" s="54">
        <f t="shared" si="10"/>
        <v>22350</v>
      </c>
      <c r="I249" s="1">
        <f>VLOOKUP($A249,級距!$A:$K,9,FALSE)</f>
        <v>6</v>
      </c>
      <c r="J249" s="1">
        <f>VLOOKUP($A249,級距!$A:$K,10,FALSE)</f>
        <v>10</v>
      </c>
      <c r="K249" s="1">
        <f>VLOOKUP($A249,級距!$A:$K,11,FALSE)</f>
        <v>4</v>
      </c>
      <c r="L249" s="31">
        <f t="shared" si="9"/>
        <v>4</v>
      </c>
    </row>
    <row r="250" spans="1:12" x14ac:dyDescent="0.25">
      <c r="A250" s="46" t="s">
        <v>542</v>
      </c>
      <c r="B250" s="45">
        <f>_xlfn.IFNA(VLOOKUP(A250,'HTI0001 Strategy'!$A$2:$B$267,2,FALSE),0)</f>
        <v>-1900</v>
      </c>
      <c r="C250" s="45">
        <f>_xlfn.IFNA(VLOOKUP(A250,'HTI0002 Strategy'!$A$85:$B$583,2,FALSE),0)</f>
        <v>0</v>
      </c>
      <c r="D250" s="45">
        <f>_xlfn.IFNA(VLOOKUP(A250,'HTI0003 Strategy'!$A$2:$B$500,2,FALSE),0)</f>
        <v>300</v>
      </c>
      <c r="E250" s="45">
        <f>_xlfn.IFNA(VLOOKUP(A250,'HTI0004 Strategy'!$A$2:$B$500,2,FALSE),0)</f>
        <v>-6600</v>
      </c>
      <c r="F250" s="45">
        <f>_xlfn.IFNA(VLOOKUP(A250,'HTI0005 Strategy'!$A$2:$B$500,2,FALSE),0)</f>
        <v>-1000</v>
      </c>
      <c r="G250" s="45">
        <f>_xlfn.IFNA(VLOOKUP(A250,'HTI00S1 Strategy'!$A$2:$B$500,2,FALSE),0)</f>
        <v>-1200</v>
      </c>
      <c r="H250" s="54">
        <f t="shared" si="10"/>
        <v>-10400</v>
      </c>
      <c r="I250" s="1">
        <f>VLOOKUP($A250,級距!$A:$K,9,FALSE)</f>
        <v>3</v>
      </c>
      <c r="J250" s="1">
        <f>VLOOKUP($A250,級距!$A:$K,10,FALSE)</f>
        <v>4</v>
      </c>
      <c r="K250" s="1">
        <f>VLOOKUP($A250,級距!$A:$K,11,FALSE)</f>
        <v>2</v>
      </c>
      <c r="L250" s="31">
        <f t="shared" si="9"/>
        <v>2</v>
      </c>
    </row>
    <row r="251" spans="1:12" x14ac:dyDescent="0.25">
      <c r="A251" s="46" t="s">
        <v>541</v>
      </c>
      <c r="B251" s="45">
        <f>_xlfn.IFNA(VLOOKUP(A251,'HTI0001 Strategy'!$A$2:$B$267,2,FALSE),0)</f>
        <v>-1800</v>
      </c>
      <c r="C251" s="45">
        <f>_xlfn.IFNA(VLOOKUP(A251,'HTI0002 Strategy'!$A$85:$B$583,2,FALSE),0)</f>
        <v>-5400</v>
      </c>
      <c r="D251" s="45">
        <f>_xlfn.IFNA(VLOOKUP(A251,'HTI0003 Strategy'!$A$2:$B$500,2,FALSE),0)</f>
        <v>0</v>
      </c>
      <c r="E251" s="45">
        <f>_xlfn.IFNA(VLOOKUP(A251,'HTI0004 Strategy'!$A$2:$B$500,2,FALSE),0)</f>
        <v>4350</v>
      </c>
      <c r="F251" s="45">
        <f>_xlfn.IFNA(VLOOKUP(A251,'HTI0005 Strategy'!$A$2:$B$500,2,FALSE),0)</f>
        <v>0</v>
      </c>
      <c r="G251" s="45">
        <f>_xlfn.IFNA(VLOOKUP(A251,'HTI00S1 Strategy'!$A$2:$B$500,2,FALSE),0)</f>
        <v>0</v>
      </c>
      <c r="H251" s="54">
        <f t="shared" si="10"/>
        <v>-2850</v>
      </c>
      <c r="I251" s="1">
        <f>VLOOKUP($A251,級距!$A:$K,9,FALSE)</f>
        <v>4</v>
      </c>
      <c r="J251" s="1">
        <f>VLOOKUP($A251,級距!$A:$K,10,FALSE)</f>
        <v>6</v>
      </c>
      <c r="K251" s="1">
        <f>VLOOKUP($A251,級距!$A:$K,11,FALSE)</f>
        <v>2</v>
      </c>
      <c r="L251" s="31">
        <f t="shared" si="9"/>
        <v>2</v>
      </c>
    </row>
    <row r="252" spans="1:12" x14ac:dyDescent="0.25">
      <c r="A252" s="46" t="s">
        <v>540</v>
      </c>
      <c r="B252" s="45">
        <f>_xlfn.IFNA(VLOOKUP(A252,'HTI0001 Strategy'!$A$2:$B$267,2,FALSE),0)</f>
        <v>0</v>
      </c>
      <c r="C252" s="45">
        <f>_xlfn.IFNA(VLOOKUP(A252,'HTI0002 Strategy'!$A$85:$B$583,2,FALSE),0)</f>
        <v>0</v>
      </c>
      <c r="D252" s="45">
        <f>_xlfn.IFNA(VLOOKUP(A252,'HTI0003 Strategy'!$A$2:$B$500,2,FALSE),0)</f>
        <v>0</v>
      </c>
      <c r="E252" s="45">
        <f>_xlfn.IFNA(VLOOKUP(A252,'HTI0004 Strategy'!$A$2:$B$500,2,FALSE),0)</f>
        <v>0</v>
      </c>
      <c r="F252" s="45">
        <f>_xlfn.IFNA(VLOOKUP(A252,'HTI0005 Strategy'!$A$2:$B$500,2,FALSE),0)</f>
        <v>700</v>
      </c>
      <c r="G252" s="45">
        <f>_xlfn.IFNA(VLOOKUP(A252,'HTI00S1 Strategy'!$A$2:$B$500,2,FALSE),0)</f>
        <v>0</v>
      </c>
      <c r="H252" s="54">
        <f t="shared" si="10"/>
        <v>700</v>
      </c>
      <c r="I252" s="1">
        <f>VLOOKUP($A252,級距!$A:$K,9,FALSE)</f>
        <v>1</v>
      </c>
      <c r="J252" s="1">
        <f>VLOOKUP($A252,級距!$A:$K,10,FALSE)</f>
        <v>3</v>
      </c>
      <c r="K252" s="1">
        <f>VLOOKUP($A252,級距!$A:$K,11,FALSE)</f>
        <v>2</v>
      </c>
      <c r="L252" s="31">
        <f t="shared" si="9"/>
        <v>2</v>
      </c>
    </row>
    <row r="253" spans="1:12" x14ac:dyDescent="0.25">
      <c r="A253" s="46" t="s">
        <v>539</v>
      </c>
      <c r="B253" s="45">
        <f>_xlfn.IFNA(VLOOKUP(A253,'HTI0001 Strategy'!$A$2:$B$267,2,FALSE),0)</f>
        <v>-400</v>
      </c>
      <c r="C253" s="45">
        <f>_xlfn.IFNA(VLOOKUP(A253,'HTI0002 Strategy'!$A$85:$B$583,2,FALSE),0)</f>
        <v>-4200</v>
      </c>
      <c r="D253" s="45">
        <f>_xlfn.IFNA(VLOOKUP(A253,'HTI0003 Strategy'!$A$2:$B$500,2,FALSE),0)</f>
        <v>0</v>
      </c>
      <c r="E253" s="45">
        <f>_xlfn.IFNA(VLOOKUP(A253,'HTI0004 Strategy'!$A$2:$B$500,2,FALSE),0)</f>
        <v>0</v>
      </c>
      <c r="F253" s="45">
        <f>_xlfn.IFNA(VLOOKUP(A253,'HTI0005 Strategy'!$A$2:$B$500,2,FALSE),0)</f>
        <v>800</v>
      </c>
      <c r="G253" s="45">
        <f>_xlfn.IFNA(VLOOKUP(A253,'HTI00S1 Strategy'!$A$2:$B$500,2,FALSE),0)</f>
        <v>0</v>
      </c>
      <c r="H253" s="54">
        <f t="shared" si="10"/>
        <v>-3800</v>
      </c>
      <c r="I253" s="1">
        <f>VLOOKUP($A253,級距!$A:$K,9,FALSE)</f>
        <v>2</v>
      </c>
      <c r="J253" s="1">
        <f>VLOOKUP($A253,級距!$A:$K,10,FALSE)</f>
        <v>3</v>
      </c>
      <c r="K253" s="1">
        <f>VLOOKUP($A253,級距!$A:$K,11,FALSE)</f>
        <v>2</v>
      </c>
      <c r="L253" s="31">
        <f t="shared" si="9"/>
        <v>2</v>
      </c>
    </row>
    <row r="254" spans="1:12" x14ac:dyDescent="0.25">
      <c r="A254" s="46" t="s">
        <v>538</v>
      </c>
      <c r="B254" s="45">
        <f>_xlfn.IFNA(VLOOKUP(A254,'HTI0001 Strategy'!$A$2:$B$267,2,FALSE),0)</f>
        <v>0</v>
      </c>
      <c r="C254" s="45">
        <f>_xlfn.IFNA(VLOOKUP(A254,'HTI0002 Strategy'!$A$85:$B$583,2,FALSE),0)</f>
        <v>800</v>
      </c>
      <c r="D254" s="45">
        <f>_xlfn.IFNA(VLOOKUP(A254,'HTI0003 Strategy'!$A$2:$B$500,2,FALSE),0)</f>
        <v>0</v>
      </c>
      <c r="E254" s="45">
        <f>_xlfn.IFNA(VLOOKUP(A254,'HTI0004 Strategy'!$A$2:$B$500,2,FALSE),0)</f>
        <v>0</v>
      </c>
      <c r="F254" s="45">
        <f>_xlfn.IFNA(VLOOKUP(A254,'HTI0005 Strategy'!$A$2:$B$500,2,FALSE),0)</f>
        <v>0</v>
      </c>
      <c r="G254" s="45">
        <f>_xlfn.IFNA(VLOOKUP(A254,'HTI00S1 Strategy'!$A$2:$B$500,2,FALSE),0)</f>
        <v>500</v>
      </c>
      <c r="H254" s="54">
        <f t="shared" si="10"/>
        <v>1300</v>
      </c>
      <c r="I254" s="1">
        <f>VLOOKUP($A254,級距!$A:$K,9,FALSE)</f>
        <v>2</v>
      </c>
      <c r="J254" s="1">
        <f>VLOOKUP($A254,級距!$A:$K,10,FALSE)</f>
        <v>3</v>
      </c>
      <c r="K254" s="1">
        <f>VLOOKUP($A254,級距!$A:$K,11,FALSE)</f>
        <v>2</v>
      </c>
      <c r="L254" s="31">
        <f t="shared" si="9"/>
        <v>2</v>
      </c>
    </row>
    <row r="255" spans="1:12" x14ac:dyDescent="0.25">
      <c r="A255" s="46" t="s">
        <v>537</v>
      </c>
      <c r="B255" s="45">
        <f>_xlfn.IFNA(VLOOKUP(A255,'HTI0001 Strategy'!$A$2:$B$267,2,FALSE),0)</f>
        <v>-300</v>
      </c>
      <c r="C255" s="45">
        <f>_xlfn.IFNA(VLOOKUP(A255,'HTI0002 Strategy'!$A$85:$B$583,2,FALSE),0)</f>
        <v>-5100</v>
      </c>
      <c r="D255" s="45">
        <f>_xlfn.IFNA(VLOOKUP(A255,'HTI0003 Strategy'!$A$2:$B$500,2,FALSE),0)</f>
        <v>-5500</v>
      </c>
      <c r="E255" s="45">
        <f>_xlfn.IFNA(VLOOKUP(A255,'HTI0004 Strategy'!$A$2:$B$500,2,FALSE),0)</f>
        <v>-750</v>
      </c>
      <c r="F255" s="45">
        <f>_xlfn.IFNA(VLOOKUP(A255,'HTI0005 Strategy'!$A$2:$B$500,2,FALSE),0)</f>
        <v>-1050</v>
      </c>
      <c r="G255" s="45">
        <f>_xlfn.IFNA(VLOOKUP(A255,'HTI00S1 Strategy'!$A$2:$B$500,2,FALSE),0)</f>
        <v>-6400</v>
      </c>
      <c r="H255" s="54">
        <f t="shared" si="10"/>
        <v>-19100</v>
      </c>
      <c r="I255" s="1">
        <f>VLOOKUP($A255,級距!$A:$K,9,FALSE)</f>
        <v>4</v>
      </c>
      <c r="J255" s="1">
        <f>VLOOKUP($A255,級距!$A:$K,10,FALSE)</f>
        <v>2</v>
      </c>
      <c r="K255" s="1">
        <f>VLOOKUP($A255,級距!$A:$K,11,FALSE)</f>
        <v>2</v>
      </c>
      <c r="L255" s="31">
        <f t="shared" si="9"/>
        <v>2</v>
      </c>
    </row>
    <row r="256" spans="1:12" x14ac:dyDescent="0.25">
      <c r="A256" s="46" t="s">
        <v>536</v>
      </c>
      <c r="B256" s="45">
        <f>_xlfn.IFNA(VLOOKUP(A256,'HTI0001 Strategy'!$A$2:$B$267,2,FALSE),0)</f>
        <v>0</v>
      </c>
      <c r="C256" s="45">
        <f>_xlfn.IFNA(VLOOKUP(A256,'HTI0002 Strategy'!$A$85:$B$583,2,FALSE),0)</f>
        <v>3250</v>
      </c>
      <c r="D256" s="45">
        <f>_xlfn.IFNA(VLOOKUP(A256,'HTI0003 Strategy'!$A$2:$B$500,2,FALSE),0)</f>
        <v>4300</v>
      </c>
      <c r="E256" s="45">
        <f>_xlfn.IFNA(VLOOKUP(A256,'HTI0004 Strategy'!$A$2:$B$500,2,FALSE),0)</f>
        <v>0</v>
      </c>
      <c r="F256" s="45">
        <f>_xlfn.IFNA(VLOOKUP(A256,'HTI0005 Strategy'!$A$2:$B$500,2,FALSE),0)</f>
        <v>-4300</v>
      </c>
      <c r="G256" s="45">
        <f>_xlfn.IFNA(VLOOKUP(A256,'HTI00S1 Strategy'!$A$2:$B$500,2,FALSE),0)</f>
        <v>1800</v>
      </c>
      <c r="H256" s="54">
        <f t="shared" si="10"/>
        <v>5050</v>
      </c>
      <c r="I256" s="1">
        <f>VLOOKUP($A256,級距!$A:$K,9,FALSE)</f>
        <v>7</v>
      </c>
      <c r="J256" s="1">
        <f>VLOOKUP($A256,級距!$A:$K,10,FALSE)</f>
        <v>9</v>
      </c>
      <c r="K256" s="1">
        <f>VLOOKUP($A256,級距!$A:$K,11,FALSE)</f>
        <v>4</v>
      </c>
      <c r="L256" s="31">
        <f t="shared" si="9"/>
        <v>4</v>
      </c>
    </row>
    <row r="257" spans="1:12" x14ac:dyDescent="0.25">
      <c r="A257" s="46" t="s">
        <v>535</v>
      </c>
      <c r="B257" s="45">
        <f>_xlfn.IFNA(VLOOKUP(A257,'HTI0001 Strategy'!$A$2:$B$267,2,FALSE),0)</f>
        <v>0</v>
      </c>
      <c r="C257" s="45">
        <f>_xlfn.IFNA(VLOOKUP(A257,'HTI0002 Strategy'!$A$85:$B$583,2,FALSE),0)</f>
        <v>0</v>
      </c>
      <c r="D257" s="45">
        <f>_xlfn.IFNA(VLOOKUP(A257,'HTI0003 Strategy'!$A$2:$B$500,2,FALSE),0)</f>
        <v>0</v>
      </c>
      <c r="E257" s="45">
        <f>_xlfn.IFNA(VLOOKUP(A257,'HTI0004 Strategy'!$A$2:$B$500,2,FALSE),0)</f>
        <v>1400</v>
      </c>
      <c r="F257" s="45">
        <f>_xlfn.IFNA(VLOOKUP(A257,'HTI0005 Strategy'!$A$2:$B$500,2,FALSE),0)</f>
        <v>0</v>
      </c>
      <c r="G257" s="45">
        <f>_xlfn.IFNA(VLOOKUP(A257,'HTI00S1 Strategy'!$A$2:$B$500,2,FALSE),0)</f>
        <v>0</v>
      </c>
      <c r="H257" s="54">
        <f t="shared" si="10"/>
        <v>1400</v>
      </c>
      <c r="I257" s="1">
        <f>VLOOKUP($A257,級距!$A:$K,9,FALSE)</f>
        <v>3</v>
      </c>
      <c r="J257" s="1">
        <f>VLOOKUP($A257,級距!$A:$K,10,FALSE)</f>
        <v>1</v>
      </c>
      <c r="K257" s="1">
        <f>VLOOKUP($A257,級距!$A:$K,11,FALSE)</f>
        <v>2</v>
      </c>
      <c r="L257" s="31">
        <f t="shared" si="9"/>
        <v>2</v>
      </c>
    </row>
    <row r="258" spans="1:12" x14ac:dyDescent="0.25">
      <c r="A258" s="46" t="s">
        <v>534</v>
      </c>
      <c r="B258" s="45">
        <f>_xlfn.IFNA(VLOOKUP(A258,'HTI0001 Strategy'!$A$2:$B$267,2,FALSE),0)</f>
        <v>-5400</v>
      </c>
      <c r="C258" s="45">
        <f>_xlfn.IFNA(VLOOKUP(A258,'HTI0002 Strategy'!$A$85:$B$583,2,FALSE),0)</f>
        <v>0</v>
      </c>
      <c r="D258" s="45">
        <f>_xlfn.IFNA(VLOOKUP(A258,'HTI0003 Strategy'!$A$2:$B$500,2,FALSE),0)</f>
        <v>0</v>
      </c>
      <c r="E258" s="45">
        <f>_xlfn.IFNA(VLOOKUP(A258,'HTI0004 Strategy'!$A$2:$B$500,2,FALSE),0)</f>
        <v>-6800</v>
      </c>
      <c r="F258" s="45">
        <f>_xlfn.IFNA(VLOOKUP(A258,'HTI0005 Strategy'!$A$2:$B$500,2,FALSE),0)</f>
        <v>0</v>
      </c>
      <c r="G258" s="45">
        <f>_xlfn.IFNA(VLOOKUP(A258,'HTI00S1 Strategy'!$A$2:$B$500,2,FALSE),0)</f>
        <v>15400</v>
      </c>
      <c r="H258" s="54">
        <f t="shared" si="10"/>
        <v>3200</v>
      </c>
      <c r="I258" s="1">
        <f>VLOOKUP($A258,級距!$A:$K,9,FALSE)</f>
        <v>4</v>
      </c>
      <c r="J258" s="1">
        <f>VLOOKUP($A258,級距!$A:$K,10,FALSE)</f>
        <v>2</v>
      </c>
      <c r="K258" s="1">
        <f>VLOOKUP($A258,級距!$A:$K,11,FALSE)</f>
        <v>2</v>
      </c>
      <c r="L258" s="31">
        <f t="shared" si="9"/>
        <v>2</v>
      </c>
    </row>
    <row r="259" spans="1:12" x14ac:dyDescent="0.25">
      <c r="A259" s="46" t="s">
        <v>533</v>
      </c>
      <c r="B259" s="45">
        <f>_xlfn.IFNA(VLOOKUP(A259,'HTI0001 Strategy'!$A$2:$B$267,2,FALSE),0)</f>
        <v>0</v>
      </c>
      <c r="C259" s="45">
        <f>_xlfn.IFNA(VLOOKUP(A259,'HTI0002 Strategy'!$A$85:$B$583,2,FALSE),0)</f>
        <v>-3400</v>
      </c>
      <c r="D259" s="45">
        <f>_xlfn.IFNA(VLOOKUP(A259,'HTI0003 Strategy'!$A$2:$B$500,2,FALSE),0)</f>
        <v>0</v>
      </c>
      <c r="E259" s="45">
        <f>_xlfn.IFNA(VLOOKUP(A259,'HTI0004 Strategy'!$A$2:$B$500,2,FALSE),0)</f>
        <v>0</v>
      </c>
      <c r="F259" s="45">
        <f>_xlfn.IFNA(VLOOKUP(A259,'HTI0005 Strategy'!$A$2:$B$500,2,FALSE),0)</f>
        <v>0</v>
      </c>
      <c r="G259" s="45">
        <f>_xlfn.IFNA(VLOOKUP(A259,'HTI00S1 Strategy'!$A$2:$B$500,2,FALSE),0)</f>
        <v>0</v>
      </c>
      <c r="H259" s="54">
        <f t="shared" si="10"/>
        <v>-3400</v>
      </c>
      <c r="I259" s="1">
        <f>VLOOKUP($A259,級距!$A:$K,9,FALSE)</f>
        <v>2</v>
      </c>
      <c r="J259" s="1">
        <f>VLOOKUP($A259,級距!$A:$K,10,FALSE)</f>
        <v>5</v>
      </c>
      <c r="K259" s="1">
        <f>VLOOKUP($A259,級距!$A:$K,11,FALSE)</f>
        <v>2</v>
      </c>
      <c r="L259" s="31">
        <f t="shared" ref="L259:L322" si="11">_xlfn.IFNA(K259,0)</f>
        <v>2</v>
      </c>
    </row>
    <row r="260" spans="1:12" x14ac:dyDescent="0.25">
      <c r="A260" s="46" t="s">
        <v>532</v>
      </c>
      <c r="B260" s="45">
        <f>_xlfn.IFNA(VLOOKUP(A260,'HTI0001 Strategy'!$A$2:$B$267,2,FALSE),0)</f>
        <v>-1200</v>
      </c>
      <c r="C260" s="45">
        <f>_xlfn.IFNA(VLOOKUP(A260,'HTI0002 Strategy'!$A$85:$B$583,2,FALSE),0)</f>
        <v>0</v>
      </c>
      <c r="D260" s="45">
        <f>_xlfn.IFNA(VLOOKUP(A260,'HTI0003 Strategy'!$A$2:$B$500,2,FALSE),0)</f>
        <v>-4450</v>
      </c>
      <c r="E260" s="45">
        <f>_xlfn.IFNA(VLOOKUP(A260,'HTI0004 Strategy'!$A$2:$B$500,2,FALSE),0)</f>
        <v>-6600</v>
      </c>
      <c r="F260" s="45">
        <f>_xlfn.IFNA(VLOOKUP(A260,'HTI0005 Strategy'!$A$2:$B$500,2,FALSE),0)</f>
        <v>0</v>
      </c>
      <c r="G260" s="45">
        <f>_xlfn.IFNA(VLOOKUP(A260,'HTI00S1 Strategy'!$A$2:$B$500,2,FALSE),0)</f>
        <v>0</v>
      </c>
      <c r="H260" s="54">
        <f t="shared" ref="H260:H323" si="12" xml:space="preserve"> SUM(B260:G260)</f>
        <v>-12250</v>
      </c>
      <c r="I260" s="1">
        <f>VLOOKUP($A260,級距!$A:$K,9,FALSE)</f>
        <v>3</v>
      </c>
      <c r="J260" s="1">
        <f>VLOOKUP($A260,級距!$A:$K,10,FALSE)</f>
        <v>5</v>
      </c>
      <c r="K260" s="1">
        <f>VLOOKUP($A260,級距!$A:$K,11,FALSE)</f>
        <v>2</v>
      </c>
      <c r="L260" s="31">
        <f t="shared" si="11"/>
        <v>2</v>
      </c>
    </row>
    <row r="261" spans="1:12" x14ac:dyDescent="0.25">
      <c r="A261" s="46" t="s">
        <v>531</v>
      </c>
      <c r="B261" s="45">
        <f>_xlfn.IFNA(VLOOKUP(A261,'HTI0001 Strategy'!$A$2:$B$267,2,FALSE),0)</f>
        <v>2600</v>
      </c>
      <c r="C261" s="45">
        <f>_xlfn.IFNA(VLOOKUP(A261,'HTI0002 Strategy'!$A$85:$B$583,2,FALSE),0)</f>
        <v>25600</v>
      </c>
      <c r="D261" s="45">
        <f>_xlfn.IFNA(VLOOKUP(A261,'HTI0003 Strategy'!$A$2:$B$500,2,FALSE),0)</f>
        <v>0</v>
      </c>
      <c r="E261" s="45">
        <f>_xlfn.IFNA(VLOOKUP(A261,'HTI0004 Strategy'!$A$2:$B$500,2,FALSE),0)</f>
        <v>22150</v>
      </c>
      <c r="F261" s="45">
        <f>_xlfn.IFNA(VLOOKUP(A261,'HTI0005 Strategy'!$A$2:$B$500,2,FALSE),0)</f>
        <v>-5400</v>
      </c>
      <c r="G261" s="45">
        <f>_xlfn.IFNA(VLOOKUP(A261,'HTI00S1 Strategy'!$A$2:$B$500,2,FALSE),0)</f>
        <v>31400</v>
      </c>
      <c r="H261" s="54">
        <f t="shared" si="12"/>
        <v>76350</v>
      </c>
      <c r="I261" s="1">
        <f>VLOOKUP($A261,級距!$A:$K,9,FALSE)</f>
        <v>8</v>
      </c>
      <c r="J261" s="1">
        <f>VLOOKUP($A261,級距!$A:$K,10,FALSE)</f>
        <v>9</v>
      </c>
      <c r="K261" s="1">
        <f>VLOOKUP($A261,級距!$A:$K,11,FALSE)</f>
        <v>4</v>
      </c>
      <c r="L261" s="31">
        <f t="shared" si="11"/>
        <v>4</v>
      </c>
    </row>
    <row r="262" spans="1:12" x14ac:dyDescent="0.25">
      <c r="A262" s="46" t="s">
        <v>530</v>
      </c>
      <c r="B262" s="45">
        <f>_xlfn.IFNA(VLOOKUP(A262,'HTI0001 Strategy'!$A$2:$B$267,2,FALSE),0)</f>
        <v>0</v>
      </c>
      <c r="C262" s="45">
        <f>_xlfn.IFNA(VLOOKUP(A262,'HTI0002 Strategy'!$A$85:$B$583,2,FALSE),0)</f>
        <v>0</v>
      </c>
      <c r="D262" s="45">
        <f>_xlfn.IFNA(VLOOKUP(A262,'HTI0003 Strategy'!$A$2:$B$500,2,FALSE),0)</f>
        <v>0</v>
      </c>
      <c r="E262" s="45">
        <f>_xlfn.IFNA(VLOOKUP(A262,'HTI0004 Strategy'!$A$2:$B$500,2,FALSE),0)</f>
        <v>-6900</v>
      </c>
      <c r="F262" s="45">
        <f>_xlfn.IFNA(VLOOKUP(A262,'HTI0005 Strategy'!$A$2:$B$500,2,FALSE),0)</f>
        <v>0</v>
      </c>
      <c r="G262" s="45">
        <f>_xlfn.IFNA(VLOOKUP(A262,'HTI00S1 Strategy'!$A$2:$B$500,2,FALSE),0)</f>
        <v>5900</v>
      </c>
      <c r="H262" s="54">
        <f t="shared" si="12"/>
        <v>-1000</v>
      </c>
      <c r="I262" s="1">
        <f>VLOOKUP($A262,級距!$A:$K,9,FALSE)</f>
        <v>7</v>
      </c>
      <c r="J262" s="1">
        <f>VLOOKUP($A262,級距!$A:$K,10,FALSE)</f>
        <v>1</v>
      </c>
      <c r="K262" s="1">
        <f>VLOOKUP($A262,級距!$A:$K,11,FALSE)</f>
        <v>1</v>
      </c>
      <c r="L262" s="31">
        <f t="shared" si="11"/>
        <v>1</v>
      </c>
    </row>
    <row r="263" spans="1:12" x14ac:dyDescent="0.25">
      <c r="A263" s="46" t="s">
        <v>529</v>
      </c>
      <c r="B263" s="45">
        <f>_xlfn.IFNA(VLOOKUP(A263,'HTI0001 Strategy'!$A$2:$B$267,2,FALSE),0)</f>
        <v>0</v>
      </c>
      <c r="C263" s="45">
        <f>_xlfn.IFNA(VLOOKUP(A263,'HTI0002 Strategy'!$A$85:$B$583,2,FALSE),0)</f>
        <v>-5500</v>
      </c>
      <c r="D263" s="45">
        <f>_xlfn.IFNA(VLOOKUP(A263,'HTI0003 Strategy'!$A$2:$B$500,2,FALSE),0)</f>
        <v>0</v>
      </c>
      <c r="E263" s="45">
        <f>_xlfn.IFNA(VLOOKUP(A263,'HTI0004 Strategy'!$A$2:$B$500,2,FALSE),0)</f>
        <v>-6800</v>
      </c>
      <c r="F263" s="45">
        <f>_xlfn.IFNA(VLOOKUP(A263,'HTI0005 Strategy'!$A$2:$B$500,2,FALSE),0)</f>
        <v>6400</v>
      </c>
      <c r="G263" s="45">
        <f>_xlfn.IFNA(VLOOKUP(A263,'HTI00S1 Strategy'!$A$2:$B$500,2,FALSE),0)</f>
        <v>1800</v>
      </c>
      <c r="H263" s="54">
        <f t="shared" si="12"/>
        <v>-4100</v>
      </c>
      <c r="I263" s="1">
        <f>VLOOKUP($A263,級距!$A:$K,9,FALSE)</f>
        <v>4</v>
      </c>
      <c r="J263" s="1">
        <f>VLOOKUP($A263,級距!$A:$K,10,FALSE)</f>
        <v>8</v>
      </c>
      <c r="K263" s="1">
        <f>VLOOKUP($A263,級距!$A:$K,11,FALSE)</f>
        <v>3</v>
      </c>
      <c r="L263" s="31">
        <f t="shared" si="11"/>
        <v>3</v>
      </c>
    </row>
    <row r="264" spans="1:12" x14ac:dyDescent="0.25">
      <c r="A264" s="46" t="s">
        <v>528</v>
      </c>
      <c r="B264" s="45">
        <f>_xlfn.IFNA(VLOOKUP(A264,'HTI0001 Strategy'!$A$2:$B$267,2,FALSE),0)</f>
        <v>0</v>
      </c>
      <c r="C264" s="45">
        <f>_xlfn.IFNA(VLOOKUP(A264,'HTI0002 Strategy'!$A$85:$B$583,2,FALSE),0)</f>
        <v>0</v>
      </c>
      <c r="D264" s="45">
        <f>_xlfn.IFNA(VLOOKUP(A264,'HTI0003 Strategy'!$A$2:$B$500,2,FALSE),0)</f>
        <v>-5650</v>
      </c>
      <c r="E264" s="45">
        <f>_xlfn.IFNA(VLOOKUP(A264,'HTI0004 Strategy'!$A$2:$B$500,2,FALSE),0)</f>
        <v>10300</v>
      </c>
      <c r="F264" s="45">
        <f>_xlfn.IFNA(VLOOKUP(A264,'HTI0005 Strategy'!$A$2:$B$500,2,FALSE),0)</f>
        <v>-5200</v>
      </c>
      <c r="G264" s="45">
        <f>_xlfn.IFNA(VLOOKUP(A264,'HTI00S1 Strategy'!$A$2:$B$500,2,FALSE),0)</f>
        <v>0</v>
      </c>
      <c r="H264" s="54">
        <f t="shared" si="12"/>
        <v>-550</v>
      </c>
      <c r="I264" s="1">
        <f>VLOOKUP($A264,級距!$A:$K,9,FALSE)</f>
        <v>4</v>
      </c>
      <c r="J264" s="1">
        <f>VLOOKUP($A264,級距!$A:$K,10,FALSE)</f>
        <v>4</v>
      </c>
      <c r="K264" s="1">
        <f>VLOOKUP($A264,級距!$A:$K,11,FALSE)</f>
        <v>2</v>
      </c>
      <c r="L264" s="31">
        <f t="shared" si="11"/>
        <v>2</v>
      </c>
    </row>
    <row r="265" spans="1:12" x14ac:dyDescent="0.25">
      <c r="A265" s="46" t="s">
        <v>527</v>
      </c>
      <c r="B265" s="45">
        <f>_xlfn.IFNA(VLOOKUP(A265,'HTI0001 Strategy'!$A$2:$B$267,2,FALSE),0)</f>
        <v>-700</v>
      </c>
      <c r="C265" s="45">
        <f>_xlfn.IFNA(VLOOKUP(A265,'HTI0002 Strategy'!$A$85:$B$583,2,FALSE),0)</f>
        <v>9200</v>
      </c>
      <c r="D265" s="45">
        <f>_xlfn.IFNA(VLOOKUP(A265,'HTI0003 Strategy'!$A$2:$B$500,2,FALSE),0)</f>
        <v>-10400</v>
      </c>
      <c r="E265" s="45">
        <f>_xlfn.IFNA(VLOOKUP(A265,'HTI0004 Strategy'!$A$2:$B$500,2,FALSE),0)</f>
        <v>-300</v>
      </c>
      <c r="F265" s="45">
        <f>_xlfn.IFNA(VLOOKUP(A265,'HTI0005 Strategy'!$A$2:$B$500,2,FALSE),0)</f>
        <v>0</v>
      </c>
      <c r="G265" s="45">
        <f>_xlfn.IFNA(VLOOKUP(A265,'HTI00S1 Strategy'!$A$2:$B$500,2,FALSE),0)</f>
        <v>0</v>
      </c>
      <c r="H265" s="54">
        <f t="shared" si="12"/>
        <v>-2200</v>
      </c>
      <c r="I265" s="1">
        <f>VLOOKUP($A265,級距!$A:$K,9,FALSE)</f>
        <v>7</v>
      </c>
      <c r="J265" s="1">
        <f>VLOOKUP($A265,級距!$A:$K,10,FALSE)</f>
        <v>3</v>
      </c>
      <c r="K265" s="1">
        <f>VLOOKUP($A265,級距!$A:$K,11,FALSE)</f>
        <v>1</v>
      </c>
      <c r="L265" s="31">
        <f t="shared" si="11"/>
        <v>1</v>
      </c>
    </row>
    <row r="266" spans="1:12" x14ac:dyDescent="0.25">
      <c r="A266" s="46" t="s">
        <v>526</v>
      </c>
      <c r="B266" s="45">
        <f>_xlfn.IFNA(VLOOKUP(A266,'HTI0001 Strategy'!$A$2:$B$267,2,FALSE),0)</f>
        <v>0</v>
      </c>
      <c r="C266" s="45">
        <f>_xlfn.IFNA(VLOOKUP(A266,'HTI0002 Strategy'!$A$85:$B$583,2,FALSE),0)</f>
        <v>-1250</v>
      </c>
      <c r="D266" s="45">
        <f>_xlfn.IFNA(VLOOKUP(A266,'HTI0003 Strategy'!$A$2:$B$500,2,FALSE),0)</f>
        <v>2100</v>
      </c>
      <c r="E266" s="45">
        <f>_xlfn.IFNA(VLOOKUP(A266,'HTI0004 Strategy'!$A$2:$B$500,2,FALSE),0)</f>
        <v>0</v>
      </c>
      <c r="F266" s="45">
        <f>_xlfn.IFNA(VLOOKUP(A266,'HTI0005 Strategy'!$A$2:$B$500,2,FALSE),0)</f>
        <v>0</v>
      </c>
      <c r="G266" s="45">
        <f>_xlfn.IFNA(VLOOKUP(A266,'HTI00S1 Strategy'!$A$2:$B$500,2,FALSE),0)</f>
        <v>6750</v>
      </c>
      <c r="H266" s="54">
        <f t="shared" si="12"/>
        <v>7600</v>
      </c>
      <c r="I266" s="1">
        <f>VLOOKUP($A266,級距!$A:$K,9,FALSE)</f>
        <v>7</v>
      </c>
      <c r="J266" s="1">
        <f>VLOOKUP($A266,級距!$A:$K,10,FALSE)</f>
        <v>4</v>
      </c>
      <c r="K266" s="1">
        <f>VLOOKUP($A266,級距!$A:$K,11,FALSE)</f>
        <v>1</v>
      </c>
      <c r="L266" s="31">
        <f t="shared" si="11"/>
        <v>1</v>
      </c>
    </row>
    <row r="267" spans="1:12" x14ac:dyDescent="0.25">
      <c r="A267" s="46" t="s">
        <v>525</v>
      </c>
      <c r="B267" s="45">
        <f>_xlfn.IFNA(VLOOKUP(A267,'HTI0001 Strategy'!$A$2:$B$267,2,FALSE),0)</f>
        <v>2150</v>
      </c>
      <c r="C267" s="45">
        <f>_xlfn.IFNA(VLOOKUP(A267,'HTI0002 Strategy'!$A$85:$B$583,2,FALSE),0)</f>
        <v>-2600</v>
      </c>
      <c r="D267" s="45">
        <f>_xlfn.IFNA(VLOOKUP(A267,'HTI0003 Strategy'!$A$2:$B$500,2,FALSE),0)</f>
        <v>0</v>
      </c>
      <c r="E267" s="45">
        <f>_xlfn.IFNA(VLOOKUP(A267,'HTI0004 Strategy'!$A$2:$B$500,2,FALSE),0)</f>
        <v>0</v>
      </c>
      <c r="F267" s="45">
        <f>_xlfn.IFNA(VLOOKUP(A267,'HTI0005 Strategy'!$A$2:$B$500,2,FALSE),0)</f>
        <v>500</v>
      </c>
      <c r="G267" s="45">
        <f>_xlfn.IFNA(VLOOKUP(A267,'HTI00S1 Strategy'!$A$2:$B$500,2,FALSE),0)</f>
        <v>11600</v>
      </c>
      <c r="H267" s="54">
        <f t="shared" si="12"/>
        <v>11650</v>
      </c>
      <c r="I267" s="1">
        <f>VLOOKUP($A267,級距!$A:$K,9,FALSE)</f>
        <v>5</v>
      </c>
      <c r="J267" s="1">
        <f>VLOOKUP($A267,級距!$A:$K,10,FALSE)</f>
        <v>6</v>
      </c>
      <c r="K267" s="1">
        <f>VLOOKUP($A267,級距!$A:$K,11,FALSE)</f>
        <v>2</v>
      </c>
      <c r="L267" s="31">
        <f t="shared" si="11"/>
        <v>2</v>
      </c>
    </row>
    <row r="268" spans="1:12" x14ac:dyDescent="0.25">
      <c r="A268" s="46" t="s">
        <v>524</v>
      </c>
      <c r="B268" s="45">
        <f>_xlfn.IFNA(VLOOKUP(A268,'HTI0001 Strategy'!$A$2:$B$267,2,FALSE),0)</f>
        <v>-800</v>
      </c>
      <c r="C268" s="45">
        <f>_xlfn.IFNA(VLOOKUP(A268,'HTI0002 Strategy'!$A$85:$B$583,2,FALSE),0)</f>
        <v>-5400</v>
      </c>
      <c r="D268" s="45">
        <f>_xlfn.IFNA(VLOOKUP(A268,'HTI0003 Strategy'!$A$2:$B$500,2,FALSE),0)</f>
        <v>0</v>
      </c>
      <c r="E268" s="45">
        <f>_xlfn.IFNA(VLOOKUP(A268,'HTI0004 Strategy'!$A$2:$B$500,2,FALSE),0)</f>
        <v>0</v>
      </c>
      <c r="F268" s="45">
        <f>_xlfn.IFNA(VLOOKUP(A268,'HTI0005 Strategy'!$A$2:$B$500,2,FALSE),0)</f>
        <v>-5900</v>
      </c>
      <c r="G268" s="45">
        <f>_xlfn.IFNA(VLOOKUP(A268,'HTI00S1 Strategy'!$A$2:$B$500,2,FALSE),0)</f>
        <v>2200</v>
      </c>
      <c r="H268" s="54">
        <f t="shared" si="12"/>
        <v>-9900</v>
      </c>
      <c r="I268" s="1">
        <f>VLOOKUP($A268,級距!$A:$K,9,FALSE)</f>
        <v>3</v>
      </c>
      <c r="J268" s="1">
        <f>VLOOKUP($A268,級距!$A:$K,10,FALSE)</f>
        <v>1</v>
      </c>
      <c r="K268" s="1">
        <f>VLOOKUP($A268,級距!$A:$K,11,FALSE)</f>
        <v>2</v>
      </c>
      <c r="L268" s="31">
        <f t="shared" si="11"/>
        <v>2</v>
      </c>
    </row>
    <row r="269" spans="1:12" x14ac:dyDescent="0.25">
      <c r="A269" s="46" t="s">
        <v>523</v>
      </c>
      <c r="B269" s="45">
        <f>_xlfn.IFNA(VLOOKUP(A269,'HTI0001 Strategy'!$A$2:$B$267,2,FALSE),0)</f>
        <v>3900</v>
      </c>
      <c r="C269" s="45">
        <f>_xlfn.IFNA(VLOOKUP(A269,'HTI0002 Strategy'!$A$85:$B$583,2,FALSE),0)</f>
        <v>8350</v>
      </c>
      <c r="D269" s="45">
        <f>_xlfn.IFNA(VLOOKUP(A269,'HTI0003 Strategy'!$A$2:$B$500,2,FALSE),0)</f>
        <v>5500</v>
      </c>
      <c r="E269" s="45">
        <f>_xlfn.IFNA(VLOOKUP(A269,'HTI0004 Strategy'!$A$2:$B$500,2,FALSE),0)</f>
        <v>8400</v>
      </c>
      <c r="F269" s="45">
        <f>_xlfn.IFNA(VLOOKUP(A269,'HTI0005 Strategy'!$A$2:$B$500,2,FALSE),0)</f>
        <v>0</v>
      </c>
      <c r="G269" s="45">
        <f>_xlfn.IFNA(VLOOKUP(A269,'HTI00S1 Strategy'!$A$2:$B$500,2,FALSE),0)</f>
        <v>6000</v>
      </c>
      <c r="H269" s="54">
        <f t="shared" si="12"/>
        <v>32150</v>
      </c>
      <c r="I269" s="1">
        <f>VLOOKUP($A269,級距!$A:$K,9,FALSE)</f>
        <v>7</v>
      </c>
      <c r="J269" s="1">
        <f>VLOOKUP($A269,級距!$A:$K,10,FALSE)</f>
        <v>10</v>
      </c>
      <c r="K269" s="1">
        <f>VLOOKUP($A269,級距!$A:$K,11,FALSE)</f>
        <v>4</v>
      </c>
      <c r="L269" s="31">
        <f t="shared" si="11"/>
        <v>4</v>
      </c>
    </row>
    <row r="270" spans="1:12" x14ac:dyDescent="0.25">
      <c r="A270" s="46" t="s">
        <v>522</v>
      </c>
      <c r="B270" s="45">
        <f>_xlfn.IFNA(VLOOKUP(A270,'HTI0001 Strategy'!$A$2:$B$267,2,FALSE),0)</f>
        <v>0</v>
      </c>
      <c r="C270" s="45">
        <f>_xlfn.IFNA(VLOOKUP(A270,'HTI0002 Strategy'!$A$85:$B$583,2,FALSE),0)</f>
        <v>0</v>
      </c>
      <c r="D270" s="45">
        <f>_xlfn.IFNA(VLOOKUP(A270,'HTI0003 Strategy'!$A$2:$B$500,2,FALSE),0)</f>
        <v>0</v>
      </c>
      <c r="E270" s="45">
        <f>_xlfn.IFNA(VLOOKUP(A270,'HTI0004 Strategy'!$A$2:$B$500,2,FALSE),0)</f>
        <v>0</v>
      </c>
      <c r="F270" s="45">
        <f>_xlfn.IFNA(VLOOKUP(A270,'HTI0005 Strategy'!$A$2:$B$500,2,FALSE),0)</f>
        <v>7600</v>
      </c>
      <c r="G270" s="45">
        <f>_xlfn.IFNA(VLOOKUP(A270,'HTI00S1 Strategy'!$A$2:$B$500,2,FALSE),0)</f>
        <v>0</v>
      </c>
      <c r="H270" s="54">
        <f t="shared" si="12"/>
        <v>7600</v>
      </c>
      <c r="I270" s="1">
        <f>VLOOKUP($A270,級距!$A:$K,9,FALSE)</f>
        <v>1</v>
      </c>
      <c r="J270" s="1">
        <f>VLOOKUP($A270,級距!$A:$K,10,FALSE)</f>
        <v>6</v>
      </c>
      <c r="K270" s="1">
        <f>VLOOKUP($A270,級距!$A:$K,11,FALSE)</f>
        <v>2</v>
      </c>
      <c r="L270" s="31">
        <f t="shared" si="11"/>
        <v>2</v>
      </c>
    </row>
    <row r="271" spans="1:12" x14ac:dyDescent="0.25">
      <c r="A271" s="46" t="s">
        <v>521</v>
      </c>
      <c r="B271" s="45">
        <f>_xlfn.IFNA(VLOOKUP(A271,'HTI0001 Strategy'!$A$2:$B$267,2,FALSE),0)</f>
        <v>0</v>
      </c>
      <c r="C271" s="45">
        <f>_xlfn.IFNA(VLOOKUP(A271,'HTI0002 Strategy'!$A$85:$B$583,2,FALSE),0)</f>
        <v>-5600</v>
      </c>
      <c r="D271" s="45">
        <f>_xlfn.IFNA(VLOOKUP(A271,'HTI0003 Strategy'!$A$2:$B$500,2,FALSE),0)</f>
        <v>0</v>
      </c>
      <c r="E271" s="45">
        <f>_xlfn.IFNA(VLOOKUP(A271,'HTI0004 Strategy'!$A$2:$B$500,2,FALSE),0)</f>
        <v>-5800</v>
      </c>
      <c r="F271" s="45">
        <f>_xlfn.IFNA(VLOOKUP(A271,'HTI0005 Strategy'!$A$2:$B$500,2,FALSE),0)</f>
        <v>-5400</v>
      </c>
      <c r="G271" s="45">
        <f>_xlfn.IFNA(VLOOKUP(A271,'HTI00S1 Strategy'!$A$2:$B$500,2,FALSE),0)</f>
        <v>0</v>
      </c>
      <c r="H271" s="54">
        <f t="shared" si="12"/>
        <v>-16800</v>
      </c>
      <c r="I271" s="1">
        <f>VLOOKUP($A271,級距!$A:$K,9,FALSE)</f>
        <v>4</v>
      </c>
      <c r="J271" s="1">
        <f>VLOOKUP($A271,級距!$A:$K,10,FALSE)</f>
        <v>3</v>
      </c>
      <c r="K271" s="1">
        <f>VLOOKUP($A271,級距!$A:$K,11,FALSE)</f>
        <v>2</v>
      </c>
      <c r="L271" s="31">
        <f t="shared" si="11"/>
        <v>2</v>
      </c>
    </row>
    <row r="272" spans="1:12" x14ac:dyDescent="0.25">
      <c r="A272" s="46" t="s">
        <v>520</v>
      </c>
      <c r="B272" s="45">
        <f>_xlfn.IFNA(VLOOKUP(A272,'HTI0001 Strategy'!$A$2:$B$267,2,FALSE),0)</f>
        <v>0</v>
      </c>
      <c r="C272" s="45">
        <f>_xlfn.IFNA(VLOOKUP(A272,'HTI0002 Strategy'!$A$85:$B$583,2,FALSE),0)</f>
        <v>0</v>
      </c>
      <c r="D272" s="45">
        <f>_xlfn.IFNA(VLOOKUP(A272,'HTI0003 Strategy'!$A$2:$B$500,2,FALSE),0)</f>
        <v>-2300</v>
      </c>
      <c r="E272" s="45">
        <f>_xlfn.IFNA(VLOOKUP(A272,'HTI0004 Strategy'!$A$2:$B$500,2,FALSE),0)</f>
        <v>200</v>
      </c>
      <c r="F272" s="45">
        <f>_xlfn.IFNA(VLOOKUP(A272,'HTI0005 Strategy'!$A$2:$B$500,2,FALSE),0)</f>
        <v>-2300</v>
      </c>
      <c r="G272" s="45">
        <f>_xlfn.IFNA(VLOOKUP(A272,'HTI00S1 Strategy'!$A$2:$B$500,2,FALSE),0)</f>
        <v>0</v>
      </c>
      <c r="H272" s="54">
        <f t="shared" si="12"/>
        <v>-4400</v>
      </c>
      <c r="I272" s="1">
        <f>VLOOKUP($A272,級距!$A:$K,9,FALSE)</f>
        <v>5</v>
      </c>
      <c r="J272" s="1">
        <f>VLOOKUP($A272,級距!$A:$K,10,FALSE)</f>
        <v>3</v>
      </c>
      <c r="K272" s="1">
        <f>VLOOKUP($A272,級距!$A:$K,11,FALSE)</f>
        <v>2</v>
      </c>
      <c r="L272" s="31">
        <f t="shared" si="11"/>
        <v>2</v>
      </c>
    </row>
    <row r="273" spans="1:12" x14ac:dyDescent="0.25">
      <c r="A273" s="46" t="s">
        <v>519</v>
      </c>
      <c r="B273" s="45">
        <f>_xlfn.IFNA(VLOOKUP(A273,'HTI0001 Strategy'!$A$2:$B$267,2,FALSE),0)</f>
        <v>0</v>
      </c>
      <c r="C273" s="45">
        <f>_xlfn.IFNA(VLOOKUP(A273,'HTI0002 Strategy'!$A$85:$B$583,2,FALSE),0)</f>
        <v>0</v>
      </c>
      <c r="D273" s="45">
        <f>_xlfn.IFNA(VLOOKUP(A273,'HTI0003 Strategy'!$A$2:$B$500,2,FALSE),0)</f>
        <v>0</v>
      </c>
      <c r="E273" s="45">
        <f>_xlfn.IFNA(VLOOKUP(A273,'HTI0004 Strategy'!$A$2:$B$500,2,FALSE),0)</f>
        <v>-10900</v>
      </c>
      <c r="F273" s="45">
        <f>_xlfn.IFNA(VLOOKUP(A273,'HTI0005 Strategy'!$A$2:$B$500,2,FALSE),0)</f>
        <v>-5600</v>
      </c>
      <c r="G273" s="45">
        <f>_xlfn.IFNA(VLOOKUP(A273,'HTI00S1 Strategy'!$A$2:$B$500,2,FALSE),0)</f>
        <v>0</v>
      </c>
      <c r="H273" s="54">
        <f t="shared" si="12"/>
        <v>-16500</v>
      </c>
      <c r="I273" s="1">
        <f>VLOOKUP($A273,級距!$A:$K,9,FALSE)</f>
        <v>3</v>
      </c>
      <c r="J273" s="1">
        <f>VLOOKUP($A273,級距!$A:$K,10,FALSE)</f>
        <v>4</v>
      </c>
      <c r="K273" s="1">
        <f>VLOOKUP($A273,級距!$A:$K,11,FALSE)</f>
        <v>2</v>
      </c>
      <c r="L273" s="31">
        <f t="shared" si="11"/>
        <v>2</v>
      </c>
    </row>
    <row r="274" spans="1:12" x14ac:dyDescent="0.25">
      <c r="A274" s="46" t="s">
        <v>518</v>
      </c>
      <c r="B274" s="45">
        <f>_xlfn.IFNA(VLOOKUP(A274,'HTI0001 Strategy'!$A$2:$B$267,2,FALSE),0)</f>
        <v>0</v>
      </c>
      <c r="C274" s="45">
        <f>_xlfn.IFNA(VLOOKUP(A274,'HTI0002 Strategy'!$A$85:$B$583,2,FALSE),0)</f>
        <v>5800</v>
      </c>
      <c r="D274" s="45">
        <f>_xlfn.IFNA(VLOOKUP(A274,'HTI0003 Strategy'!$A$2:$B$500,2,FALSE),0)</f>
        <v>0</v>
      </c>
      <c r="E274" s="45">
        <f>_xlfn.IFNA(VLOOKUP(A274,'HTI0004 Strategy'!$A$2:$B$500,2,FALSE),0)</f>
        <v>-4600</v>
      </c>
      <c r="F274" s="45">
        <f>_xlfn.IFNA(VLOOKUP(A274,'HTI0005 Strategy'!$A$2:$B$500,2,FALSE),0)</f>
        <v>500</v>
      </c>
      <c r="G274" s="45">
        <f>_xlfn.IFNA(VLOOKUP(A274,'HTI00S1 Strategy'!$A$2:$B$500,2,FALSE),0)</f>
        <v>0</v>
      </c>
      <c r="H274" s="54">
        <f t="shared" si="12"/>
        <v>1700</v>
      </c>
      <c r="I274" s="1">
        <f>VLOOKUP($A274,級距!$A:$K,9,FALSE)</f>
        <v>7</v>
      </c>
      <c r="J274" s="1">
        <f>VLOOKUP($A274,級距!$A:$K,10,FALSE)</f>
        <v>7</v>
      </c>
      <c r="K274" s="1">
        <f>VLOOKUP($A274,級距!$A:$K,11,FALSE)</f>
        <v>4</v>
      </c>
      <c r="L274" s="31">
        <f t="shared" si="11"/>
        <v>4</v>
      </c>
    </row>
    <row r="275" spans="1:12" x14ac:dyDescent="0.25">
      <c r="A275" s="46" t="s">
        <v>517</v>
      </c>
      <c r="B275" s="45">
        <f>_xlfn.IFNA(VLOOKUP(A275,'HTI0001 Strategy'!$A$2:$B$267,2,FALSE),0)</f>
        <v>0</v>
      </c>
      <c r="C275" s="45">
        <f>_xlfn.IFNA(VLOOKUP(A275,'HTI0002 Strategy'!$A$85:$B$583,2,FALSE),0)</f>
        <v>0</v>
      </c>
      <c r="D275" s="45">
        <f>_xlfn.IFNA(VLOOKUP(A275,'HTI0003 Strategy'!$A$2:$B$500,2,FALSE),0)</f>
        <v>0</v>
      </c>
      <c r="E275" s="45">
        <f>_xlfn.IFNA(VLOOKUP(A275,'HTI0004 Strategy'!$A$2:$B$500,2,FALSE),0)</f>
        <v>0</v>
      </c>
      <c r="F275" s="45">
        <f>_xlfn.IFNA(VLOOKUP(A275,'HTI0005 Strategy'!$A$2:$B$500,2,FALSE),0)</f>
        <v>-3100</v>
      </c>
      <c r="G275" s="45">
        <f>_xlfn.IFNA(VLOOKUP(A275,'HTI00S1 Strategy'!$A$2:$B$500,2,FALSE),0)</f>
        <v>0</v>
      </c>
      <c r="H275" s="54">
        <f t="shared" si="12"/>
        <v>-3100</v>
      </c>
      <c r="I275" s="1">
        <f>VLOOKUP($A275,級距!$A:$K,9,FALSE)</f>
        <v>5</v>
      </c>
      <c r="J275" s="1">
        <f>VLOOKUP($A275,級距!$A:$K,10,FALSE)</f>
        <v>2</v>
      </c>
      <c r="K275" s="1">
        <f>VLOOKUP($A275,級距!$A:$K,11,FALSE)</f>
        <v>2</v>
      </c>
      <c r="L275" s="31">
        <f t="shared" si="11"/>
        <v>2</v>
      </c>
    </row>
    <row r="276" spans="1:12" x14ac:dyDescent="0.25">
      <c r="A276" s="46" t="s">
        <v>516</v>
      </c>
      <c r="B276" s="45">
        <f>_xlfn.IFNA(VLOOKUP(A276,'HTI0001 Strategy'!$A$2:$B$267,2,FALSE),0)</f>
        <v>1100</v>
      </c>
      <c r="C276" s="45">
        <f>_xlfn.IFNA(VLOOKUP(A276,'HTI0002 Strategy'!$A$85:$B$583,2,FALSE),0)</f>
        <v>1600</v>
      </c>
      <c r="D276" s="45">
        <f>_xlfn.IFNA(VLOOKUP(A276,'HTI0003 Strategy'!$A$2:$B$500,2,FALSE),0)</f>
        <v>1400</v>
      </c>
      <c r="E276" s="45">
        <f>_xlfn.IFNA(VLOOKUP(A276,'HTI0004 Strategy'!$A$2:$B$500,2,FALSE),0)</f>
        <v>-5800</v>
      </c>
      <c r="F276" s="45">
        <f>_xlfn.IFNA(VLOOKUP(A276,'HTI0005 Strategy'!$A$2:$B$500,2,FALSE),0)</f>
        <v>2600</v>
      </c>
      <c r="G276" s="45">
        <f>_xlfn.IFNA(VLOOKUP(A276,'HTI00S1 Strategy'!$A$2:$B$500,2,FALSE),0)</f>
        <v>-6200</v>
      </c>
      <c r="H276" s="54">
        <f t="shared" si="12"/>
        <v>-5300</v>
      </c>
      <c r="I276" s="1">
        <f>VLOOKUP($A276,級距!$A:$K,9,FALSE)</f>
        <v>5</v>
      </c>
      <c r="J276" s="1">
        <f>VLOOKUP($A276,級距!$A:$K,10,FALSE)</f>
        <v>8</v>
      </c>
      <c r="K276" s="1">
        <f>VLOOKUP($A276,級距!$A:$K,11,FALSE)</f>
        <v>3</v>
      </c>
      <c r="L276" s="31">
        <f t="shared" si="11"/>
        <v>3</v>
      </c>
    </row>
    <row r="277" spans="1:12" x14ac:dyDescent="0.25">
      <c r="A277" s="46" t="s">
        <v>515</v>
      </c>
      <c r="B277" s="45">
        <f>_xlfn.IFNA(VLOOKUP(A277,'HTI0001 Strategy'!$A$2:$B$267,2,FALSE),0)</f>
        <v>0</v>
      </c>
      <c r="C277" s="45">
        <f>_xlfn.IFNA(VLOOKUP(A277,'HTI0002 Strategy'!$A$85:$B$583,2,FALSE),0)</f>
        <v>1900</v>
      </c>
      <c r="D277" s="45">
        <f>_xlfn.IFNA(VLOOKUP(A277,'HTI0003 Strategy'!$A$2:$B$500,2,FALSE),0)</f>
        <v>3200</v>
      </c>
      <c r="E277" s="45">
        <f>_xlfn.IFNA(VLOOKUP(A277,'HTI0004 Strategy'!$A$2:$B$500,2,FALSE),0)</f>
        <v>1800</v>
      </c>
      <c r="F277" s="45">
        <f>_xlfn.IFNA(VLOOKUP(A277,'HTI0005 Strategy'!$A$2:$B$500,2,FALSE),0)</f>
        <v>-1250</v>
      </c>
      <c r="G277" s="45">
        <f>_xlfn.IFNA(VLOOKUP(A277,'HTI00S1 Strategy'!$A$2:$B$500,2,FALSE),0)</f>
        <v>0</v>
      </c>
      <c r="H277" s="54">
        <f t="shared" si="12"/>
        <v>5650</v>
      </c>
      <c r="I277" s="1">
        <f>VLOOKUP($A277,級距!$A:$K,9,FALSE)</f>
        <v>5</v>
      </c>
      <c r="J277" s="1">
        <f>VLOOKUP($A277,級距!$A:$K,10,FALSE)</f>
        <v>5</v>
      </c>
      <c r="K277" s="1">
        <f>VLOOKUP($A277,級距!$A:$K,11,FALSE)</f>
        <v>2</v>
      </c>
      <c r="L277" s="31">
        <f t="shared" si="11"/>
        <v>2</v>
      </c>
    </row>
    <row r="278" spans="1:12" x14ac:dyDescent="0.25">
      <c r="A278" s="46" t="s">
        <v>514</v>
      </c>
      <c r="B278" s="45">
        <f>_xlfn.IFNA(VLOOKUP(A278,'HTI0001 Strategy'!$A$2:$B$267,2,FALSE),0)</f>
        <v>0</v>
      </c>
      <c r="C278" s="45">
        <f>_xlfn.IFNA(VLOOKUP(A278,'HTI0002 Strategy'!$A$85:$B$583,2,FALSE),0)</f>
        <v>4600</v>
      </c>
      <c r="D278" s="45">
        <f>_xlfn.IFNA(VLOOKUP(A278,'HTI0003 Strategy'!$A$2:$B$500,2,FALSE),0)</f>
        <v>4850</v>
      </c>
      <c r="E278" s="45">
        <f>_xlfn.IFNA(VLOOKUP(A278,'HTI0004 Strategy'!$A$2:$B$500,2,FALSE),0)</f>
        <v>9200</v>
      </c>
      <c r="F278" s="45">
        <f>_xlfn.IFNA(VLOOKUP(A278,'HTI0005 Strategy'!$A$2:$B$500,2,FALSE),0)</f>
        <v>6850</v>
      </c>
      <c r="G278" s="45">
        <f>_xlfn.IFNA(VLOOKUP(A278,'HTI00S1 Strategy'!$A$2:$B$500,2,FALSE),0)</f>
        <v>2300</v>
      </c>
      <c r="H278" s="54">
        <f t="shared" si="12"/>
        <v>27800</v>
      </c>
      <c r="I278" s="1">
        <f>VLOOKUP($A278,級距!$A:$K,9,FALSE)</f>
        <v>5</v>
      </c>
      <c r="J278" s="1">
        <f>VLOOKUP($A278,級距!$A:$K,10,FALSE)</f>
        <v>8</v>
      </c>
      <c r="K278" s="1">
        <f>VLOOKUP($A278,級距!$A:$K,11,FALSE)</f>
        <v>3</v>
      </c>
      <c r="L278" s="31">
        <f t="shared" si="11"/>
        <v>3</v>
      </c>
    </row>
    <row r="279" spans="1:12" x14ac:dyDescent="0.25">
      <c r="A279" s="46" t="s">
        <v>513</v>
      </c>
      <c r="B279" s="45">
        <f>_xlfn.IFNA(VLOOKUP(A279,'HTI0001 Strategy'!$A$2:$B$267,2,FALSE),0)</f>
        <v>200</v>
      </c>
      <c r="C279" s="45">
        <f>_xlfn.IFNA(VLOOKUP(A279,'HTI0002 Strategy'!$A$85:$B$583,2,FALSE),0)</f>
        <v>-4600</v>
      </c>
      <c r="D279" s="45">
        <f>_xlfn.IFNA(VLOOKUP(A279,'HTI0003 Strategy'!$A$2:$B$500,2,FALSE),0)</f>
        <v>2700</v>
      </c>
      <c r="E279" s="45">
        <f>_xlfn.IFNA(VLOOKUP(A279,'HTI0004 Strategy'!$A$2:$B$500,2,FALSE),0)</f>
        <v>0</v>
      </c>
      <c r="F279" s="45">
        <f>_xlfn.IFNA(VLOOKUP(A279,'HTI0005 Strategy'!$A$2:$B$500,2,FALSE),0)</f>
        <v>-5700</v>
      </c>
      <c r="G279" s="45">
        <f>_xlfn.IFNA(VLOOKUP(A279,'HTI00S1 Strategy'!$A$2:$B$500,2,FALSE),0)</f>
        <v>-2500</v>
      </c>
      <c r="H279" s="54">
        <f t="shared" si="12"/>
        <v>-9900</v>
      </c>
      <c r="I279" s="1">
        <f>VLOOKUP($A279,級距!$A:$K,9,FALSE)</f>
        <v>2</v>
      </c>
      <c r="J279" s="1">
        <f>VLOOKUP($A279,級距!$A:$K,10,FALSE)</f>
        <v>2</v>
      </c>
      <c r="K279" s="1">
        <f>VLOOKUP($A279,級距!$A:$K,11,FALSE)</f>
        <v>2</v>
      </c>
      <c r="L279" s="31">
        <f t="shared" si="11"/>
        <v>2</v>
      </c>
    </row>
    <row r="280" spans="1:12" x14ac:dyDescent="0.25">
      <c r="A280" s="46" t="s">
        <v>512</v>
      </c>
      <c r="B280" s="45">
        <f>_xlfn.IFNA(VLOOKUP(A280,'HTI0001 Strategy'!$A$2:$B$267,2,FALSE),0)</f>
        <v>2700</v>
      </c>
      <c r="C280" s="45">
        <f>_xlfn.IFNA(VLOOKUP(A280,'HTI0002 Strategy'!$A$85:$B$583,2,FALSE),0)</f>
        <v>0</v>
      </c>
      <c r="D280" s="45">
        <f>_xlfn.IFNA(VLOOKUP(A280,'HTI0003 Strategy'!$A$2:$B$500,2,FALSE),0)</f>
        <v>0</v>
      </c>
      <c r="E280" s="45">
        <f>_xlfn.IFNA(VLOOKUP(A280,'HTI0004 Strategy'!$A$2:$B$500,2,FALSE),0)</f>
        <v>-6500</v>
      </c>
      <c r="F280" s="45">
        <f>_xlfn.IFNA(VLOOKUP(A280,'HTI0005 Strategy'!$A$2:$B$500,2,FALSE),0)</f>
        <v>2300</v>
      </c>
      <c r="G280" s="45">
        <f>_xlfn.IFNA(VLOOKUP(A280,'HTI00S1 Strategy'!$A$2:$B$500,2,FALSE),0)</f>
        <v>0</v>
      </c>
      <c r="H280" s="54">
        <f t="shared" si="12"/>
        <v>-1500</v>
      </c>
      <c r="I280" s="1">
        <f>VLOOKUP($A280,級距!$A:$K,9,FALSE)</f>
        <v>5</v>
      </c>
      <c r="J280" s="1">
        <f>VLOOKUP($A280,級距!$A:$K,10,FALSE)</f>
        <v>3</v>
      </c>
      <c r="K280" s="1">
        <f>VLOOKUP($A280,級距!$A:$K,11,FALSE)</f>
        <v>2</v>
      </c>
      <c r="L280" s="31">
        <f t="shared" si="11"/>
        <v>2</v>
      </c>
    </row>
    <row r="281" spans="1:12" x14ac:dyDescent="0.25">
      <c r="A281" s="46" t="s">
        <v>511</v>
      </c>
      <c r="B281" s="45">
        <f>_xlfn.IFNA(VLOOKUP(A281,'HTI0001 Strategy'!$A$2:$B$267,2,FALSE),0)</f>
        <v>4400</v>
      </c>
      <c r="C281" s="45">
        <f>_xlfn.IFNA(VLOOKUP(A281,'HTI0002 Strategy'!$A$85:$B$583,2,FALSE),0)</f>
        <v>11000</v>
      </c>
      <c r="D281" s="45">
        <f>_xlfn.IFNA(VLOOKUP(A281,'HTI0003 Strategy'!$A$2:$B$500,2,FALSE),0)</f>
        <v>2250</v>
      </c>
      <c r="E281" s="45">
        <f>_xlfn.IFNA(VLOOKUP(A281,'HTI0004 Strategy'!$A$2:$B$500,2,FALSE),0)</f>
        <v>-5700</v>
      </c>
      <c r="F281" s="45">
        <f>_xlfn.IFNA(VLOOKUP(A281,'HTI0005 Strategy'!$A$2:$B$500,2,FALSE),0)</f>
        <v>-2450</v>
      </c>
      <c r="G281" s="45">
        <f>_xlfn.IFNA(VLOOKUP(A281,'HTI00S1 Strategy'!$A$2:$B$500,2,FALSE),0)</f>
        <v>-5800</v>
      </c>
      <c r="H281" s="54">
        <f t="shared" si="12"/>
        <v>3700</v>
      </c>
      <c r="I281" s="1">
        <f>VLOOKUP($A281,級距!$A:$K,9,FALSE)</f>
        <v>10</v>
      </c>
      <c r="J281" s="1">
        <f>VLOOKUP($A281,級距!$A:$K,10,FALSE)</f>
        <v>10</v>
      </c>
      <c r="K281" s="1">
        <f>VLOOKUP($A281,級距!$A:$K,11,FALSE)</f>
        <v>4</v>
      </c>
      <c r="L281" s="31">
        <f t="shared" si="11"/>
        <v>4</v>
      </c>
    </row>
    <row r="282" spans="1:12" x14ac:dyDescent="0.25">
      <c r="A282" s="46" t="s">
        <v>510</v>
      </c>
      <c r="B282" s="45">
        <f>_xlfn.IFNA(VLOOKUP(A282,'HTI0001 Strategy'!$A$2:$B$267,2,FALSE),0)</f>
        <v>0</v>
      </c>
      <c r="C282" s="45">
        <f>_xlfn.IFNA(VLOOKUP(A282,'HTI0002 Strategy'!$A$85:$B$583,2,FALSE),0)</f>
        <v>-2500</v>
      </c>
      <c r="D282" s="45">
        <f>_xlfn.IFNA(VLOOKUP(A282,'HTI0003 Strategy'!$A$2:$B$500,2,FALSE),0)</f>
        <v>0</v>
      </c>
      <c r="E282" s="45">
        <f>_xlfn.IFNA(VLOOKUP(A282,'HTI0004 Strategy'!$A$2:$B$500,2,FALSE),0)</f>
        <v>0</v>
      </c>
      <c r="F282" s="45">
        <f>_xlfn.IFNA(VLOOKUP(A282,'HTI0005 Strategy'!$A$2:$B$500,2,FALSE),0)</f>
        <v>-1700</v>
      </c>
      <c r="G282" s="45">
        <f>_xlfn.IFNA(VLOOKUP(A282,'HTI00S1 Strategy'!$A$2:$B$500,2,FALSE),0)</f>
        <v>0</v>
      </c>
      <c r="H282" s="54">
        <f t="shared" si="12"/>
        <v>-4200</v>
      </c>
      <c r="I282" s="1">
        <f>VLOOKUP($A282,級距!$A:$K,9,FALSE)</f>
        <v>4</v>
      </c>
      <c r="J282" s="1">
        <f>VLOOKUP($A282,級距!$A:$K,10,FALSE)</f>
        <v>3</v>
      </c>
      <c r="K282" s="1">
        <f>VLOOKUP($A282,級距!$A:$K,11,FALSE)</f>
        <v>2</v>
      </c>
      <c r="L282" s="31">
        <f t="shared" si="11"/>
        <v>2</v>
      </c>
    </row>
    <row r="283" spans="1:12" x14ac:dyDescent="0.25">
      <c r="A283" s="46" t="s">
        <v>509</v>
      </c>
      <c r="B283" s="45">
        <f>_xlfn.IFNA(VLOOKUP(A283,'HTI0001 Strategy'!$A$2:$B$267,2,FALSE),0)</f>
        <v>-3300</v>
      </c>
      <c r="C283" s="45">
        <f>_xlfn.IFNA(VLOOKUP(A283,'HTI0002 Strategy'!$A$85:$B$583,2,FALSE),0)</f>
        <v>-5400</v>
      </c>
      <c r="D283" s="45">
        <f>_xlfn.IFNA(VLOOKUP(A283,'HTI0003 Strategy'!$A$2:$B$500,2,FALSE),0)</f>
        <v>-7450</v>
      </c>
      <c r="E283" s="45">
        <f>_xlfn.IFNA(VLOOKUP(A283,'HTI0004 Strategy'!$A$2:$B$500,2,FALSE),0)</f>
        <v>6000</v>
      </c>
      <c r="F283" s="45">
        <f>_xlfn.IFNA(VLOOKUP(A283,'HTI0005 Strategy'!$A$2:$B$500,2,FALSE),0)</f>
        <v>4350</v>
      </c>
      <c r="G283" s="45">
        <f>_xlfn.IFNA(VLOOKUP(A283,'HTI00S1 Strategy'!$A$2:$B$500,2,FALSE),0)</f>
        <v>0</v>
      </c>
      <c r="H283" s="54">
        <f t="shared" si="12"/>
        <v>-5800</v>
      </c>
      <c r="I283" s="1">
        <f>VLOOKUP($A283,級距!$A:$K,9,FALSE)</f>
        <v>6</v>
      </c>
      <c r="J283" s="1">
        <f>VLOOKUP($A283,級距!$A:$K,10,FALSE)</f>
        <v>1</v>
      </c>
      <c r="K283" s="1">
        <f>VLOOKUP($A283,級距!$A:$K,11,FALSE)</f>
        <v>1</v>
      </c>
      <c r="L283" s="31">
        <f t="shared" si="11"/>
        <v>1</v>
      </c>
    </row>
    <row r="284" spans="1:12" x14ac:dyDescent="0.25">
      <c r="A284" s="46" t="s">
        <v>508</v>
      </c>
      <c r="B284" s="45">
        <f>_xlfn.IFNA(VLOOKUP(A284,'HTI0001 Strategy'!$A$2:$B$267,2,FALSE),0)</f>
        <v>4250</v>
      </c>
      <c r="C284" s="45">
        <f>_xlfn.IFNA(VLOOKUP(A284,'HTI0002 Strategy'!$A$85:$B$583,2,FALSE),0)</f>
        <v>10500</v>
      </c>
      <c r="D284" s="45">
        <f>_xlfn.IFNA(VLOOKUP(A284,'HTI0003 Strategy'!$A$2:$B$500,2,FALSE),0)</f>
        <v>10150</v>
      </c>
      <c r="E284" s="45">
        <f>_xlfn.IFNA(VLOOKUP(A284,'HTI0004 Strategy'!$A$2:$B$500,2,FALSE),0)</f>
        <v>-700</v>
      </c>
      <c r="F284" s="45">
        <f>_xlfn.IFNA(VLOOKUP(A284,'HTI0005 Strategy'!$A$2:$B$500,2,FALSE),0)</f>
        <v>-1400</v>
      </c>
      <c r="G284" s="45">
        <f>_xlfn.IFNA(VLOOKUP(A284,'HTI00S1 Strategy'!$A$2:$B$500,2,FALSE),0)</f>
        <v>0</v>
      </c>
      <c r="H284" s="54">
        <f t="shared" si="12"/>
        <v>22800</v>
      </c>
      <c r="I284" s="1">
        <f>VLOOKUP($A284,級距!$A:$K,9,FALSE)</f>
        <v>10</v>
      </c>
      <c r="J284" s="1">
        <f>VLOOKUP($A284,級距!$A:$K,10,FALSE)</f>
        <v>9</v>
      </c>
      <c r="K284" s="1">
        <f>VLOOKUP($A284,級距!$A:$K,11,FALSE)</f>
        <v>4</v>
      </c>
      <c r="L284" s="31">
        <f t="shared" si="11"/>
        <v>4</v>
      </c>
    </row>
    <row r="285" spans="1:12" x14ac:dyDescent="0.25">
      <c r="A285" s="46" t="s">
        <v>507</v>
      </c>
      <c r="B285" s="45">
        <f>_xlfn.IFNA(VLOOKUP(A285,'HTI0001 Strategy'!$A$2:$B$267,2,FALSE),0)</f>
        <v>0</v>
      </c>
      <c r="C285" s="45">
        <f>_xlfn.IFNA(VLOOKUP(A285,'HTI0002 Strategy'!$A$85:$B$583,2,FALSE),0)</f>
        <v>-5400</v>
      </c>
      <c r="D285" s="45">
        <f>_xlfn.IFNA(VLOOKUP(A285,'HTI0003 Strategy'!$A$2:$B$500,2,FALSE),0)</f>
        <v>0</v>
      </c>
      <c r="E285" s="45">
        <f>_xlfn.IFNA(VLOOKUP(A285,'HTI0004 Strategy'!$A$2:$B$500,2,FALSE),0)</f>
        <v>3300</v>
      </c>
      <c r="F285" s="45">
        <f>_xlfn.IFNA(VLOOKUP(A285,'HTI0005 Strategy'!$A$2:$B$500,2,FALSE),0)</f>
        <v>-10900</v>
      </c>
      <c r="G285" s="45">
        <f>_xlfn.IFNA(VLOOKUP(A285,'HTI00S1 Strategy'!$A$2:$B$500,2,FALSE),0)</f>
        <v>-5400</v>
      </c>
      <c r="H285" s="54">
        <f t="shared" si="12"/>
        <v>-18400</v>
      </c>
      <c r="I285" s="1">
        <f>VLOOKUP($A285,級距!$A:$K,9,FALSE)</f>
        <v>5</v>
      </c>
      <c r="J285" s="1">
        <f>VLOOKUP($A285,級距!$A:$K,10,FALSE)</f>
        <v>2</v>
      </c>
      <c r="K285" s="1">
        <f>VLOOKUP($A285,級距!$A:$K,11,FALSE)</f>
        <v>2</v>
      </c>
      <c r="L285" s="31">
        <f t="shared" si="11"/>
        <v>2</v>
      </c>
    </row>
    <row r="286" spans="1:12" x14ac:dyDescent="0.25">
      <c r="A286" s="46" t="s">
        <v>506</v>
      </c>
      <c r="B286" s="45">
        <f>_xlfn.IFNA(VLOOKUP(A286,'HTI0001 Strategy'!$A$2:$B$267,2,FALSE),0)</f>
        <v>0</v>
      </c>
      <c r="C286" s="45">
        <f>_xlfn.IFNA(VLOOKUP(A286,'HTI0002 Strategy'!$A$85:$B$583,2,FALSE),0)</f>
        <v>-800</v>
      </c>
      <c r="D286" s="45">
        <f>_xlfn.IFNA(VLOOKUP(A286,'HTI0003 Strategy'!$A$2:$B$500,2,FALSE),0)</f>
        <v>8500</v>
      </c>
      <c r="E286" s="45">
        <f>_xlfn.IFNA(VLOOKUP(A286,'HTI0004 Strategy'!$A$2:$B$500,2,FALSE),0)</f>
        <v>-4200</v>
      </c>
      <c r="F286" s="45">
        <f>_xlfn.IFNA(VLOOKUP(A286,'HTI0005 Strategy'!$A$2:$B$500,2,FALSE),0)</f>
        <v>13950</v>
      </c>
      <c r="G286" s="45">
        <f>_xlfn.IFNA(VLOOKUP(A286,'HTI00S1 Strategy'!$A$2:$B$500,2,FALSE),0)</f>
        <v>0</v>
      </c>
      <c r="H286" s="54">
        <f t="shared" si="12"/>
        <v>17450</v>
      </c>
      <c r="I286" s="1">
        <f>VLOOKUP($A286,級距!$A:$K,9,FALSE)</f>
        <v>7</v>
      </c>
      <c r="J286" s="1">
        <f>VLOOKUP($A286,級距!$A:$K,10,FALSE)</f>
        <v>10</v>
      </c>
      <c r="K286" s="1">
        <f>VLOOKUP($A286,級距!$A:$K,11,FALSE)</f>
        <v>4</v>
      </c>
      <c r="L286" s="31">
        <f t="shared" si="11"/>
        <v>4</v>
      </c>
    </row>
    <row r="287" spans="1:12" x14ac:dyDescent="0.25">
      <c r="A287" s="46" t="s">
        <v>505</v>
      </c>
      <c r="B287" s="45">
        <f>_xlfn.IFNA(VLOOKUP(A287,'HTI0001 Strategy'!$A$2:$B$267,2,FALSE),0)</f>
        <v>3900</v>
      </c>
      <c r="C287" s="45">
        <f>_xlfn.IFNA(VLOOKUP(A287,'HTI0002 Strategy'!$A$85:$B$583,2,FALSE),0)</f>
        <v>-2500</v>
      </c>
      <c r="D287" s="45">
        <f>_xlfn.IFNA(VLOOKUP(A287,'HTI0003 Strategy'!$A$2:$B$500,2,FALSE),0)</f>
        <v>1050</v>
      </c>
      <c r="E287" s="45">
        <f>_xlfn.IFNA(VLOOKUP(A287,'HTI0004 Strategy'!$A$2:$B$500,2,FALSE),0)</f>
        <v>-2400</v>
      </c>
      <c r="F287" s="45">
        <f>_xlfn.IFNA(VLOOKUP(A287,'HTI0005 Strategy'!$A$2:$B$500,2,FALSE),0)</f>
        <v>-7800</v>
      </c>
      <c r="G287" s="45">
        <f>_xlfn.IFNA(VLOOKUP(A287,'HTI00S1 Strategy'!$A$2:$B$500,2,FALSE),0)</f>
        <v>0</v>
      </c>
      <c r="H287" s="54">
        <f t="shared" si="12"/>
        <v>-7750</v>
      </c>
      <c r="I287" s="1">
        <f>VLOOKUP($A287,級距!$A:$K,9,FALSE)</f>
        <v>4</v>
      </c>
      <c r="J287" s="1">
        <f>VLOOKUP($A287,級距!$A:$K,10,FALSE)</f>
        <v>8</v>
      </c>
      <c r="K287" s="1">
        <f>VLOOKUP($A287,級距!$A:$K,11,FALSE)</f>
        <v>3</v>
      </c>
      <c r="L287" s="31">
        <f t="shared" si="11"/>
        <v>3</v>
      </c>
    </row>
    <row r="288" spans="1:12" x14ac:dyDescent="0.25">
      <c r="A288" s="46" t="s">
        <v>504</v>
      </c>
      <c r="B288" s="45">
        <f>_xlfn.IFNA(VLOOKUP(A288,'HTI0001 Strategy'!$A$2:$B$267,2,FALSE),0)</f>
        <v>0</v>
      </c>
      <c r="C288" s="45">
        <f>_xlfn.IFNA(VLOOKUP(A288,'HTI0002 Strategy'!$A$85:$B$583,2,FALSE),0)</f>
        <v>0</v>
      </c>
      <c r="D288" s="45">
        <f>_xlfn.IFNA(VLOOKUP(A288,'HTI0003 Strategy'!$A$2:$B$500,2,FALSE),0)</f>
        <v>0</v>
      </c>
      <c r="E288" s="45">
        <f>_xlfn.IFNA(VLOOKUP(A288,'HTI0004 Strategy'!$A$2:$B$500,2,FALSE),0)</f>
        <v>2250</v>
      </c>
      <c r="F288" s="45">
        <f>_xlfn.IFNA(VLOOKUP(A288,'HTI0005 Strategy'!$A$2:$B$500,2,FALSE),0)</f>
        <v>10700</v>
      </c>
      <c r="G288" s="45">
        <f>_xlfn.IFNA(VLOOKUP(A288,'HTI00S1 Strategy'!$A$2:$B$500,2,FALSE),0)</f>
        <v>0</v>
      </c>
      <c r="H288" s="54">
        <f t="shared" si="12"/>
        <v>12950</v>
      </c>
      <c r="I288" s="1">
        <f>VLOOKUP($A288,級距!$A:$K,9,FALSE)</f>
        <v>5</v>
      </c>
      <c r="J288" s="1">
        <f>VLOOKUP($A288,級距!$A:$K,10,FALSE)</f>
        <v>4</v>
      </c>
      <c r="K288" s="1">
        <f>VLOOKUP($A288,級距!$A:$K,11,FALSE)</f>
        <v>2</v>
      </c>
      <c r="L288" s="31">
        <f t="shared" si="11"/>
        <v>2</v>
      </c>
    </row>
    <row r="289" spans="1:12" x14ac:dyDescent="0.25">
      <c r="A289" s="46" t="s">
        <v>503</v>
      </c>
      <c r="B289" s="45">
        <f>_xlfn.IFNA(VLOOKUP(A289,'HTI0001 Strategy'!$A$2:$B$267,2,FALSE),0)</f>
        <v>0</v>
      </c>
      <c r="C289" s="45">
        <f>_xlfn.IFNA(VLOOKUP(A289,'HTI0002 Strategy'!$A$85:$B$583,2,FALSE),0)</f>
        <v>-5400</v>
      </c>
      <c r="D289" s="45">
        <f>_xlfn.IFNA(VLOOKUP(A289,'HTI0003 Strategy'!$A$2:$B$500,2,FALSE),0)</f>
        <v>-2500</v>
      </c>
      <c r="E289" s="45">
        <f>_xlfn.IFNA(VLOOKUP(A289,'HTI0004 Strategy'!$A$2:$B$500,2,FALSE),0)</f>
        <v>0</v>
      </c>
      <c r="F289" s="45">
        <f>_xlfn.IFNA(VLOOKUP(A289,'HTI0005 Strategy'!$A$2:$B$500,2,FALSE),0)</f>
        <v>0</v>
      </c>
      <c r="G289" s="45">
        <f>_xlfn.IFNA(VLOOKUP(A289,'HTI00S1 Strategy'!$A$2:$B$500,2,FALSE),0)</f>
        <v>-1400</v>
      </c>
      <c r="H289" s="54">
        <f t="shared" si="12"/>
        <v>-9300</v>
      </c>
      <c r="I289" s="1">
        <f>VLOOKUP($A289,級距!$A:$K,9,FALSE)</f>
        <v>7</v>
      </c>
      <c r="J289" s="1">
        <f>VLOOKUP($A289,級距!$A:$K,10,FALSE)</f>
        <v>5</v>
      </c>
      <c r="K289" s="1">
        <f>VLOOKUP($A289,級距!$A:$K,11,FALSE)</f>
        <v>1</v>
      </c>
      <c r="L289" s="31">
        <f t="shared" si="11"/>
        <v>1</v>
      </c>
    </row>
    <row r="290" spans="1:12" x14ac:dyDescent="0.25">
      <c r="A290" s="46" t="s">
        <v>502</v>
      </c>
      <c r="B290" s="45">
        <f>_xlfn.IFNA(VLOOKUP(A290,'HTI0001 Strategy'!$A$2:$B$267,2,FALSE),0)</f>
        <v>-2400</v>
      </c>
      <c r="C290" s="45">
        <f>_xlfn.IFNA(VLOOKUP(A290,'HTI0002 Strategy'!$A$85:$B$583,2,FALSE),0)</f>
        <v>-4200</v>
      </c>
      <c r="D290" s="45">
        <f>_xlfn.IFNA(VLOOKUP(A290,'HTI0003 Strategy'!$A$2:$B$500,2,FALSE),0)</f>
        <v>0</v>
      </c>
      <c r="E290" s="45">
        <f>_xlfn.IFNA(VLOOKUP(A290,'HTI0004 Strategy'!$A$2:$B$500,2,FALSE),0)</f>
        <v>0</v>
      </c>
      <c r="F290" s="45">
        <f>_xlfn.IFNA(VLOOKUP(A290,'HTI0005 Strategy'!$A$2:$B$500,2,FALSE),0)</f>
        <v>7450</v>
      </c>
      <c r="G290" s="45">
        <f>_xlfn.IFNA(VLOOKUP(A290,'HTI00S1 Strategy'!$A$2:$B$500,2,FALSE),0)</f>
        <v>0</v>
      </c>
      <c r="H290" s="54">
        <f t="shared" si="12"/>
        <v>850</v>
      </c>
      <c r="I290" s="1">
        <f>VLOOKUP($A290,級距!$A:$K,9,FALSE)</f>
        <v>5</v>
      </c>
      <c r="J290" s="1">
        <f>VLOOKUP($A290,級距!$A:$K,10,FALSE)</f>
        <v>3</v>
      </c>
      <c r="K290" s="1">
        <f>VLOOKUP($A290,級距!$A:$K,11,FALSE)</f>
        <v>2</v>
      </c>
      <c r="L290" s="31">
        <f t="shared" si="11"/>
        <v>2</v>
      </c>
    </row>
    <row r="291" spans="1:12" x14ac:dyDescent="0.25">
      <c r="A291" s="46" t="s">
        <v>501</v>
      </c>
      <c r="B291" s="45">
        <f>_xlfn.IFNA(VLOOKUP(A291,'HTI0001 Strategy'!$A$2:$B$267,2,FALSE),0)</f>
        <v>0</v>
      </c>
      <c r="C291" s="45">
        <f>_xlfn.IFNA(VLOOKUP(A291,'HTI0002 Strategy'!$A$85:$B$583,2,FALSE),0)</f>
        <v>-4500</v>
      </c>
      <c r="D291" s="45">
        <f>_xlfn.IFNA(VLOOKUP(A291,'HTI0003 Strategy'!$A$2:$B$500,2,FALSE),0)</f>
        <v>0</v>
      </c>
      <c r="E291" s="45">
        <f>_xlfn.IFNA(VLOOKUP(A291,'HTI0004 Strategy'!$A$2:$B$500,2,FALSE),0)</f>
        <v>-5800</v>
      </c>
      <c r="F291" s="45">
        <f>_xlfn.IFNA(VLOOKUP(A291,'HTI0005 Strategy'!$A$2:$B$500,2,FALSE),0)</f>
        <v>-3850</v>
      </c>
      <c r="G291" s="45">
        <f>_xlfn.IFNA(VLOOKUP(A291,'HTI00S1 Strategy'!$A$2:$B$500,2,FALSE),0)</f>
        <v>0</v>
      </c>
      <c r="H291" s="54">
        <f t="shared" si="12"/>
        <v>-14150</v>
      </c>
      <c r="I291" s="1">
        <f>VLOOKUP($A291,級距!$A:$K,9,FALSE)</f>
        <v>3</v>
      </c>
      <c r="J291" s="1">
        <f>VLOOKUP($A291,級距!$A:$K,10,FALSE)</f>
        <v>1</v>
      </c>
      <c r="K291" s="1">
        <f>VLOOKUP($A291,級距!$A:$K,11,FALSE)</f>
        <v>2</v>
      </c>
      <c r="L291" s="31">
        <f t="shared" si="11"/>
        <v>2</v>
      </c>
    </row>
    <row r="292" spans="1:12" x14ac:dyDescent="0.25">
      <c r="A292" s="46" t="s">
        <v>500</v>
      </c>
      <c r="B292" s="45">
        <f>_xlfn.IFNA(VLOOKUP(A292,'HTI0001 Strategy'!$A$2:$B$267,2,FALSE),0)</f>
        <v>-2300</v>
      </c>
      <c r="C292" s="45">
        <f>_xlfn.IFNA(VLOOKUP(A292,'HTI0002 Strategy'!$A$85:$B$583,2,FALSE),0)</f>
        <v>1450</v>
      </c>
      <c r="D292" s="45">
        <f>_xlfn.IFNA(VLOOKUP(A292,'HTI0003 Strategy'!$A$2:$B$500,2,FALSE),0)</f>
        <v>300</v>
      </c>
      <c r="E292" s="45">
        <f>_xlfn.IFNA(VLOOKUP(A292,'HTI0004 Strategy'!$A$2:$B$500,2,FALSE),0)</f>
        <v>0</v>
      </c>
      <c r="F292" s="45">
        <f>_xlfn.IFNA(VLOOKUP(A292,'HTI0005 Strategy'!$A$2:$B$500,2,FALSE),0)</f>
        <v>0</v>
      </c>
      <c r="G292" s="45">
        <f>_xlfn.IFNA(VLOOKUP(A292,'HTI00S1 Strategy'!$A$2:$B$500,2,FALSE),0)</f>
        <v>4850</v>
      </c>
      <c r="H292" s="54">
        <f t="shared" si="12"/>
        <v>4300</v>
      </c>
      <c r="I292" s="1">
        <f>VLOOKUP($A292,級距!$A:$K,9,FALSE)</f>
        <v>5</v>
      </c>
      <c r="J292" s="1">
        <f>VLOOKUP($A292,級距!$A:$K,10,FALSE)</f>
        <v>6</v>
      </c>
      <c r="K292" s="1">
        <f>VLOOKUP($A292,級距!$A:$K,11,FALSE)</f>
        <v>2</v>
      </c>
      <c r="L292" s="31">
        <f t="shared" si="11"/>
        <v>2</v>
      </c>
    </row>
    <row r="293" spans="1:12" x14ac:dyDescent="0.25">
      <c r="A293" s="46" t="s">
        <v>499</v>
      </c>
      <c r="B293" s="45">
        <f>_xlfn.IFNA(VLOOKUP(A293,'HTI0001 Strategy'!$A$2:$B$267,2,FALSE),0)</f>
        <v>0</v>
      </c>
      <c r="C293" s="45">
        <f>_xlfn.IFNA(VLOOKUP(A293,'HTI0002 Strategy'!$A$85:$B$583,2,FALSE),0)</f>
        <v>2800</v>
      </c>
      <c r="D293" s="45">
        <f>_xlfn.IFNA(VLOOKUP(A293,'HTI0003 Strategy'!$A$2:$B$500,2,FALSE),0)</f>
        <v>0</v>
      </c>
      <c r="E293" s="45">
        <f>_xlfn.IFNA(VLOOKUP(A293,'HTI0004 Strategy'!$A$2:$B$500,2,FALSE),0)</f>
        <v>-6300</v>
      </c>
      <c r="F293" s="45">
        <f>_xlfn.IFNA(VLOOKUP(A293,'HTI0005 Strategy'!$A$2:$B$500,2,FALSE),0)</f>
        <v>0</v>
      </c>
      <c r="G293" s="45">
        <f>_xlfn.IFNA(VLOOKUP(A293,'HTI00S1 Strategy'!$A$2:$B$500,2,FALSE),0)</f>
        <v>-5900</v>
      </c>
      <c r="H293" s="54">
        <f t="shared" si="12"/>
        <v>-9400</v>
      </c>
      <c r="I293" s="1">
        <f>VLOOKUP($A293,級距!$A:$K,9,FALSE)</f>
        <v>4</v>
      </c>
      <c r="J293" s="1">
        <f>VLOOKUP($A293,級距!$A:$K,10,FALSE)</f>
        <v>5</v>
      </c>
      <c r="K293" s="1">
        <f>VLOOKUP($A293,級距!$A:$K,11,FALSE)</f>
        <v>2</v>
      </c>
      <c r="L293" s="31">
        <f t="shared" si="11"/>
        <v>2</v>
      </c>
    </row>
    <row r="294" spans="1:12" x14ac:dyDescent="0.25">
      <c r="A294" s="46" t="s">
        <v>498</v>
      </c>
      <c r="B294" s="45">
        <f>_xlfn.IFNA(VLOOKUP(A294,'HTI0001 Strategy'!$A$2:$B$267,2,FALSE),0)</f>
        <v>0</v>
      </c>
      <c r="C294" s="45">
        <f>_xlfn.IFNA(VLOOKUP(A294,'HTI0002 Strategy'!$A$85:$B$583,2,FALSE),0)</f>
        <v>1950</v>
      </c>
      <c r="D294" s="45">
        <f>_xlfn.IFNA(VLOOKUP(A294,'HTI0003 Strategy'!$A$2:$B$500,2,FALSE),0)</f>
        <v>0</v>
      </c>
      <c r="E294" s="45">
        <f>_xlfn.IFNA(VLOOKUP(A294,'HTI0004 Strategy'!$A$2:$B$500,2,FALSE),0)</f>
        <v>0</v>
      </c>
      <c r="F294" s="45">
        <f>_xlfn.IFNA(VLOOKUP(A294,'HTI0005 Strategy'!$A$2:$B$500,2,FALSE),0)</f>
        <v>0</v>
      </c>
      <c r="G294" s="45">
        <f>_xlfn.IFNA(VLOOKUP(A294,'HTI00S1 Strategy'!$A$2:$B$500,2,FALSE),0)</f>
        <v>3700</v>
      </c>
      <c r="H294" s="54">
        <f t="shared" si="12"/>
        <v>5650</v>
      </c>
      <c r="I294" s="1">
        <f>VLOOKUP($A294,級距!$A:$K,9,FALSE)</f>
        <v>5</v>
      </c>
      <c r="J294" s="1">
        <f>VLOOKUP($A294,級距!$A:$K,10,FALSE)</f>
        <v>5</v>
      </c>
      <c r="K294" s="1">
        <f>VLOOKUP($A294,級距!$A:$K,11,FALSE)</f>
        <v>2</v>
      </c>
      <c r="L294" s="31">
        <f t="shared" si="11"/>
        <v>2</v>
      </c>
    </row>
    <row r="295" spans="1:12" x14ac:dyDescent="0.25">
      <c r="A295" s="46" t="s">
        <v>497</v>
      </c>
      <c r="B295" s="45">
        <f>_xlfn.IFNA(VLOOKUP(A295,'HTI0001 Strategy'!$A$2:$B$267,2,FALSE),0)</f>
        <v>0</v>
      </c>
      <c r="C295" s="45">
        <f>_xlfn.IFNA(VLOOKUP(A295,'HTI0002 Strategy'!$A$85:$B$583,2,FALSE),0)</f>
        <v>3800</v>
      </c>
      <c r="D295" s="45">
        <f>_xlfn.IFNA(VLOOKUP(A295,'HTI0003 Strategy'!$A$2:$B$500,2,FALSE),0)</f>
        <v>0</v>
      </c>
      <c r="E295" s="45">
        <f>_xlfn.IFNA(VLOOKUP(A295,'HTI0004 Strategy'!$A$2:$B$500,2,FALSE),0)</f>
        <v>20800</v>
      </c>
      <c r="F295" s="45">
        <f>_xlfn.IFNA(VLOOKUP(A295,'HTI0005 Strategy'!$A$2:$B$500,2,FALSE),0)</f>
        <v>0</v>
      </c>
      <c r="G295" s="45">
        <f>_xlfn.IFNA(VLOOKUP(A295,'HTI00S1 Strategy'!$A$2:$B$500,2,FALSE),0)</f>
        <v>-5800</v>
      </c>
      <c r="H295" s="54">
        <f t="shared" si="12"/>
        <v>18800</v>
      </c>
      <c r="I295" s="1">
        <f>VLOOKUP($A295,級距!$A:$K,9,FALSE)</f>
        <v>5</v>
      </c>
      <c r="J295" s="1">
        <f>VLOOKUP($A295,級距!$A:$K,10,FALSE)</f>
        <v>6</v>
      </c>
      <c r="K295" s="1">
        <f>VLOOKUP($A295,級距!$A:$K,11,FALSE)</f>
        <v>2</v>
      </c>
      <c r="L295" s="31">
        <f t="shared" si="11"/>
        <v>2</v>
      </c>
    </row>
    <row r="296" spans="1:12" x14ac:dyDescent="0.25">
      <c r="A296" s="46" t="s">
        <v>496</v>
      </c>
      <c r="B296" s="45">
        <f>_xlfn.IFNA(VLOOKUP(A296,'HTI0001 Strategy'!$A$2:$B$267,2,FALSE),0)</f>
        <v>0</v>
      </c>
      <c r="C296" s="45">
        <f>_xlfn.IFNA(VLOOKUP(A296,'HTI0002 Strategy'!$A$85:$B$583,2,FALSE),0)</f>
        <v>-600</v>
      </c>
      <c r="D296" s="45">
        <f>_xlfn.IFNA(VLOOKUP(A296,'HTI0003 Strategy'!$A$2:$B$500,2,FALSE),0)</f>
        <v>-3850</v>
      </c>
      <c r="E296" s="45">
        <f>_xlfn.IFNA(VLOOKUP(A296,'HTI0004 Strategy'!$A$2:$B$500,2,FALSE),0)</f>
        <v>0</v>
      </c>
      <c r="F296" s="45">
        <f>_xlfn.IFNA(VLOOKUP(A296,'HTI0005 Strategy'!$A$2:$B$500,2,FALSE),0)</f>
        <v>-1450</v>
      </c>
      <c r="G296" s="45">
        <f>_xlfn.IFNA(VLOOKUP(A296,'HTI00S1 Strategy'!$A$2:$B$500,2,FALSE),0)</f>
        <v>0</v>
      </c>
      <c r="H296" s="54">
        <f t="shared" si="12"/>
        <v>-5900</v>
      </c>
      <c r="I296" s="1">
        <f>VLOOKUP($A296,級距!$A:$K,9,FALSE)</f>
        <v>5</v>
      </c>
      <c r="J296" s="1">
        <f>VLOOKUP($A296,級距!$A:$K,10,FALSE)</f>
        <v>4</v>
      </c>
      <c r="K296" s="1">
        <f>VLOOKUP($A296,級距!$A:$K,11,FALSE)</f>
        <v>2</v>
      </c>
      <c r="L296" s="31">
        <f t="shared" si="11"/>
        <v>2</v>
      </c>
    </row>
    <row r="297" spans="1:12" x14ac:dyDescent="0.25">
      <c r="A297" s="46" t="s">
        <v>495</v>
      </c>
      <c r="B297" s="45">
        <f>_xlfn.IFNA(VLOOKUP(A297,'HTI0001 Strategy'!$A$2:$B$267,2,FALSE),0)</f>
        <v>0</v>
      </c>
      <c r="C297" s="45">
        <f>_xlfn.IFNA(VLOOKUP(A297,'HTI0002 Strategy'!$A$85:$B$583,2,FALSE),0)</f>
        <v>-2100</v>
      </c>
      <c r="D297" s="45">
        <f>_xlfn.IFNA(VLOOKUP(A297,'HTI0003 Strategy'!$A$2:$B$500,2,FALSE),0)</f>
        <v>0</v>
      </c>
      <c r="E297" s="45">
        <f>_xlfn.IFNA(VLOOKUP(A297,'HTI0004 Strategy'!$A$2:$B$500,2,FALSE),0)</f>
        <v>-11350</v>
      </c>
      <c r="F297" s="45">
        <f>_xlfn.IFNA(VLOOKUP(A297,'HTI0005 Strategy'!$A$2:$B$500,2,FALSE),0)</f>
        <v>-900</v>
      </c>
      <c r="G297" s="45">
        <f>_xlfn.IFNA(VLOOKUP(A297,'HTI00S1 Strategy'!$A$2:$B$500,2,FALSE),0)</f>
        <v>0</v>
      </c>
      <c r="H297" s="54">
        <f t="shared" si="12"/>
        <v>-14350</v>
      </c>
      <c r="I297" s="1">
        <f>VLOOKUP($A297,級距!$A:$K,9,FALSE)</f>
        <v>2</v>
      </c>
      <c r="J297" s="1">
        <f>VLOOKUP($A297,級距!$A:$K,10,FALSE)</f>
        <v>4</v>
      </c>
      <c r="K297" s="1">
        <f>VLOOKUP($A297,級距!$A:$K,11,FALSE)</f>
        <v>2</v>
      </c>
      <c r="L297" s="31">
        <f t="shared" si="11"/>
        <v>2</v>
      </c>
    </row>
    <row r="298" spans="1:12" x14ac:dyDescent="0.25">
      <c r="A298" s="46" t="s">
        <v>494</v>
      </c>
      <c r="B298" s="45">
        <f>_xlfn.IFNA(VLOOKUP(A298,'HTI0001 Strategy'!$A$2:$B$267,2,FALSE),0)</f>
        <v>-5400</v>
      </c>
      <c r="C298" s="45">
        <f>_xlfn.IFNA(VLOOKUP(A298,'HTI0002 Strategy'!$A$85:$B$583,2,FALSE),0)</f>
        <v>-5400</v>
      </c>
      <c r="D298" s="45">
        <f>_xlfn.IFNA(VLOOKUP(A298,'HTI0003 Strategy'!$A$2:$B$500,2,FALSE),0)</f>
        <v>-700</v>
      </c>
      <c r="E298" s="45">
        <f>_xlfn.IFNA(VLOOKUP(A298,'HTI0004 Strategy'!$A$2:$B$500,2,FALSE),0)</f>
        <v>4700</v>
      </c>
      <c r="F298" s="45">
        <f>_xlfn.IFNA(VLOOKUP(A298,'HTI0005 Strategy'!$A$2:$B$500,2,FALSE),0)</f>
        <v>-1900</v>
      </c>
      <c r="G298" s="45">
        <f>_xlfn.IFNA(VLOOKUP(A298,'HTI00S1 Strategy'!$A$2:$B$500,2,FALSE),0)</f>
        <v>3300</v>
      </c>
      <c r="H298" s="54">
        <f t="shared" si="12"/>
        <v>-5400</v>
      </c>
      <c r="I298" s="1">
        <f>VLOOKUP($A298,級距!$A:$K,9,FALSE)</f>
        <v>4</v>
      </c>
      <c r="J298" s="1">
        <f>VLOOKUP($A298,級距!$A:$K,10,FALSE)</f>
        <v>2</v>
      </c>
      <c r="K298" s="1">
        <f>VLOOKUP($A298,級距!$A:$K,11,FALSE)</f>
        <v>2</v>
      </c>
      <c r="L298" s="31">
        <f t="shared" si="11"/>
        <v>2</v>
      </c>
    </row>
    <row r="299" spans="1:12" x14ac:dyDescent="0.25">
      <c r="A299" s="46" t="s">
        <v>493</v>
      </c>
      <c r="B299" s="45">
        <f>_xlfn.IFNA(VLOOKUP(A299,'HTI0001 Strategy'!$A$2:$B$267,2,FALSE),0)</f>
        <v>1600</v>
      </c>
      <c r="C299" s="45">
        <f>_xlfn.IFNA(VLOOKUP(A299,'HTI0002 Strategy'!$A$85:$B$583,2,FALSE),0)</f>
        <v>-5300</v>
      </c>
      <c r="D299" s="45">
        <f>_xlfn.IFNA(VLOOKUP(A299,'HTI0003 Strategy'!$A$2:$B$500,2,FALSE),0)</f>
        <v>0</v>
      </c>
      <c r="E299" s="45">
        <f>_xlfn.IFNA(VLOOKUP(A299,'HTI0004 Strategy'!$A$2:$B$500,2,FALSE),0)</f>
        <v>-150</v>
      </c>
      <c r="F299" s="45">
        <f>_xlfn.IFNA(VLOOKUP(A299,'HTI0005 Strategy'!$A$2:$B$500,2,FALSE),0)</f>
        <v>0</v>
      </c>
      <c r="G299" s="45">
        <f>_xlfn.IFNA(VLOOKUP(A299,'HTI00S1 Strategy'!$A$2:$B$500,2,FALSE),0)</f>
        <v>-6200</v>
      </c>
      <c r="H299" s="54">
        <f t="shared" si="12"/>
        <v>-10050</v>
      </c>
      <c r="I299" s="1">
        <f>VLOOKUP($A299,級距!$A:$K,9,FALSE)</f>
        <v>6</v>
      </c>
      <c r="J299" s="1">
        <f>VLOOKUP($A299,級距!$A:$K,10,FALSE)</f>
        <v>3</v>
      </c>
      <c r="K299" s="1">
        <f>VLOOKUP($A299,級距!$A:$K,11,FALSE)</f>
        <v>1</v>
      </c>
      <c r="L299" s="31">
        <f t="shared" si="11"/>
        <v>1</v>
      </c>
    </row>
    <row r="300" spans="1:12" x14ac:dyDescent="0.25">
      <c r="A300" s="46" t="s">
        <v>492</v>
      </c>
      <c r="B300" s="45">
        <f>_xlfn.IFNA(VLOOKUP(A300,'HTI0001 Strategy'!$A$2:$B$267,2,FALSE),0)</f>
        <v>0</v>
      </c>
      <c r="C300" s="45">
        <f>_xlfn.IFNA(VLOOKUP(A300,'HTI0002 Strategy'!$A$85:$B$583,2,FALSE),0)</f>
        <v>0</v>
      </c>
      <c r="D300" s="45">
        <f>_xlfn.IFNA(VLOOKUP(A300,'HTI0003 Strategy'!$A$2:$B$500,2,FALSE),0)</f>
        <v>0</v>
      </c>
      <c r="E300" s="45">
        <f>_xlfn.IFNA(VLOOKUP(A300,'HTI0004 Strategy'!$A$2:$B$500,2,FALSE),0)</f>
        <v>9450</v>
      </c>
      <c r="F300" s="45">
        <f>_xlfn.IFNA(VLOOKUP(A300,'HTI0005 Strategy'!$A$2:$B$500,2,FALSE),0)</f>
        <v>-150</v>
      </c>
      <c r="G300" s="45">
        <f>_xlfn.IFNA(VLOOKUP(A300,'HTI00S1 Strategy'!$A$2:$B$500,2,FALSE),0)</f>
        <v>3200</v>
      </c>
      <c r="H300" s="54">
        <f t="shared" si="12"/>
        <v>12500</v>
      </c>
      <c r="I300" s="1">
        <f>VLOOKUP($A300,級距!$A:$K,9,FALSE)</f>
        <v>5</v>
      </c>
      <c r="J300" s="1">
        <f>VLOOKUP($A300,級距!$A:$K,10,FALSE)</f>
        <v>9</v>
      </c>
      <c r="K300" s="1">
        <f>VLOOKUP($A300,級距!$A:$K,11,FALSE)</f>
        <v>3</v>
      </c>
      <c r="L300" s="31">
        <f t="shared" si="11"/>
        <v>3</v>
      </c>
    </row>
    <row r="301" spans="1:12" x14ac:dyDescent="0.25">
      <c r="A301" s="46" t="s">
        <v>491</v>
      </c>
      <c r="B301" s="45">
        <f>_xlfn.IFNA(VLOOKUP(A301,'HTI0001 Strategy'!$A$2:$B$267,2,FALSE),0)</f>
        <v>0</v>
      </c>
      <c r="C301" s="45">
        <f>_xlfn.IFNA(VLOOKUP(A301,'HTI0002 Strategy'!$A$85:$B$583,2,FALSE),0)</f>
        <v>-1700</v>
      </c>
      <c r="D301" s="45">
        <f>_xlfn.IFNA(VLOOKUP(A301,'HTI0003 Strategy'!$A$2:$B$500,2,FALSE),0)</f>
        <v>0</v>
      </c>
      <c r="E301" s="45">
        <f>_xlfn.IFNA(VLOOKUP(A301,'HTI0004 Strategy'!$A$2:$B$500,2,FALSE),0)</f>
        <v>0</v>
      </c>
      <c r="F301" s="45">
        <f>_xlfn.IFNA(VLOOKUP(A301,'HTI0005 Strategy'!$A$2:$B$500,2,FALSE),0)</f>
        <v>-1750</v>
      </c>
      <c r="G301" s="45">
        <f>_xlfn.IFNA(VLOOKUP(A301,'HTI00S1 Strategy'!$A$2:$B$500,2,FALSE),0)</f>
        <v>2300</v>
      </c>
      <c r="H301" s="54">
        <f t="shared" si="12"/>
        <v>-1150</v>
      </c>
      <c r="I301" s="1">
        <f>VLOOKUP($A301,級距!$A:$K,9,FALSE)</f>
        <v>3</v>
      </c>
      <c r="J301" s="1">
        <f>VLOOKUP($A301,級距!$A:$K,10,FALSE)</f>
        <v>2</v>
      </c>
      <c r="K301" s="1">
        <f>VLOOKUP($A301,級距!$A:$K,11,FALSE)</f>
        <v>2</v>
      </c>
      <c r="L301" s="31">
        <f t="shared" si="11"/>
        <v>2</v>
      </c>
    </row>
    <row r="302" spans="1:12" x14ac:dyDescent="0.25">
      <c r="A302" s="46" t="s">
        <v>490</v>
      </c>
      <c r="B302" s="45">
        <f>_xlfn.IFNA(VLOOKUP(A302,'HTI0001 Strategy'!$A$2:$B$267,2,FALSE),0)</f>
        <v>-250</v>
      </c>
      <c r="C302" s="45">
        <f>_xlfn.IFNA(VLOOKUP(A302,'HTI0002 Strategy'!$A$85:$B$583,2,FALSE),0)</f>
        <v>-1600</v>
      </c>
      <c r="D302" s="45">
        <f>_xlfn.IFNA(VLOOKUP(A302,'HTI0003 Strategy'!$A$2:$B$500,2,FALSE),0)</f>
        <v>-4650</v>
      </c>
      <c r="E302" s="45">
        <f>_xlfn.IFNA(VLOOKUP(A302,'HTI0004 Strategy'!$A$2:$B$500,2,FALSE),0)</f>
        <v>7050</v>
      </c>
      <c r="F302" s="45">
        <f>_xlfn.IFNA(VLOOKUP(A302,'HTI0005 Strategy'!$A$2:$B$500,2,FALSE),0)</f>
        <v>0</v>
      </c>
      <c r="G302" s="45">
        <f>_xlfn.IFNA(VLOOKUP(A302,'HTI00S1 Strategy'!$A$2:$B$500,2,FALSE),0)</f>
        <v>0</v>
      </c>
      <c r="H302" s="54">
        <f t="shared" si="12"/>
        <v>550</v>
      </c>
      <c r="I302" s="1">
        <f>VLOOKUP($A302,級距!$A:$K,9,FALSE)</f>
        <v>8</v>
      </c>
      <c r="J302" s="1">
        <f>VLOOKUP($A302,級距!$A:$K,10,FALSE)</f>
        <v>4</v>
      </c>
      <c r="K302" s="1">
        <f>VLOOKUP($A302,級距!$A:$K,11,FALSE)</f>
        <v>1</v>
      </c>
      <c r="L302" s="31">
        <f t="shared" si="11"/>
        <v>1</v>
      </c>
    </row>
    <row r="303" spans="1:12" x14ac:dyDescent="0.25">
      <c r="A303" s="46" t="s">
        <v>489</v>
      </c>
      <c r="B303" s="45">
        <f>_xlfn.IFNA(VLOOKUP(A303,'HTI0001 Strategy'!$A$2:$B$267,2,FALSE),0)</f>
        <v>0</v>
      </c>
      <c r="C303" s="45">
        <f>_xlfn.IFNA(VLOOKUP(A303,'HTI0002 Strategy'!$A$85:$B$583,2,FALSE),0)</f>
        <v>-5500</v>
      </c>
      <c r="D303" s="45">
        <f>_xlfn.IFNA(VLOOKUP(A303,'HTI0003 Strategy'!$A$2:$B$500,2,FALSE),0)</f>
        <v>600</v>
      </c>
      <c r="E303" s="45">
        <f>_xlfn.IFNA(VLOOKUP(A303,'HTI0004 Strategy'!$A$2:$B$500,2,FALSE),0)</f>
        <v>0</v>
      </c>
      <c r="F303" s="45">
        <f>_xlfn.IFNA(VLOOKUP(A303,'HTI0005 Strategy'!$A$2:$B$500,2,FALSE),0)</f>
        <v>-5350</v>
      </c>
      <c r="G303" s="45">
        <f>_xlfn.IFNA(VLOOKUP(A303,'HTI00S1 Strategy'!$A$2:$B$500,2,FALSE),0)</f>
        <v>900</v>
      </c>
      <c r="H303" s="54">
        <f t="shared" si="12"/>
        <v>-9350</v>
      </c>
      <c r="I303" s="1">
        <f>VLOOKUP($A303,級距!$A:$K,9,FALSE)</f>
        <v>4</v>
      </c>
      <c r="J303" s="1">
        <f>VLOOKUP($A303,級距!$A:$K,10,FALSE)</f>
        <v>9</v>
      </c>
      <c r="K303" s="1">
        <f>VLOOKUP($A303,級距!$A:$K,11,FALSE)</f>
        <v>3</v>
      </c>
      <c r="L303" s="31">
        <f t="shared" si="11"/>
        <v>3</v>
      </c>
    </row>
    <row r="304" spans="1:12" x14ac:dyDescent="0.25">
      <c r="A304" s="46" t="s">
        <v>488</v>
      </c>
      <c r="B304" s="45">
        <f>_xlfn.IFNA(VLOOKUP(A304,'HTI0001 Strategy'!$A$2:$B$267,2,FALSE),0)</f>
        <v>-2400</v>
      </c>
      <c r="C304" s="45">
        <f>_xlfn.IFNA(VLOOKUP(A304,'HTI0002 Strategy'!$A$85:$B$583,2,FALSE),0)</f>
        <v>-5800</v>
      </c>
      <c r="D304" s="45">
        <f>_xlfn.IFNA(VLOOKUP(A304,'HTI0003 Strategy'!$A$2:$B$500,2,FALSE),0)</f>
        <v>0</v>
      </c>
      <c r="E304" s="45">
        <f>_xlfn.IFNA(VLOOKUP(A304,'HTI0004 Strategy'!$A$2:$B$500,2,FALSE),0)</f>
        <v>0</v>
      </c>
      <c r="F304" s="45">
        <f>_xlfn.IFNA(VLOOKUP(A304,'HTI0005 Strategy'!$A$2:$B$500,2,FALSE),0)</f>
        <v>0</v>
      </c>
      <c r="G304" s="45">
        <f>_xlfn.IFNA(VLOOKUP(A304,'HTI00S1 Strategy'!$A$2:$B$500,2,FALSE),0)</f>
        <v>0</v>
      </c>
      <c r="H304" s="54">
        <f t="shared" si="12"/>
        <v>-8200</v>
      </c>
      <c r="I304" s="1">
        <f>VLOOKUP($A304,級距!$A:$K,9,FALSE)</f>
        <v>4</v>
      </c>
      <c r="J304" s="1">
        <f>VLOOKUP($A304,級距!$A:$K,10,FALSE)</f>
        <v>5</v>
      </c>
      <c r="K304" s="1">
        <f>VLOOKUP($A304,級距!$A:$K,11,FALSE)</f>
        <v>2</v>
      </c>
      <c r="L304" s="31">
        <f t="shared" si="11"/>
        <v>2</v>
      </c>
    </row>
    <row r="305" spans="1:12" x14ac:dyDescent="0.25">
      <c r="A305" s="46" t="s">
        <v>487</v>
      </c>
      <c r="B305" s="45">
        <f>_xlfn.IFNA(VLOOKUP(A305,'HTI0001 Strategy'!$A$2:$B$267,2,FALSE),0)</f>
        <v>0</v>
      </c>
      <c r="C305" s="45">
        <f>_xlfn.IFNA(VLOOKUP(A305,'HTI0002 Strategy'!$A$85:$B$583,2,FALSE),0)</f>
        <v>-1400</v>
      </c>
      <c r="D305" s="45">
        <f>_xlfn.IFNA(VLOOKUP(A305,'HTI0003 Strategy'!$A$2:$B$500,2,FALSE),0)</f>
        <v>0</v>
      </c>
      <c r="E305" s="45">
        <f>_xlfn.IFNA(VLOOKUP(A305,'HTI0004 Strategy'!$A$2:$B$500,2,FALSE),0)</f>
        <v>-10900</v>
      </c>
      <c r="F305" s="45">
        <f>_xlfn.IFNA(VLOOKUP(A305,'HTI0005 Strategy'!$A$2:$B$500,2,FALSE),0)</f>
        <v>5100</v>
      </c>
      <c r="G305" s="45">
        <f>_xlfn.IFNA(VLOOKUP(A305,'HTI00S1 Strategy'!$A$2:$B$500,2,FALSE),0)</f>
        <v>-900</v>
      </c>
      <c r="H305" s="54">
        <f t="shared" si="12"/>
        <v>-8100</v>
      </c>
      <c r="I305" s="1">
        <f>VLOOKUP($A305,級距!$A:$K,9,FALSE)</f>
        <v>3</v>
      </c>
      <c r="J305" s="1">
        <f>VLOOKUP($A305,級距!$A:$K,10,FALSE)</f>
        <v>5</v>
      </c>
      <c r="K305" s="1">
        <f>VLOOKUP($A305,級距!$A:$K,11,FALSE)</f>
        <v>2</v>
      </c>
      <c r="L305" s="31">
        <f t="shared" si="11"/>
        <v>2</v>
      </c>
    </row>
    <row r="306" spans="1:12" x14ac:dyDescent="0.25">
      <c r="A306" s="46" t="s">
        <v>486</v>
      </c>
      <c r="B306" s="45">
        <f>_xlfn.IFNA(VLOOKUP(A306,'HTI0001 Strategy'!$A$2:$B$267,2,FALSE),0)</f>
        <v>1950</v>
      </c>
      <c r="C306" s="45">
        <f>_xlfn.IFNA(VLOOKUP(A306,'HTI0002 Strategy'!$A$85:$B$583,2,FALSE),0)</f>
        <v>-5500</v>
      </c>
      <c r="D306" s="45">
        <f>_xlfn.IFNA(VLOOKUP(A306,'HTI0003 Strategy'!$A$2:$B$500,2,FALSE),0)</f>
        <v>0</v>
      </c>
      <c r="E306" s="45">
        <f>_xlfn.IFNA(VLOOKUP(A306,'HTI0004 Strategy'!$A$2:$B$500,2,FALSE),0)</f>
        <v>-9100</v>
      </c>
      <c r="F306" s="45">
        <f>_xlfn.IFNA(VLOOKUP(A306,'HTI0005 Strategy'!$A$2:$B$500,2,FALSE),0)</f>
        <v>-1200</v>
      </c>
      <c r="G306" s="45">
        <f>_xlfn.IFNA(VLOOKUP(A306,'HTI00S1 Strategy'!$A$2:$B$500,2,FALSE),0)</f>
        <v>6450</v>
      </c>
      <c r="H306" s="54">
        <f t="shared" si="12"/>
        <v>-7400</v>
      </c>
      <c r="I306" s="1">
        <f>VLOOKUP($A306,級距!$A:$K,9,FALSE)</f>
        <v>7</v>
      </c>
      <c r="J306" s="1">
        <f>VLOOKUP($A306,級距!$A:$K,10,FALSE)</f>
        <v>6</v>
      </c>
      <c r="K306" s="1">
        <f>VLOOKUP($A306,級距!$A:$K,11,FALSE)</f>
        <v>1</v>
      </c>
      <c r="L306" s="31">
        <f t="shared" si="11"/>
        <v>1</v>
      </c>
    </row>
    <row r="307" spans="1:12" x14ac:dyDescent="0.25">
      <c r="A307" s="46" t="s">
        <v>485</v>
      </c>
      <c r="B307" s="45">
        <f>_xlfn.IFNA(VLOOKUP(A307,'HTI0001 Strategy'!$A$2:$B$267,2,FALSE),0)</f>
        <v>-5400</v>
      </c>
      <c r="C307" s="45">
        <f>_xlfn.IFNA(VLOOKUP(A307,'HTI0002 Strategy'!$A$85:$B$583,2,FALSE),0)</f>
        <v>-5500</v>
      </c>
      <c r="D307" s="45">
        <f>_xlfn.IFNA(VLOOKUP(A307,'HTI0003 Strategy'!$A$2:$B$500,2,FALSE),0)</f>
        <v>0</v>
      </c>
      <c r="E307" s="45">
        <f>_xlfn.IFNA(VLOOKUP(A307,'HTI0004 Strategy'!$A$2:$B$500,2,FALSE),0)</f>
        <v>9300</v>
      </c>
      <c r="F307" s="45">
        <f>_xlfn.IFNA(VLOOKUP(A307,'HTI0005 Strategy'!$A$2:$B$500,2,FALSE),0)</f>
        <v>1100</v>
      </c>
      <c r="G307" s="45">
        <f>_xlfn.IFNA(VLOOKUP(A307,'HTI00S1 Strategy'!$A$2:$B$500,2,FALSE),0)</f>
        <v>0</v>
      </c>
      <c r="H307" s="54">
        <f t="shared" si="12"/>
        <v>-500</v>
      </c>
      <c r="I307" s="1">
        <f>VLOOKUP($A307,級距!$A:$K,9,FALSE)</f>
        <v>4</v>
      </c>
      <c r="J307" s="1">
        <f>VLOOKUP($A307,級距!$A:$K,10,FALSE)</f>
        <v>2</v>
      </c>
      <c r="K307" s="1">
        <f>VLOOKUP($A307,級距!$A:$K,11,FALSE)</f>
        <v>2</v>
      </c>
      <c r="L307" s="31">
        <f t="shared" si="11"/>
        <v>2</v>
      </c>
    </row>
    <row r="308" spans="1:12" x14ac:dyDescent="0.25">
      <c r="A308" s="46" t="s">
        <v>484</v>
      </c>
      <c r="B308" s="45">
        <f>_xlfn.IFNA(VLOOKUP(A308,'HTI0001 Strategy'!$A$2:$B$267,2,FALSE),0)</f>
        <v>0</v>
      </c>
      <c r="C308" s="45">
        <f>_xlfn.IFNA(VLOOKUP(A308,'HTI0002 Strategy'!$A$85:$B$583,2,FALSE),0)</f>
        <v>-5100</v>
      </c>
      <c r="D308" s="45">
        <f>_xlfn.IFNA(VLOOKUP(A308,'HTI0003 Strategy'!$A$2:$B$500,2,FALSE),0)</f>
        <v>0</v>
      </c>
      <c r="E308" s="45">
        <f>_xlfn.IFNA(VLOOKUP(A308,'HTI0004 Strategy'!$A$2:$B$500,2,FALSE),0)</f>
        <v>-6450</v>
      </c>
      <c r="F308" s="45">
        <f>_xlfn.IFNA(VLOOKUP(A308,'HTI0005 Strategy'!$A$2:$B$500,2,FALSE),0)</f>
        <v>0</v>
      </c>
      <c r="G308" s="45">
        <f>_xlfn.IFNA(VLOOKUP(A308,'HTI00S1 Strategy'!$A$2:$B$500,2,FALSE),0)</f>
        <v>700</v>
      </c>
      <c r="H308" s="54">
        <f t="shared" si="12"/>
        <v>-10850</v>
      </c>
      <c r="I308" s="1">
        <f>VLOOKUP($A308,級距!$A:$K,9,FALSE)</f>
        <v>4</v>
      </c>
      <c r="J308" s="1">
        <f>VLOOKUP($A308,級距!$A:$K,10,FALSE)</f>
        <v>1</v>
      </c>
      <c r="K308" s="1">
        <f>VLOOKUP($A308,級距!$A:$K,11,FALSE)</f>
        <v>2</v>
      </c>
      <c r="L308" s="31">
        <f t="shared" si="11"/>
        <v>2</v>
      </c>
    </row>
    <row r="309" spans="1:12" x14ac:dyDescent="0.25">
      <c r="A309" s="46" t="s">
        <v>483</v>
      </c>
      <c r="B309" s="45">
        <f>_xlfn.IFNA(VLOOKUP(A309,'HTI0001 Strategy'!$A$2:$B$267,2,FALSE),0)</f>
        <v>0</v>
      </c>
      <c r="C309" s="45">
        <f>_xlfn.IFNA(VLOOKUP(A309,'HTI0002 Strategy'!$A$85:$B$583,2,FALSE),0)</f>
        <v>0</v>
      </c>
      <c r="D309" s="45">
        <f>_xlfn.IFNA(VLOOKUP(A309,'HTI0003 Strategy'!$A$2:$B$500,2,FALSE),0)</f>
        <v>100</v>
      </c>
      <c r="E309" s="45">
        <f>_xlfn.IFNA(VLOOKUP(A309,'HTI0004 Strategy'!$A$2:$B$500,2,FALSE),0)</f>
        <v>-1250</v>
      </c>
      <c r="F309" s="45">
        <f>_xlfn.IFNA(VLOOKUP(A309,'HTI0005 Strategy'!$A$2:$B$500,2,FALSE),0)</f>
        <v>200</v>
      </c>
      <c r="G309" s="45">
        <f>_xlfn.IFNA(VLOOKUP(A309,'HTI00S1 Strategy'!$A$2:$B$500,2,FALSE),0)</f>
        <v>-100</v>
      </c>
      <c r="H309" s="54">
        <f t="shared" si="12"/>
        <v>-1050</v>
      </c>
      <c r="I309" s="1">
        <f>VLOOKUP($A309,級距!$A:$K,9,FALSE)</f>
        <v>2</v>
      </c>
      <c r="J309" s="1">
        <f>VLOOKUP($A309,級距!$A:$K,10,FALSE)</f>
        <v>6</v>
      </c>
      <c r="K309" s="1">
        <f>VLOOKUP($A309,級距!$A:$K,11,FALSE)</f>
        <v>2</v>
      </c>
      <c r="L309" s="31">
        <f t="shared" si="11"/>
        <v>2</v>
      </c>
    </row>
    <row r="310" spans="1:12" x14ac:dyDescent="0.25">
      <c r="A310" s="46" t="s">
        <v>482</v>
      </c>
      <c r="B310" s="45">
        <f>_xlfn.IFNA(VLOOKUP(A310,'HTI0001 Strategy'!$A$2:$B$267,2,FALSE),0)</f>
        <v>0</v>
      </c>
      <c r="C310" s="45">
        <f>_xlfn.IFNA(VLOOKUP(A310,'HTI0002 Strategy'!$A$85:$B$583,2,FALSE),0)</f>
        <v>3400</v>
      </c>
      <c r="D310" s="45">
        <f>_xlfn.IFNA(VLOOKUP(A310,'HTI0003 Strategy'!$A$2:$B$500,2,FALSE),0)</f>
        <v>-1450</v>
      </c>
      <c r="E310" s="45">
        <f>_xlfn.IFNA(VLOOKUP(A310,'HTI0004 Strategy'!$A$2:$B$500,2,FALSE),0)</f>
        <v>-4900</v>
      </c>
      <c r="F310" s="45">
        <f>_xlfn.IFNA(VLOOKUP(A310,'HTI0005 Strategy'!$A$2:$B$500,2,FALSE),0)</f>
        <v>5950</v>
      </c>
      <c r="G310" s="45">
        <f>_xlfn.IFNA(VLOOKUP(A310,'HTI00S1 Strategy'!$A$2:$B$500,2,FALSE),0)</f>
        <v>0</v>
      </c>
      <c r="H310" s="54">
        <f t="shared" si="12"/>
        <v>3000</v>
      </c>
      <c r="I310" s="1">
        <f>VLOOKUP($A310,級距!$A:$K,9,FALSE)</f>
        <v>5</v>
      </c>
      <c r="J310" s="1">
        <f>VLOOKUP($A310,級距!$A:$K,10,FALSE)</f>
        <v>7</v>
      </c>
      <c r="K310" s="1">
        <f>VLOOKUP($A310,級距!$A:$K,11,FALSE)</f>
        <v>3</v>
      </c>
      <c r="L310" s="31">
        <f t="shared" si="11"/>
        <v>3</v>
      </c>
    </row>
    <row r="311" spans="1:12" x14ac:dyDescent="0.25">
      <c r="A311" s="46" t="s">
        <v>481</v>
      </c>
      <c r="B311" s="45">
        <f>_xlfn.IFNA(VLOOKUP(A311,'HTI0001 Strategy'!$A$2:$B$267,2,FALSE),0)</f>
        <v>0</v>
      </c>
      <c r="C311" s="45">
        <f>_xlfn.IFNA(VLOOKUP(A311,'HTI0002 Strategy'!$A$85:$B$583,2,FALSE),0)</f>
        <v>-5900</v>
      </c>
      <c r="D311" s="45">
        <f>_xlfn.IFNA(VLOOKUP(A311,'HTI0003 Strategy'!$A$2:$B$500,2,FALSE),0)</f>
        <v>0</v>
      </c>
      <c r="E311" s="45">
        <f>_xlfn.IFNA(VLOOKUP(A311,'HTI0004 Strategy'!$A$2:$B$500,2,FALSE),0)</f>
        <v>0</v>
      </c>
      <c r="F311" s="45">
        <f>_xlfn.IFNA(VLOOKUP(A311,'HTI0005 Strategy'!$A$2:$B$500,2,FALSE),0)</f>
        <v>-2900</v>
      </c>
      <c r="G311" s="45">
        <f>_xlfn.IFNA(VLOOKUP(A311,'HTI00S1 Strategy'!$A$2:$B$500,2,FALSE),0)</f>
        <v>-2700</v>
      </c>
      <c r="H311" s="54">
        <f t="shared" si="12"/>
        <v>-11500</v>
      </c>
      <c r="I311" s="1">
        <f>VLOOKUP($A311,級距!$A:$K,9,FALSE)</f>
        <v>3</v>
      </c>
      <c r="J311" s="1">
        <f>VLOOKUP($A311,級距!$A:$K,10,FALSE)</f>
        <v>2</v>
      </c>
      <c r="K311" s="1">
        <f>VLOOKUP($A311,級距!$A:$K,11,FALSE)</f>
        <v>2</v>
      </c>
      <c r="L311" s="31">
        <f t="shared" si="11"/>
        <v>2</v>
      </c>
    </row>
    <row r="312" spans="1:12" x14ac:dyDescent="0.25">
      <c r="A312" s="46" t="s">
        <v>480</v>
      </c>
      <c r="B312" s="45">
        <f>_xlfn.IFNA(VLOOKUP(A312,'HTI0001 Strategy'!$A$2:$B$267,2,FALSE),0)</f>
        <v>0</v>
      </c>
      <c r="C312" s="45">
        <f>_xlfn.IFNA(VLOOKUP(A312,'HTI0002 Strategy'!$A$85:$B$583,2,FALSE),0)</f>
        <v>900</v>
      </c>
      <c r="D312" s="45">
        <f>_xlfn.IFNA(VLOOKUP(A312,'HTI0003 Strategy'!$A$2:$B$500,2,FALSE),0)</f>
        <v>3350</v>
      </c>
      <c r="E312" s="45">
        <f>_xlfn.IFNA(VLOOKUP(A312,'HTI0004 Strategy'!$A$2:$B$500,2,FALSE),0)</f>
        <v>-4600</v>
      </c>
      <c r="F312" s="45">
        <f>_xlfn.IFNA(VLOOKUP(A312,'HTI0005 Strategy'!$A$2:$B$500,2,FALSE),0)</f>
        <v>-600</v>
      </c>
      <c r="G312" s="45">
        <f>_xlfn.IFNA(VLOOKUP(A312,'HTI00S1 Strategy'!$A$2:$B$500,2,FALSE),0)</f>
        <v>4500</v>
      </c>
      <c r="H312" s="54">
        <f t="shared" si="12"/>
        <v>3550</v>
      </c>
      <c r="I312" s="1">
        <f>VLOOKUP($A312,級距!$A:$K,9,FALSE)</f>
        <v>7</v>
      </c>
      <c r="J312" s="1">
        <f>VLOOKUP($A312,級距!$A:$K,10,FALSE)</f>
        <v>7</v>
      </c>
      <c r="K312" s="1">
        <f>VLOOKUP($A312,級距!$A:$K,11,FALSE)</f>
        <v>4</v>
      </c>
      <c r="L312" s="31">
        <f t="shared" si="11"/>
        <v>4</v>
      </c>
    </row>
    <row r="313" spans="1:12" x14ac:dyDescent="0.25">
      <c r="A313" s="46" t="s">
        <v>479</v>
      </c>
      <c r="B313" s="45">
        <f>_xlfn.IFNA(VLOOKUP(A313,'HTI0001 Strategy'!$A$2:$B$267,2,FALSE),0)</f>
        <v>-400</v>
      </c>
      <c r="C313" s="45">
        <f>_xlfn.IFNA(VLOOKUP(A313,'HTI0002 Strategy'!$A$85:$B$583,2,FALSE),0)</f>
        <v>-5400</v>
      </c>
      <c r="D313" s="45">
        <f>_xlfn.IFNA(VLOOKUP(A313,'HTI0003 Strategy'!$A$2:$B$500,2,FALSE),0)</f>
        <v>-7950</v>
      </c>
      <c r="E313" s="45">
        <f>_xlfn.IFNA(VLOOKUP(A313,'HTI0004 Strategy'!$A$2:$B$500,2,FALSE),0)</f>
        <v>0</v>
      </c>
      <c r="F313" s="45">
        <f>_xlfn.IFNA(VLOOKUP(A313,'HTI0005 Strategy'!$A$2:$B$500,2,FALSE),0)</f>
        <v>6000</v>
      </c>
      <c r="G313" s="45">
        <f>_xlfn.IFNA(VLOOKUP(A313,'HTI00S1 Strategy'!$A$2:$B$500,2,FALSE),0)</f>
        <v>0</v>
      </c>
      <c r="H313" s="54">
        <f t="shared" si="12"/>
        <v>-7750</v>
      </c>
      <c r="I313" s="1">
        <f>VLOOKUP($A313,級距!$A:$K,9,FALSE)</f>
        <v>4</v>
      </c>
      <c r="J313" s="1">
        <f>VLOOKUP($A313,級距!$A:$K,10,FALSE)</f>
        <v>3</v>
      </c>
      <c r="K313" s="1">
        <f>VLOOKUP($A313,級距!$A:$K,11,FALSE)</f>
        <v>2</v>
      </c>
      <c r="L313" s="31">
        <f t="shared" si="11"/>
        <v>2</v>
      </c>
    </row>
    <row r="314" spans="1:12" x14ac:dyDescent="0.25">
      <c r="A314" s="46" t="s">
        <v>478</v>
      </c>
      <c r="B314" s="45">
        <f>_xlfn.IFNA(VLOOKUP(A314,'HTI0001 Strategy'!$A$2:$B$267,2,FALSE),0)</f>
        <v>3000</v>
      </c>
      <c r="C314" s="45">
        <f>_xlfn.IFNA(VLOOKUP(A314,'HTI0002 Strategy'!$A$85:$B$583,2,FALSE),0)</f>
        <v>14700</v>
      </c>
      <c r="D314" s="45">
        <f>_xlfn.IFNA(VLOOKUP(A314,'HTI0003 Strategy'!$A$2:$B$500,2,FALSE),0)</f>
        <v>11900</v>
      </c>
      <c r="E314" s="45">
        <f>_xlfn.IFNA(VLOOKUP(A314,'HTI0004 Strategy'!$A$2:$B$500,2,FALSE),0)</f>
        <v>9350</v>
      </c>
      <c r="F314" s="45">
        <f>_xlfn.IFNA(VLOOKUP(A314,'HTI0005 Strategy'!$A$2:$B$500,2,FALSE),0)</f>
        <v>-9100</v>
      </c>
      <c r="G314" s="45">
        <f>_xlfn.IFNA(VLOOKUP(A314,'HTI00S1 Strategy'!$A$2:$B$500,2,FALSE),0)</f>
        <v>0</v>
      </c>
      <c r="H314" s="54">
        <f t="shared" si="12"/>
        <v>29850</v>
      </c>
      <c r="I314" s="1">
        <f>VLOOKUP($A314,級距!$A:$K,9,FALSE)</f>
        <v>9</v>
      </c>
      <c r="J314" s="1">
        <f>VLOOKUP($A314,級距!$A:$K,10,FALSE)</f>
        <v>9</v>
      </c>
      <c r="K314" s="1">
        <f>VLOOKUP($A314,級距!$A:$K,11,FALSE)</f>
        <v>4</v>
      </c>
      <c r="L314" s="31">
        <f t="shared" si="11"/>
        <v>4</v>
      </c>
    </row>
    <row r="315" spans="1:12" x14ac:dyDescent="0.25">
      <c r="A315" s="46" t="s">
        <v>477</v>
      </c>
      <c r="B315" s="45">
        <f>_xlfn.IFNA(VLOOKUP(A315,'HTI0001 Strategy'!$A$2:$B$267,2,FALSE),0)</f>
        <v>1500</v>
      </c>
      <c r="C315" s="45">
        <f>_xlfn.IFNA(VLOOKUP(A315,'HTI0002 Strategy'!$A$85:$B$583,2,FALSE),0)</f>
        <v>2000</v>
      </c>
      <c r="D315" s="45">
        <f>_xlfn.IFNA(VLOOKUP(A315,'HTI0003 Strategy'!$A$2:$B$500,2,FALSE),0)</f>
        <v>3050</v>
      </c>
      <c r="E315" s="45">
        <f>_xlfn.IFNA(VLOOKUP(A315,'HTI0004 Strategy'!$A$2:$B$500,2,FALSE),0)</f>
        <v>5800</v>
      </c>
      <c r="F315" s="45">
        <f>_xlfn.IFNA(VLOOKUP(A315,'HTI0005 Strategy'!$A$2:$B$500,2,FALSE),0)</f>
        <v>0</v>
      </c>
      <c r="G315" s="45">
        <f>_xlfn.IFNA(VLOOKUP(A315,'HTI00S1 Strategy'!$A$2:$B$500,2,FALSE),0)</f>
        <v>0</v>
      </c>
      <c r="H315" s="54">
        <f t="shared" si="12"/>
        <v>12350</v>
      </c>
      <c r="I315" s="1">
        <f>VLOOKUP($A315,級距!$A:$K,9,FALSE)</f>
        <v>6</v>
      </c>
      <c r="J315" s="1">
        <f>VLOOKUP($A315,級距!$A:$K,10,FALSE)</f>
        <v>10</v>
      </c>
      <c r="K315" s="1">
        <f>VLOOKUP($A315,級距!$A:$K,11,FALSE)</f>
        <v>4</v>
      </c>
      <c r="L315" s="31">
        <f t="shared" si="11"/>
        <v>4</v>
      </c>
    </row>
    <row r="316" spans="1:12" x14ac:dyDescent="0.25">
      <c r="A316" s="46" t="s">
        <v>476</v>
      </c>
      <c r="B316" s="45">
        <f>_xlfn.IFNA(VLOOKUP(A316,'HTI0001 Strategy'!$A$2:$B$267,2,FALSE),0)</f>
        <v>-2300</v>
      </c>
      <c r="C316" s="45">
        <f>_xlfn.IFNA(VLOOKUP(A316,'HTI0002 Strategy'!$A$85:$B$583,2,FALSE),0)</f>
        <v>0</v>
      </c>
      <c r="D316" s="45">
        <f>_xlfn.IFNA(VLOOKUP(A316,'HTI0003 Strategy'!$A$2:$B$500,2,FALSE),0)</f>
        <v>-1400</v>
      </c>
      <c r="E316" s="45">
        <f>_xlfn.IFNA(VLOOKUP(A316,'HTI0004 Strategy'!$A$2:$B$500,2,FALSE),0)</f>
        <v>-10900</v>
      </c>
      <c r="F316" s="45">
        <f>_xlfn.IFNA(VLOOKUP(A316,'HTI0005 Strategy'!$A$2:$B$500,2,FALSE),0)</f>
        <v>0</v>
      </c>
      <c r="G316" s="45">
        <f>_xlfn.IFNA(VLOOKUP(A316,'HTI00S1 Strategy'!$A$2:$B$500,2,FALSE),0)</f>
        <v>0</v>
      </c>
      <c r="H316" s="54">
        <f t="shared" si="12"/>
        <v>-14600</v>
      </c>
      <c r="I316" s="1">
        <f>VLOOKUP($A316,級距!$A:$K,9,FALSE)</f>
        <v>4</v>
      </c>
      <c r="J316" s="1">
        <f>VLOOKUP($A316,級距!$A:$K,10,FALSE)</f>
        <v>2</v>
      </c>
      <c r="K316" s="1">
        <f>VLOOKUP($A316,級距!$A:$K,11,FALSE)</f>
        <v>2</v>
      </c>
      <c r="L316" s="31">
        <f t="shared" si="11"/>
        <v>2</v>
      </c>
    </row>
    <row r="317" spans="1:12" x14ac:dyDescent="0.25">
      <c r="A317" s="46" t="s">
        <v>475</v>
      </c>
      <c r="B317" s="45">
        <f>_xlfn.IFNA(VLOOKUP(A317,'HTI0001 Strategy'!$A$2:$B$267,2,FALSE),0)</f>
        <v>1300</v>
      </c>
      <c r="C317" s="45">
        <f>_xlfn.IFNA(VLOOKUP(A317,'HTI0002 Strategy'!$A$85:$B$583,2,FALSE),0)</f>
        <v>8450</v>
      </c>
      <c r="D317" s="45">
        <f>_xlfn.IFNA(VLOOKUP(A317,'HTI0003 Strategy'!$A$2:$B$500,2,FALSE),0)</f>
        <v>3900</v>
      </c>
      <c r="E317" s="45">
        <f>_xlfn.IFNA(VLOOKUP(A317,'HTI0004 Strategy'!$A$2:$B$500,2,FALSE),0)</f>
        <v>4750</v>
      </c>
      <c r="F317" s="45">
        <f>_xlfn.IFNA(VLOOKUP(A317,'HTI0005 Strategy'!$A$2:$B$500,2,FALSE),0)</f>
        <v>4100</v>
      </c>
      <c r="G317" s="45">
        <f>_xlfn.IFNA(VLOOKUP(A317,'HTI00S1 Strategy'!$A$2:$B$500,2,FALSE),0)</f>
        <v>2400</v>
      </c>
      <c r="H317" s="54">
        <f t="shared" si="12"/>
        <v>24900</v>
      </c>
      <c r="I317" s="1">
        <f>VLOOKUP($A317,級距!$A:$K,9,FALSE)</f>
        <v>8</v>
      </c>
      <c r="J317" s="1">
        <f>VLOOKUP($A317,級距!$A:$K,10,FALSE)</f>
        <v>5</v>
      </c>
      <c r="K317" s="1">
        <f>VLOOKUP($A317,級距!$A:$K,11,FALSE)</f>
        <v>1</v>
      </c>
      <c r="L317" s="31">
        <f t="shared" si="11"/>
        <v>1</v>
      </c>
    </row>
    <row r="318" spans="1:12" x14ac:dyDescent="0.25">
      <c r="A318" s="46" t="s">
        <v>474</v>
      </c>
      <c r="B318" s="45">
        <f>_xlfn.IFNA(VLOOKUP(A318,'HTI0001 Strategy'!$A$2:$B$267,2,FALSE),0)</f>
        <v>7050</v>
      </c>
      <c r="C318" s="45">
        <f>_xlfn.IFNA(VLOOKUP(A318,'HTI0002 Strategy'!$A$85:$B$583,2,FALSE),0)</f>
        <v>8200</v>
      </c>
      <c r="D318" s="45">
        <f>_xlfn.IFNA(VLOOKUP(A318,'HTI0003 Strategy'!$A$2:$B$500,2,FALSE),0)</f>
        <v>6750</v>
      </c>
      <c r="E318" s="45">
        <f>_xlfn.IFNA(VLOOKUP(A318,'HTI0004 Strategy'!$A$2:$B$500,2,FALSE),0)</f>
        <v>800</v>
      </c>
      <c r="F318" s="45">
        <f>_xlfn.IFNA(VLOOKUP(A318,'HTI0005 Strategy'!$A$2:$B$500,2,FALSE),0)</f>
        <v>0</v>
      </c>
      <c r="G318" s="45">
        <f>_xlfn.IFNA(VLOOKUP(A318,'HTI00S1 Strategy'!$A$2:$B$500,2,FALSE),0)</f>
        <v>-5800</v>
      </c>
      <c r="H318" s="54">
        <f t="shared" si="12"/>
        <v>17000</v>
      </c>
      <c r="I318" s="1">
        <f>VLOOKUP($A318,級距!$A:$K,9,FALSE)</f>
        <v>8</v>
      </c>
      <c r="J318" s="1">
        <f>VLOOKUP($A318,級距!$A:$K,10,FALSE)</f>
        <v>7</v>
      </c>
      <c r="K318" s="1">
        <f>VLOOKUP($A318,級距!$A:$K,11,FALSE)</f>
        <v>4</v>
      </c>
      <c r="L318" s="31">
        <f t="shared" si="11"/>
        <v>4</v>
      </c>
    </row>
    <row r="319" spans="1:12" x14ac:dyDescent="0.25">
      <c r="A319" s="46" t="s">
        <v>473</v>
      </c>
      <c r="B319" s="45">
        <f>_xlfn.IFNA(VLOOKUP(A319,'HTI0001 Strategy'!$A$2:$B$267,2,FALSE),0)</f>
        <v>800</v>
      </c>
      <c r="C319" s="45">
        <f>_xlfn.IFNA(VLOOKUP(A319,'HTI0002 Strategy'!$A$85:$B$583,2,FALSE),0)</f>
        <v>5400</v>
      </c>
      <c r="D319" s="45">
        <f>_xlfn.IFNA(VLOOKUP(A319,'HTI0003 Strategy'!$A$2:$B$500,2,FALSE),0)</f>
        <v>1100</v>
      </c>
      <c r="E319" s="45">
        <f>_xlfn.IFNA(VLOOKUP(A319,'HTI0004 Strategy'!$A$2:$B$500,2,FALSE),0)</f>
        <v>0</v>
      </c>
      <c r="F319" s="45">
        <f>_xlfn.IFNA(VLOOKUP(A319,'HTI0005 Strategy'!$A$2:$B$500,2,FALSE),0)</f>
        <v>0</v>
      </c>
      <c r="G319" s="45">
        <f>_xlfn.IFNA(VLOOKUP(A319,'HTI00S1 Strategy'!$A$2:$B$500,2,FALSE),0)</f>
        <v>5550</v>
      </c>
      <c r="H319" s="54">
        <f t="shared" si="12"/>
        <v>12850</v>
      </c>
      <c r="I319" s="1">
        <f>VLOOKUP($A319,級距!$A:$K,9,FALSE)</f>
        <v>5</v>
      </c>
      <c r="J319" s="1">
        <f>VLOOKUP($A319,級距!$A:$K,10,FALSE)</f>
        <v>8</v>
      </c>
      <c r="K319" s="1">
        <f>VLOOKUP($A319,級距!$A:$K,11,FALSE)</f>
        <v>3</v>
      </c>
      <c r="L319" s="31">
        <f t="shared" si="11"/>
        <v>3</v>
      </c>
    </row>
    <row r="320" spans="1:12" x14ac:dyDescent="0.25">
      <c r="A320" s="46" t="s">
        <v>472</v>
      </c>
      <c r="B320" s="45">
        <f>_xlfn.IFNA(VLOOKUP(A320,'HTI0001 Strategy'!$A$2:$B$267,2,FALSE),0)</f>
        <v>0</v>
      </c>
      <c r="C320" s="45">
        <f>_xlfn.IFNA(VLOOKUP(A320,'HTI0002 Strategy'!$A$85:$B$583,2,FALSE),0)</f>
        <v>-5400</v>
      </c>
      <c r="D320" s="45">
        <f>_xlfn.IFNA(VLOOKUP(A320,'HTI0003 Strategy'!$A$2:$B$500,2,FALSE),0)</f>
        <v>-7100</v>
      </c>
      <c r="E320" s="45">
        <f>_xlfn.IFNA(VLOOKUP(A320,'HTI0004 Strategy'!$A$2:$B$500,2,FALSE),0)</f>
        <v>0</v>
      </c>
      <c r="F320" s="45">
        <f>_xlfn.IFNA(VLOOKUP(A320,'HTI0005 Strategy'!$A$2:$B$500,2,FALSE),0)</f>
        <v>-6250</v>
      </c>
      <c r="G320" s="45">
        <f>_xlfn.IFNA(VLOOKUP(A320,'HTI00S1 Strategy'!$A$2:$B$500,2,FALSE),0)</f>
        <v>-5400</v>
      </c>
      <c r="H320" s="54">
        <f t="shared" si="12"/>
        <v>-24150</v>
      </c>
      <c r="I320" s="1">
        <f>VLOOKUP($A320,級距!$A:$K,9,FALSE)</f>
        <v>4</v>
      </c>
      <c r="J320" s="1">
        <f>VLOOKUP($A320,級距!$A:$K,10,FALSE)</f>
        <v>2</v>
      </c>
      <c r="K320" s="1">
        <f>VLOOKUP($A320,級距!$A:$K,11,FALSE)</f>
        <v>2</v>
      </c>
      <c r="L320" s="31">
        <f t="shared" si="11"/>
        <v>2</v>
      </c>
    </row>
    <row r="321" spans="1:12" x14ac:dyDescent="0.25">
      <c r="A321" s="46" t="s">
        <v>471</v>
      </c>
      <c r="B321" s="45">
        <f>_xlfn.IFNA(VLOOKUP(A321,'HTI0001 Strategy'!$A$2:$B$267,2,FALSE),0)</f>
        <v>0</v>
      </c>
      <c r="C321" s="45">
        <f>_xlfn.IFNA(VLOOKUP(A321,'HTI0002 Strategy'!$A$85:$B$583,2,FALSE),0)</f>
        <v>4800</v>
      </c>
      <c r="D321" s="45">
        <f>_xlfn.IFNA(VLOOKUP(A321,'HTI0003 Strategy'!$A$2:$B$500,2,FALSE),0)</f>
        <v>0</v>
      </c>
      <c r="E321" s="45">
        <f>_xlfn.IFNA(VLOOKUP(A321,'HTI0004 Strategy'!$A$2:$B$500,2,FALSE),0)</f>
        <v>-8050</v>
      </c>
      <c r="F321" s="45">
        <f>_xlfn.IFNA(VLOOKUP(A321,'HTI0005 Strategy'!$A$2:$B$500,2,FALSE),0)</f>
        <v>0</v>
      </c>
      <c r="G321" s="45">
        <f>_xlfn.IFNA(VLOOKUP(A321,'HTI00S1 Strategy'!$A$2:$B$500,2,FALSE),0)</f>
        <v>0</v>
      </c>
      <c r="H321" s="54">
        <f t="shared" si="12"/>
        <v>-3250</v>
      </c>
      <c r="I321" s="1">
        <f>VLOOKUP($A321,級距!$A:$K,9,FALSE)</f>
        <v>8</v>
      </c>
      <c r="J321" s="1">
        <f>VLOOKUP($A321,級距!$A:$K,10,FALSE)</f>
        <v>7</v>
      </c>
      <c r="K321" s="1">
        <f>VLOOKUP($A321,級距!$A:$K,11,FALSE)</f>
        <v>4</v>
      </c>
      <c r="L321" s="31">
        <f t="shared" si="11"/>
        <v>4</v>
      </c>
    </row>
    <row r="322" spans="1:12" x14ac:dyDescent="0.25">
      <c r="A322" s="46" t="s">
        <v>470</v>
      </c>
      <c r="B322" s="45">
        <f>_xlfn.IFNA(VLOOKUP(A322,'HTI0001 Strategy'!$A$2:$B$267,2,FALSE),0)</f>
        <v>0</v>
      </c>
      <c r="C322" s="45">
        <f>_xlfn.IFNA(VLOOKUP(A322,'HTI0002 Strategy'!$A$85:$B$583,2,FALSE),0)</f>
        <v>-7100</v>
      </c>
      <c r="D322" s="45">
        <f>_xlfn.IFNA(VLOOKUP(A322,'HTI0003 Strategy'!$A$2:$B$500,2,FALSE),0)</f>
        <v>0</v>
      </c>
      <c r="E322" s="45">
        <f>_xlfn.IFNA(VLOOKUP(A322,'HTI0004 Strategy'!$A$2:$B$500,2,FALSE),0)</f>
        <v>200</v>
      </c>
      <c r="F322" s="45">
        <f>_xlfn.IFNA(VLOOKUP(A322,'HTI0005 Strategy'!$A$2:$B$500,2,FALSE),0)</f>
        <v>0</v>
      </c>
      <c r="G322" s="45">
        <f>_xlfn.IFNA(VLOOKUP(A322,'HTI00S1 Strategy'!$A$2:$B$500,2,FALSE),0)</f>
        <v>0</v>
      </c>
      <c r="H322" s="54">
        <f t="shared" si="12"/>
        <v>-6900</v>
      </c>
      <c r="I322" s="1">
        <f>VLOOKUP($A322,級距!$A:$K,9,FALSE)</f>
        <v>5</v>
      </c>
      <c r="J322" s="1">
        <f>VLOOKUP($A322,級距!$A:$K,10,FALSE)</f>
        <v>4</v>
      </c>
      <c r="K322" s="1">
        <f>VLOOKUP($A322,級距!$A:$K,11,FALSE)</f>
        <v>2</v>
      </c>
      <c r="L322" s="31">
        <f t="shared" si="11"/>
        <v>2</v>
      </c>
    </row>
    <row r="323" spans="1:12" x14ac:dyDescent="0.25">
      <c r="A323" s="46" t="s">
        <v>469</v>
      </c>
      <c r="B323" s="45">
        <f>_xlfn.IFNA(VLOOKUP(A323,'HTI0001 Strategy'!$A$2:$B$267,2,FALSE),0)</f>
        <v>1950</v>
      </c>
      <c r="C323" s="45">
        <f>_xlfn.IFNA(VLOOKUP(A323,'HTI0002 Strategy'!$A$85:$B$583,2,FALSE),0)</f>
        <v>13400</v>
      </c>
      <c r="D323" s="45">
        <f>_xlfn.IFNA(VLOOKUP(A323,'HTI0003 Strategy'!$A$2:$B$500,2,FALSE),0)</f>
        <v>0</v>
      </c>
      <c r="E323" s="45">
        <f>_xlfn.IFNA(VLOOKUP(A323,'HTI0004 Strategy'!$A$2:$B$500,2,FALSE),0)</f>
        <v>-10900</v>
      </c>
      <c r="F323" s="45">
        <f>_xlfn.IFNA(VLOOKUP(A323,'HTI0005 Strategy'!$A$2:$B$500,2,FALSE),0)</f>
        <v>17050</v>
      </c>
      <c r="G323" s="45">
        <f>_xlfn.IFNA(VLOOKUP(A323,'HTI00S1 Strategy'!$A$2:$B$500,2,FALSE),0)</f>
        <v>0</v>
      </c>
      <c r="H323" s="54">
        <f t="shared" si="12"/>
        <v>21500</v>
      </c>
      <c r="I323" s="1">
        <f>VLOOKUP($A323,級距!$A:$K,9,FALSE)</f>
        <v>8</v>
      </c>
      <c r="J323" s="1">
        <f>VLOOKUP($A323,級距!$A:$K,10,FALSE)</f>
        <v>9</v>
      </c>
      <c r="K323" s="1">
        <f>VLOOKUP($A323,級距!$A:$K,11,FALSE)</f>
        <v>4</v>
      </c>
      <c r="L323" s="31">
        <f t="shared" ref="L323:L386" si="13">_xlfn.IFNA(K323,0)</f>
        <v>4</v>
      </c>
    </row>
    <row r="324" spans="1:12" x14ac:dyDescent="0.25">
      <c r="A324" s="46" t="s">
        <v>468</v>
      </c>
      <c r="B324" s="45">
        <f>_xlfn.IFNA(VLOOKUP(A324,'HTI0001 Strategy'!$A$2:$B$267,2,FALSE),0)</f>
        <v>1100</v>
      </c>
      <c r="C324" s="45">
        <f>_xlfn.IFNA(VLOOKUP(A324,'HTI0002 Strategy'!$A$85:$B$583,2,FALSE),0)</f>
        <v>1900</v>
      </c>
      <c r="D324" s="45">
        <f>_xlfn.IFNA(VLOOKUP(A324,'HTI0003 Strategy'!$A$2:$B$500,2,FALSE),0)</f>
        <v>-10400</v>
      </c>
      <c r="E324" s="45">
        <f>_xlfn.IFNA(VLOOKUP(A324,'HTI0004 Strategy'!$A$2:$B$500,2,FALSE),0)</f>
        <v>3100</v>
      </c>
      <c r="F324" s="45">
        <f>_xlfn.IFNA(VLOOKUP(A324,'HTI0005 Strategy'!$A$2:$B$500,2,FALSE),0)</f>
        <v>4600</v>
      </c>
      <c r="G324" s="45">
        <f>_xlfn.IFNA(VLOOKUP(A324,'HTI00S1 Strategy'!$A$2:$B$500,2,FALSE),0)</f>
        <v>0</v>
      </c>
      <c r="H324" s="54">
        <f t="shared" ref="H324:H387" si="14" xml:space="preserve"> SUM(B324:G324)</f>
        <v>300</v>
      </c>
      <c r="I324" s="1">
        <f>VLOOKUP($A324,級距!$A:$K,9,FALSE)</f>
        <v>9</v>
      </c>
      <c r="J324" s="1">
        <f>VLOOKUP($A324,級距!$A:$K,10,FALSE)</f>
        <v>6</v>
      </c>
      <c r="K324" s="1">
        <f>VLOOKUP($A324,級距!$A:$K,11,FALSE)</f>
        <v>1</v>
      </c>
      <c r="L324" s="31">
        <f t="shared" si="13"/>
        <v>1</v>
      </c>
    </row>
    <row r="325" spans="1:12" x14ac:dyDescent="0.25">
      <c r="A325" s="46" t="s">
        <v>467</v>
      </c>
      <c r="B325" s="45">
        <f>_xlfn.IFNA(VLOOKUP(A325,'HTI0001 Strategy'!$A$2:$B$267,2,FALSE),0)</f>
        <v>0</v>
      </c>
      <c r="C325" s="45">
        <f>_xlfn.IFNA(VLOOKUP(A325,'HTI0002 Strategy'!$A$85:$B$583,2,FALSE),0)</f>
        <v>0</v>
      </c>
      <c r="D325" s="45">
        <f>_xlfn.IFNA(VLOOKUP(A325,'HTI0003 Strategy'!$A$2:$B$500,2,FALSE),0)</f>
        <v>0</v>
      </c>
      <c r="E325" s="45">
        <f>_xlfn.IFNA(VLOOKUP(A325,'HTI0004 Strategy'!$A$2:$B$500,2,FALSE),0)</f>
        <v>0</v>
      </c>
      <c r="F325" s="45">
        <f>_xlfn.IFNA(VLOOKUP(A325,'HTI0005 Strategy'!$A$2:$B$500,2,FALSE),0)</f>
        <v>-700</v>
      </c>
      <c r="G325" s="45">
        <f>_xlfn.IFNA(VLOOKUP(A325,'HTI00S1 Strategy'!$A$2:$B$500,2,FALSE),0)</f>
        <v>0</v>
      </c>
      <c r="H325" s="54">
        <f t="shared" si="14"/>
        <v>-700</v>
      </c>
      <c r="I325" s="1">
        <f>VLOOKUP($A325,級距!$A:$K,9,FALSE)</f>
        <v>3</v>
      </c>
      <c r="J325" s="1">
        <f>VLOOKUP($A325,級距!$A:$K,10,FALSE)</f>
        <v>4</v>
      </c>
      <c r="K325" s="1">
        <f>VLOOKUP($A325,級距!$A:$K,11,FALSE)</f>
        <v>2</v>
      </c>
      <c r="L325" s="31">
        <f t="shared" si="13"/>
        <v>2</v>
      </c>
    </row>
    <row r="326" spans="1:12" x14ac:dyDescent="0.25">
      <c r="A326" s="46" t="s">
        <v>466</v>
      </c>
      <c r="B326" s="45">
        <f>_xlfn.IFNA(VLOOKUP(A326,'HTI0001 Strategy'!$A$2:$B$267,2,FALSE),0)</f>
        <v>0</v>
      </c>
      <c r="C326" s="45">
        <f>_xlfn.IFNA(VLOOKUP(A326,'HTI0002 Strategy'!$A$85:$B$583,2,FALSE),0)</f>
        <v>-3300</v>
      </c>
      <c r="D326" s="45">
        <f>_xlfn.IFNA(VLOOKUP(A326,'HTI0003 Strategy'!$A$2:$B$500,2,FALSE),0)</f>
        <v>0</v>
      </c>
      <c r="E326" s="45">
        <f>_xlfn.IFNA(VLOOKUP(A326,'HTI0004 Strategy'!$A$2:$B$500,2,FALSE),0)</f>
        <v>0</v>
      </c>
      <c r="F326" s="45">
        <f>_xlfn.IFNA(VLOOKUP(A326,'HTI0005 Strategy'!$A$2:$B$500,2,FALSE),0)</f>
        <v>-4300</v>
      </c>
      <c r="G326" s="45">
        <f>_xlfn.IFNA(VLOOKUP(A326,'HTI00S1 Strategy'!$A$2:$B$500,2,FALSE),0)</f>
        <v>0</v>
      </c>
      <c r="H326" s="54">
        <f t="shared" si="14"/>
        <v>-7600</v>
      </c>
      <c r="I326" s="1">
        <f>VLOOKUP($A326,級距!$A:$K,9,FALSE)</f>
        <v>5</v>
      </c>
      <c r="J326" s="1">
        <f>VLOOKUP($A326,級距!$A:$K,10,FALSE)</f>
        <v>1</v>
      </c>
      <c r="K326" s="1">
        <f>VLOOKUP($A326,級距!$A:$K,11,FALSE)</f>
        <v>2</v>
      </c>
      <c r="L326" s="31">
        <f t="shared" si="13"/>
        <v>2</v>
      </c>
    </row>
    <row r="327" spans="1:12" x14ac:dyDescent="0.25">
      <c r="A327" s="46" t="s">
        <v>465</v>
      </c>
      <c r="B327" s="45">
        <f>_xlfn.IFNA(VLOOKUP(A327,'HTI0001 Strategy'!$A$2:$B$267,2,FALSE),0)</f>
        <v>1800</v>
      </c>
      <c r="C327" s="45">
        <f>_xlfn.IFNA(VLOOKUP(A327,'HTI0002 Strategy'!$A$85:$B$583,2,FALSE),0)</f>
        <v>9400</v>
      </c>
      <c r="D327" s="45">
        <f>_xlfn.IFNA(VLOOKUP(A327,'HTI0003 Strategy'!$A$2:$B$500,2,FALSE),0)</f>
        <v>0</v>
      </c>
      <c r="E327" s="45">
        <f>_xlfn.IFNA(VLOOKUP(A327,'HTI0004 Strategy'!$A$2:$B$500,2,FALSE),0)</f>
        <v>-6300</v>
      </c>
      <c r="F327" s="45">
        <f>_xlfn.IFNA(VLOOKUP(A327,'HTI0005 Strategy'!$A$2:$B$500,2,FALSE),0)</f>
        <v>10700</v>
      </c>
      <c r="G327" s="45">
        <f>_xlfn.IFNA(VLOOKUP(A327,'HTI00S1 Strategy'!$A$2:$B$500,2,FALSE),0)</f>
        <v>-5400</v>
      </c>
      <c r="H327" s="54">
        <f t="shared" si="14"/>
        <v>10200</v>
      </c>
      <c r="I327" s="1">
        <f>VLOOKUP($A327,級距!$A:$K,9,FALSE)</f>
        <v>7</v>
      </c>
      <c r="J327" s="1">
        <f>VLOOKUP($A327,級距!$A:$K,10,FALSE)</f>
        <v>7</v>
      </c>
      <c r="K327" s="1">
        <f>VLOOKUP($A327,級距!$A:$K,11,FALSE)</f>
        <v>4</v>
      </c>
      <c r="L327" s="31">
        <f t="shared" si="13"/>
        <v>4</v>
      </c>
    </row>
    <row r="328" spans="1:12" x14ac:dyDescent="0.25">
      <c r="A328" s="46" t="s">
        <v>464</v>
      </c>
      <c r="B328" s="45">
        <f>_xlfn.IFNA(VLOOKUP(A328,'HTI0001 Strategy'!$A$2:$B$267,2,FALSE),0)</f>
        <v>2650</v>
      </c>
      <c r="C328" s="45">
        <f>_xlfn.IFNA(VLOOKUP(A328,'HTI0002 Strategy'!$A$85:$B$583,2,FALSE),0)</f>
        <v>2850</v>
      </c>
      <c r="D328" s="45">
        <f>_xlfn.IFNA(VLOOKUP(A328,'HTI0003 Strategy'!$A$2:$B$500,2,FALSE),0)</f>
        <v>14100</v>
      </c>
      <c r="E328" s="45">
        <f>_xlfn.IFNA(VLOOKUP(A328,'HTI0004 Strategy'!$A$2:$B$500,2,FALSE),0)</f>
        <v>11550</v>
      </c>
      <c r="F328" s="45">
        <f>_xlfn.IFNA(VLOOKUP(A328,'HTI0005 Strategy'!$A$2:$B$500,2,FALSE),0)</f>
        <v>-1800</v>
      </c>
      <c r="G328" s="45">
        <f>_xlfn.IFNA(VLOOKUP(A328,'HTI00S1 Strategy'!$A$2:$B$500,2,FALSE),0)</f>
        <v>-5400</v>
      </c>
      <c r="H328" s="54">
        <f t="shared" si="14"/>
        <v>23950</v>
      </c>
      <c r="I328" s="1">
        <f>VLOOKUP($A328,級距!$A:$K,9,FALSE)</f>
        <v>10</v>
      </c>
      <c r="J328" s="1">
        <f>VLOOKUP($A328,級距!$A:$K,10,FALSE)</f>
        <v>6</v>
      </c>
      <c r="K328" s="1">
        <f>VLOOKUP($A328,級距!$A:$K,11,FALSE)</f>
        <v>1</v>
      </c>
      <c r="L328" s="31">
        <f t="shared" si="13"/>
        <v>1</v>
      </c>
    </row>
    <row r="329" spans="1:12" x14ac:dyDescent="0.25">
      <c r="A329" s="46" t="s">
        <v>463</v>
      </c>
      <c r="B329" s="45">
        <f>_xlfn.IFNA(VLOOKUP(A329,'HTI0001 Strategy'!$A$2:$B$267,2,FALSE),0)</f>
        <v>1000</v>
      </c>
      <c r="C329" s="45">
        <f>_xlfn.IFNA(VLOOKUP(A329,'HTI0002 Strategy'!$A$85:$B$583,2,FALSE),0)</f>
        <v>0</v>
      </c>
      <c r="D329" s="45">
        <f>_xlfn.IFNA(VLOOKUP(A329,'HTI0003 Strategy'!$A$2:$B$500,2,FALSE),0)</f>
        <v>0</v>
      </c>
      <c r="E329" s="45">
        <f>_xlfn.IFNA(VLOOKUP(A329,'HTI0004 Strategy'!$A$2:$B$500,2,FALSE),0)</f>
        <v>0</v>
      </c>
      <c r="F329" s="45">
        <f>_xlfn.IFNA(VLOOKUP(A329,'HTI0005 Strategy'!$A$2:$B$500,2,FALSE),0)</f>
        <v>-1900</v>
      </c>
      <c r="G329" s="45">
        <f>_xlfn.IFNA(VLOOKUP(A329,'HTI00S1 Strategy'!$A$2:$B$500,2,FALSE),0)</f>
        <v>-6400</v>
      </c>
      <c r="H329" s="54">
        <f t="shared" si="14"/>
        <v>-7300</v>
      </c>
      <c r="I329" s="1">
        <f>VLOOKUP($A329,級距!$A:$K,9,FALSE)</f>
        <v>6</v>
      </c>
      <c r="J329" s="1">
        <f>VLOOKUP($A329,級距!$A:$K,10,FALSE)</f>
        <v>1</v>
      </c>
      <c r="K329" s="1">
        <f>VLOOKUP($A329,級距!$A:$K,11,FALSE)</f>
        <v>1</v>
      </c>
      <c r="L329" s="31">
        <f t="shared" si="13"/>
        <v>1</v>
      </c>
    </row>
    <row r="330" spans="1:12" x14ac:dyDescent="0.25">
      <c r="A330" s="46" t="s">
        <v>462</v>
      </c>
      <c r="B330" s="45">
        <f>_xlfn.IFNA(VLOOKUP(A330,'HTI0001 Strategy'!$A$2:$B$267,2,FALSE),0)</f>
        <v>-1000</v>
      </c>
      <c r="C330" s="45">
        <f>_xlfn.IFNA(VLOOKUP(A330,'HTI0002 Strategy'!$A$85:$B$583,2,FALSE),0)</f>
        <v>-300</v>
      </c>
      <c r="D330" s="45">
        <f>_xlfn.IFNA(VLOOKUP(A330,'HTI0003 Strategy'!$A$2:$B$500,2,FALSE),0)</f>
        <v>-900</v>
      </c>
      <c r="E330" s="45">
        <f>_xlfn.IFNA(VLOOKUP(A330,'HTI0004 Strategy'!$A$2:$B$500,2,FALSE),0)</f>
        <v>450</v>
      </c>
      <c r="F330" s="45">
        <f>_xlfn.IFNA(VLOOKUP(A330,'HTI0005 Strategy'!$A$2:$B$500,2,FALSE),0)</f>
        <v>0</v>
      </c>
      <c r="G330" s="45">
        <f>_xlfn.IFNA(VLOOKUP(A330,'HTI00S1 Strategy'!$A$2:$B$500,2,FALSE),0)</f>
        <v>1500</v>
      </c>
      <c r="H330" s="54">
        <f t="shared" si="14"/>
        <v>-250</v>
      </c>
      <c r="I330" s="1">
        <f>VLOOKUP($A330,級距!$A:$K,9,FALSE)</f>
        <v>7</v>
      </c>
      <c r="J330" s="1">
        <f>VLOOKUP($A330,級距!$A:$K,10,FALSE)</f>
        <v>8</v>
      </c>
      <c r="K330" s="1">
        <f>VLOOKUP($A330,級距!$A:$K,11,FALSE)</f>
        <v>4</v>
      </c>
      <c r="L330" s="31">
        <f t="shared" si="13"/>
        <v>4</v>
      </c>
    </row>
    <row r="331" spans="1:12" x14ac:dyDescent="0.25">
      <c r="A331" s="46" t="s">
        <v>461</v>
      </c>
      <c r="B331" s="45">
        <f>_xlfn.IFNA(VLOOKUP(A331,'HTI0001 Strategy'!$A$2:$B$267,2,FALSE),0)</f>
        <v>3950</v>
      </c>
      <c r="C331" s="45">
        <f>_xlfn.IFNA(VLOOKUP(A331,'HTI0002 Strategy'!$A$85:$B$583,2,FALSE),0)</f>
        <v>15000</v>
      </c>
      <c r="D331" s="45">
        <f>_xlfn.IFNA(VLOOKUP(A331,'HTI0003 Strategy'!$A$2:$B$500,2,FALSE),0)</f>
        <v>17200</v>
      </c>
      <c r="E331" s="45">
        <f>_xlfn.IFNA(VLOOKUP(A331,'HTI0004 Strategy'!$A$2:$B$500,2,FALSE),0)</f>
        <v>0</v>
      </c>
      <c r="F331" s="45">
        <f>_xlfn.IFNA(VLOOKUP(A331,'HTI0005 Strategy'!$A$2:$B$500,2,FALSE),0)</f>
        <v>0</v>
      </c>
      <c r="G331" s="45">
        <f>_xlfn.IFNA(VLOOKUP(A331,'HTI00S1 Strategy'!$A$2:$B$500,2,FALSE),0)</f>
        <v>0</v>
      </c>
      <c r="H331" s="54">
        <f t="shared" si="14"/>
        <v>36150</v>
      </c>
      <c r="I331" s="1">
        <f>VLOOKUP($A331,級距!$A:$K,9,FALSE)</f>
        <v>9</v>
      </c>
      <c r="J331" s="1">
        <f>VLOOKUP($A331,級距!$A:$K,10,FALSE)</f>
        <v>7</v>
      </c>
      <c r="K331" s="1">
        <f>VLOOKUP($A331,級距!$A:$K,11,FALSE)</f>
        <v>4</v>
      </c>
      <c r="L331" s="31">
        <f t="shared" si="13"/>
        <v>4</v>
      </c>
    </row>
    <row r="332" spans="1:12" x14ac:dyDescent="0.25">
      <c r="A332" s="46" t="s">
        <v>460</v>
      </c>
      <c r="B332" s="45">
        <f>_xlfn.IFNA(VLOOKUP(A332,'HTI0001 Strategy'!$A$2:$B$267,2,FALSE),0)</f>
        <v>-2700</v>
      </c>
      <c r="C332" s="45">
        <f>_xlfn.IFNA(VLOOKUP(A332,'HTI0002 Strategy'!$A$85:$B$583,2,FALSE),0)</f>
        <v>3600</v>
      </c>
      <c r="D332" s="45">
        <f>_xlfn.IFNA(VLOOKUP(A332,'HTI0003 Strategy'!$A$2:$B$500,2,FALSE),0)</f>
        <v>-3750</v>
      </c>
      <c r="E332" s="45">
        <f>_xlfn.IFNA(VLOOKUP(A332,'HTI0004 Strategy'!$A$2:$B$500,2,FALSE),0)</f>
        <v>-7650</v>
      </c>
      <c r="F332" s="45">
        <f>_xlfn.IFNA(VLOOKUP(A332,'HTI0005 Strategy'!$A$2:$B$500,2,FALSE),0)</f>
        <v>-5400</v>
      </c>
      <c r="G332" s="45">
        <f>_xlfn.IFNA(VLOOKUP(A332,'HTI00S1 Strategy'!$A$2:$B$500,2,FALSE),0)</f>
        <v>-5400</v>
      </c>
      <c r="H332" s="54">
        <f t="shared" si="14"/>
        <v>-21300</v>
      </c>
      <c r="I332" s="1">
        <f>VLOOKUP($A332,級距!$A:$K,9,FALSE)</f>
        <v>6</v>
      </c>
      <c r="J332" s="1">
        <f>VLOOKUP($A332,級距!$A:$K,10,FALSE)</f>
        <v>2</v>
      </c>
      <c r="K332" s="1">
        <f>VLOOKUP($A332,級距!$A:$K,11,FALSE)</f>
        <v>1</v>
      </c>
      <c r="L332" s="31">
        <f t="shared" si="13"/>
        <v>1</v>
      </c>
    </row>
    <row r="333" spans="1:12" x14ac:dyDescent="0.25">
      <c r="A333" s="46" t="s">
        <v>459</v>
      </c>
      <c r="B333" s="45">
        <f>_xlfn.IFNA(VLOOKUP(A333,'HTI0001 Strategy'!$A$2:$B$267,2,FALSE),0)</f>
        <v>3600</v>
      </c>
      <c r="C333" s="45">
        <f>_xlfn.IFNA(VLOOKUP(A333,'HTI0002 Strategy'!$A$85:$B$583,2,FALSE),0)</f>
        <v>15300</v>
      </c>
      <c r="D333" s="45">
        <f>_xlfn.IFNA(VLOOKUP(A333,'HTI0003 Strategy'!$A$2:$B$500,2,FALSE),0)</f>
        <v>8150</v>
      </c>
      <c r="E333" s="45">
        <f>_xlfn.IFNA(VLOOKUP(A333,'HTI0004 Strategy'!$A$2:$B$500,2,FALSE),0)</f>
        <v>0</v>
      </c>
      <c r="F333" s="45">
        <f>_xlfn.IFNA(VLOOKUP(A333,'HTI0005 Strategy'!$A$2:$B$500,2,FALSE),0)</f>
        <v>0</v>
      </c>
      <c r="G333" s="45">
        <f>_xlfn.IFNA(VLOOKUP(A333,'HTI00S1 Strategy'!$A$2:$B$500,2,FALSE),0)</f>
        <v>0</v>
      </c>
      <c r="H333" s="54">
        <f t="shared" si="14"/>
        <v>27050</v>
      </c>
      <c r="I333" s="1">
        <f>VLOOKUP($A333,級距!$A:$K,9,FALSE)</f>
        <v>9</v>
      </c>
      <c r="J333" s="1">
        <f>VLOOKUP($A333,級距!$A:$K,10,FALSE)</f>
        <v>5</v>
      </c>
      <c r="K333" s="1">
        <f>VLOOKUP($A333,級距!$A:$K,11,FALSE)</f>
        <v>1</v>
      </c>
      <c r="L333" s="31">
        <f t="shared" si="13"/>
        <v>1</v>
      </c>
    </row>
    <row r="334" spans="1:12" x14ac:dyDescent="0.25">
      <c r="A334" s="46" t="s">
        <v>458</v>
      </c>
      <c r="B334" s="45">
        <f>_xlfn.IFNA(VLOOKUP(A334,'HTI0001 Strategy'!$A$2:$B$267,2,FALSE),0)</f>
        <v>0</v>
      </c>
      <c r="C334" s="45">
        <f>_xlfn.IFNA(VLOOKUP(A334,'HTI0002 Strategy'!$A$85:$B$583,2,FALSE),0)</f>
        <v>0</v>
      </c>
      <c r="D334" s="45">
        <f>_xlfn.IFNA(VLOOKUP(A334,'HTI0003 Strategy'!$A$2:$B$500,2,FALSE),0)</f>
        <v>300</v>
      </c>
      <c r="E334" s="45">
        <f>_xlfn.IFNA(VLOOKUP(A334,'HTI0004 Strategy'!$A$2:$B$500,2,FALSE),0)</f>
        <v>-6900</v>
      </c>
      <c r="F334" s="45">
        <f>_xlfn.IFNA(VLOOKUP(A334,'HTI0005 Strategy'!$A$2:$B$500,2,FALSE),0)</f>
        <v>7250</v>
      </c>
      <c r="G334" s="45">
        <f>_xlfn.IFNA(VLOOKUP(A334,'HTI00S1 Strategy'!$A$2:$B$500,2,FALSE),0)</f>
        <v>0</v>
      </c>
      <c r="H334" s="54">
        <f t="shared" si="14"/>
        <v>650</v>
      </c>
      <c r="I334" s="1">
        <f>VLOOKUP($A334,級距!$A:$K,9,FALSE)</f>
        <v>5</v>
      </c>
      <c r="J334" s="1">
        <f>VLOOKUP($A334,級距!$A:$K,10,FALSE)</f>
        <v>3</v>
      </c>
      <c r="K334" s="1">
        <f>VLOOKUP($A334,級距!$A:$K,11,FALSE)</f>
        <v>2</v>
      </c>
      <c r="L334" s="31">
        <f t="shared" si="13"/>
        <v>2</v>
      </c>
    </row>
    <row r="335" spans="1:12" x14ac:dyDescent="0.25">
      <c r="A335" s="46" t="s">
        <v>457</v>
      </c>
      <c r="B335" s="45">
        <f>_xlfn.IFNA(VLOOKUP(A335,'HTI0001 Strategy'!$A$2:$B$267,2,FALSE),0)</f>
        <v>2250</v>
      </c>
      <c r="C335" s="45">
        <f>_xlfn.IFNA(VLOOKUP(A335,'HTI0002 Strategy'!$A$85:$B$583,2,FALSE),0)</f>
        <v>7050</v>
      </c>
      <c r="D335" s="45">
        <f>_xlfn.IFNA(VLOOKUP(A335,'HTI0003 Strategy'!$A$2:$B$500,2,FALSE),0)</f>
        <v>-3100</v>
      </c>
      <c r="E335" s="45">
        <f>_xlfn.IFNA(VLOOKUP(A335,'HTI0004 Strategy'!$A$2:$B$500,2,FALSE),0)</f>
        <v>-4950</v>
      </c>
      <c r="F335" s="45">
        <f>_xlfn.IFNA(VLOOKUP(A335,'HTI0005 Strategy'!$A$2:$B$500,2,FALSE),0)</f>
        <v>-1300</v>
      </c>
      <c r="G335" s="45">
        <f>_xlfn.IFNA(VLOOKUP(A335,'HTI00S1 Strategy'!$A$2:$B$500,2,FALSE),0)</f>
        <v>0</v>
      </c>
      <c r="H335" s="54">
        <f t="shared" si="14"/>
        <v>-50</v>
      </c>
      <c r="I335" s="1">
        <f>VLOOKUP($A335,級距!$A:$K,9,FALSE)</f>
        <v>9</v>
      </c>
      <c r="J335" s="1">
        <f>VLOOKUP($A335,級距!$A:$K,10,FALSE)</f>
        <v>8</v>
      </c>
      <c r="K335" s="1">
        <f>VLOOKUP($A335,級距!$A:$K,11,FALSE)</f>
        <v>4</v>
      </c>
      <c r="L335" s="31">
        <f t="shared" si="13"/>
        <v>4</v>
      </c>
    </row>
    <row r="336" spans="1:12" x14ac:dyDescent="0.25">
      <c r="A336" s="46" t="s">
        <v>456</v>
      </c>
      <c r="B336" s="45">
        <f>_xlfn.IFNA(VLOOKUP(A336,'HTI0001 Strategy'!$A$2:$B$267,2,FALSE),0)</f>
        <v>8850</v>
      </c>
      <c r="C336" s="45">
        <f>_xlfn.IFNA(VLOOKUP(A336,'HTI0002 Strategy'!$A$85:$B$583,2,FALSE),0)</f>
        <v>18600</v>
      </c>
      <c r="D336" s="45">
        <f>_xlfn.IFNA(VLOOKUP(A336,'HTI0003 Strategy'!$A$2:$B$500,2,FALSE),0)</f>
        <v>14650</v>
      </c>
      <c r="E336" s="45">
        <f>_xlfn.IFNA(VLOOKUP(A336,'HTI0004 Strategy'!$A$2:$B$500,2,FALSE),0)</f>
        <v>25800</v>
      </c>
      <c r="F336" s="45">
        <f>_xlfn.IFNA(VLOOKUP(A336,'HTI0005 Strategy'!$A$2:$B$500,2,FALSE),0)</f>
        <v>-5400</v>
      </c>
      <c r="G336" s="45">
        <f>_xlfn.IFNA(VLOOKUP(A336,'HTI00S1 Strategy'!$A$2:$B$500,2,FALSE),0)</f>
        <v>0</v>
      </c>
      <c r="H336" s="54">
        <f t="shared" si="14"/>
        <v>62500</v>
      </c>
      <c r="I336" s="1">
        <f>VLOOKUP($A336,級距!$A:$K,9,FALSE)</f>
        <v>10</v>
      </c>
      <c r="J336" s="1">
        <f>VLOOKUP($A336,級距!$A:$K,10,FALSE)</f>
        <v>9</v>
      </c>
      <c r="K336" s="1">
        <f>VLOOKUP($A336,級距!$A:$K,11,FALSE)</f>
        <v>4</v>
      </c>
      <c r="L336" s="31">
        <f t="shared" si="13"/>
        <v>4</v>
      </c>
    </row>
    <row r="337" spans="1:12" x14ac:dyDescent="0.25">
      <c r="A337" s="46" t="s">
        <v>455</v>
      </c>
      <c r="B337" s="45">
        <f>_xlfn.IFNA(VLOOKUP(A337,'HTI0001 Strategy'!$A$2:$B$267,2,FALSE),0)</f>
        <v>0</v>
      </c>
      <c r="C337" s="45">
        <f>_xlfn.IFNA(VLOOKUP(A337,'HTI0002 Strategy'!$A$85:$B$583,2,FALSE),0)</f>
        <v>-2200</v>
      </c>
      <c r="D337" s="45">
        <f>_xlfn.IFNA(VLOOKUP(A337,'HTI0003 Strategy'!$A$2:$B$500,2,FALSE),0)</f>
        <v>0</v>
      </c>
      <c r="E337" s="45">
        <f>_xlfn.IFNA(VLOOKUP(A337,'HTI0004 Strategy'!$A$2:$B$500,2,FALSE),0)</f>
        <v>0</v>
      </c>
      <c r="F337" s="45">
        <f>_xlfn.IFNA(VLOOKUP(A337,'HTI0005 Strategy'!$A$2:$B$500,2,FALSE),0)</f>
        <v>-10800</v>
      </c>
      <c r="G337" s="45">
        <f>_xlfn.IFNA(VLOOKUP(A337,'HTI00S1 Strategy'!$A$2:$B$500,2,FALSE),0)</f>
        <v>0</v>
      </c>
      <c r="H337" s="54">
        <f t="shared" si="14"/>
        <v>-13000</v>
      </c>
      <c r="I337" s="1">
        <f>VLOOKUP($A337,級距!$A:$K,9,FALSE)</f>
        <v>8</v>
      </c>
      <c r="J337" s="1">
        <f>VLOOKUP($A337,級距!$A:$K,10,FALSE)</f>
        <v>4</v>
      </c>
      <c r="K337" s="1">
        <f>VLOOKUP($A337,級距!$A:$K,11,FALSE)</f>
        <v>1</v>
      </c>
      <c r="L337" s="31">
        <f t="shared" si="13"/>
        <v>1</v>
      </c>
    </row>
    <row r="338" spans="1:12" x14ac:dyDescent="0.25">
      <c r="A338" s="46" t="s">
        <v>454</v>
      </c>
      <c r="B338" s="45">
        <f>_xlfn.IFNA(VLOOKUP(A338,'HTI0001 Strategy'!$A$2:$B$267,2,FALSE),0)</f>
        <v>2200</v>
      </c>
      <c r="C338" s="45">
        <f>_xlfn.IFNA(VLOOKUP(A338,'HTI0002 Strategy'!$A$85:$B$583,2,FALSE),0)</f>
        <v>0</v>
      </c>
      <c r="D338" s="45">
        <f>_xlfn.IFNA(VLOOKUP(A338,'HTI0003 Strategy'!$A$2:$B$500,2,FALSE),0)</f>
        <v>0</v>
      </c>
      <c r="E338" s="45">
        <f>_xlfn.IFNA(VLOOKUP(A338,'HTI0004 Strategy'!$A$2:$B$500,2,FALSE),0)</f>
        <v>0</v>
      </c>
      <c r="F338" s="45">
        <f>_xlfn.IFNA(VLOOKUP(A338,'HTI0005 Strategy'!$A$2:$B$500,2,FALSE),0)</f>
        <v>2650</v>
      </c>
      <c r="G338" s="45">
        <f>_xlfn.IFNA(VLOOKUP(A338,'HTI00S1 Strategy'!$A$2:$B$500,2,FALSE),0)</f>
        <v>17000</v>
      </c>
      <c r="H338" s="54">
        <f t="shared" si="14"/>
        <v>21850</v>
      </c>
      <c r="I338" s="1">
        <f>VLOOKUP($A338,級距!$A:$K,9,FALSE)</f>
        <v>9</v>
      </c>
      <c r="J338" s="1">
        <f>VLOOKUP($A338,級距!$A:$K,10,FALSE)</f>
        <v>4</v>
      </c>
      <c r="K338" s="1">
        <f>VLOOKUP($A338,級距!$A:$K,11,FALSE)</f>
        <v>1</v>
      </c>
      <c r="L338" s="31">
        <f t="shared" si="13"/>
        <v>1</v>
      </c>
    </row>
    <row r="339" spans="1:12" x14ac:dyDescent="0.25">
      <c r="A339" s="46" t="s">
        <v>453</v>
      </c>
      <c r="B339" s="45">
        <f>_xlfn.IFNA(VLOOKUP(A339,'HTI0001 Strategy'!$A$2:$B$267,2,FALSE),0)</f>
        <v>2700</v>
      </c>
      <c r="C339" s="45">
        <f>_xlfn.IFNA(VLOOKUP(A339,'HTI0002 Strategy'!$A$85:$B$583,2,FALSE),0)</f>
        <v>-5400</v>
      </c>
      <c r="D339" s="45">
        <f>_xlfn.IFNA(VLOOKUP(A339,'HTI0003 Strategy'!$A$2:$B$500,2,FALSE),0)</f>
        <v>0</v>
      </c>
      <c r="E339" s="45">
        <f>_xlfn.IFNA(VLOOKUP(A339,'HTI0004 Strategy'!$A$2:$B$500,2,FALSE),0)</f>
        <v>-7000</v>
      </c>
      <c r="F339" s="45">
        <f>_xlfn.IFNA(VLOOKUP(A339,'HTI0005 Strategy'!$A$2:$B$500,2,FALSE),0)</f>
        <v>0</v>
      </c>
      <c r="G339" s="45">
        <f>_xlfn.IFNA(VLOOKUP(A339,'HTI00S1 Strategy'!$A$2:$B$500,2,FALSE),0)</f>
        <v>0</v>
      </c>
      <c r="H339" s="54">
        <f t="shared" si="14"/>
        <v>-9700</v>
      </c>
      <c r="I339" s="1">
        <f>VLOOKUP($A339,級距!$A:$K,9,FALSE)</f>
        <v>8</v>
      </c>
      <c r="J339" s="1">
        <f>VLOOKUP($A339,級距!$A:$K,10,FALSE)</f>
        <v>2</v>
      </c>
      <c r="K339" s="1">
        <f>VLOOKUP($A339,級距!$A:$K,11,FALSE)</f>
        <v>1</v>
      </c>
      <c r="L339" s="31">
        <f t="shared" si="13"/>
        <v>1</v>
      </c>
    </row>
    <row r="340" spans="1:12" x14ac:dyDescent="0.25">
      <c r="A340" s="46" t="s">
        <v>452</v>
      </c>
      <c r="B340" s="45">
        <f>_xlfn.IFNA(VLOOKUP(A340,'HTI0001 Strategy'!$A$2:$B$267,2,FALSE),0)</f>
        <v>2350</v>
      </c>
      <c r="C340" s="45">
        <f>_xlfn.IFNA(VLOOKUP(A340,'HTI0002 Strategy'!$A$85:$B$583,2,FALSE),0)</f>
        <v>1250</v>
      </c>
      <c r="D340" s="45">
        <f>_xlfn.IFNA(VLOOKUP(A340,'HTI0003 Strategy'!$A$2:$B$500,2,FALSE),0)</f>
        <v>0</v>
      </c>
      <c r="E340" s="45">
        <f>_xlfn.IFNA(VLOOKUP(A340,'HTI0004 Strategy'!$A$2:$B$500,2,FALSE),0)</f>
        <v>3750</v>
      </c>
      <c r="F340" s="45">
        <f>_xlfn.IFNA(VLOOKUP(A340,'HTI0005 Strategy'!$A$2:$B$500,2,FALSE),0)</f>
        <v>14150</v>
      </c>
      <c r="G340" s="45">
        <f>_xlfn.IFNA(VLOOKUP(A340,'HTI00S1 Strategy'!$A$2:$B$500,2,FALSE),0)</f>
        <v>5300</v>
      </c>
      <c r="H340" s="54">
        <f t="shared" si="14"/>
        <v>26800</v>
      </c>
      <c r="I340" s="1">
        <f>VLOOKUP($A340,級距!$A:$K,9,FALSE)</f>
        <v>8</v>
      </c>
      <c r="J340" s="1">
        <f>VLOOKUP($A340,級距!$A:$K,10,FALSE)</f>
        <v>7</v>
      </c>
      <c r="K340" s="1">
        <f>VLOOKUP($A340,級距!$A:$K,11,FALSE)</f>
        <v>4</v>
      </c>
      <c r="L340" s="31">
        <f t="shared" si="13"/>
        <v>4</v>
      </c>
    </row>
    <row r="341" spans="1:12" x14ac:dyDescent="0.25">
      <c r="A341" s="46" t="s">
        <v>451</v>
      </c>
      <c r="B341" s="45">
        <f>_xlfn.IFNA(VLOOKUP(A341,'HTI0001 Strategy'!$A$2:$B$267,2,FALSE),0)</f>
        <v>1500</v>
      </c>
      <c r="C341" s="45">
        <f>_xlfn.IFNA(VLOOKUP(A341,'HTI0002 Strategy'!$A$85:$B$583,2,FALSE),0)</f>
        <v>-150</v>
      </c>
      <c r="D341" s="45">
        <f>_xlfn.IFNA(VLOOKUP(A341,'HTI0003 Strategy'!$A$2:$B$500,2,FALSE),0)</f>
        <v>3800</v>
      </c>
      <c r="E341" s="45">
        <f>_xlfn.IFNA(VLOOKUP(A341,'HTI0004 Strategy'!$A$2:$B$500,2,FALSE),0)</f>
        <v>0</v>
      </c>
      <c r="F341" s="45">
        <f>_xlfn.IFNA(VLOOKUP(A341,'HTI0005 Strategy'!$A$2:$B$500,2,FALSE),0)</f>
        <v>2050</v>
      </c>
      <c r="G341" s="45">
        <f>_xlfn.IFNA(VLOOKUP(A341,'HTI00S1 Strategy'!$A$2:$B$500,2,FALSE),0)</f>
        <v>10000</v>
      </c>
      <c r="H341" s="54">
        <f t="shared" si="14"/>
        <v>17200</v>
      </c>
      <c r="I341" s="1">
        <f>VLOOKUP($A341,級距!$A:$K,9,FALSE)</f>
        <v>5</v>
      </c>
      <c r="J341" s="1">
        <f>VLOOKUP($A341,級距!$A:$K,10,FALSE)</f>
        <v>8</v>
      </c>
      <c r="K341" s="1">
        <f>VLOOKUP($A341,級距!$A:$K,11,FALSE)</f>
        <v>3</v>
      </c>
      <c r="L341" s="31">
        <f t="shared" si="13"/>
        <v>3</v>
      </c>
    </row>
    <row r="342" spans="1:12" x14ac:dyDescent="0.25">
      <c r="A342" s="46" t="s">
        <v>450</v>
      </c>
      <c r="B342" s="45">
        <f>_xlfn.IFNA(VLOOKUP(A342,'HTI0001 Strategy'!$A$2:$B$267,2,FALSE),0)</f>
        <v>0</v>
      </c>
      <c r="C342" s="45">
        <f>_xlfn.IFNA(VLOOKUP(A342,'HTI0002 Strategy'!$A$85:$B$583,2,FALSE),0)</f>
        <v>-1000</v>
      </c>
      <c r="D342" s="45">
        <f>_xlfn.IFNA(VLOOKUP(A342,'HTI0003 Strategy'!$A$2:$B$500,2,FALSE),0)</f>
        <v>0</v>
      </c>
      <c r="E342" s="45">
        <f>_xlfn.IFNA(VLOOKUP(A342,'HTI0004 Strategy'!$A$2:$B$500,2,FALSE),0)</f>
        <v>-7800</v>
      </c>
      <c r="F342" s="45">
        <f>_xlfn.IFNA(VLOOKUP(A342,'HTI0005 Strategy'!$A$2:$B$500,2,FALSE),0)</f>
        <v>2000</v>
      </c>
      <c r="G342" s="45">
        <f>_xlfn.IFNA(VLOOKUP(A342,'HTI00S1 Strategy'!$A$2:$B$500,2,FALSE),0)</f>
        <v>0</v>
      </c>
      <c r="H342" s="54">
        <f t="shared" si="14"/>
        <v>-6800</v>
      </c>
      <c r="I342" s="1">
        <f>VLOOKUP($A342,級距!$A:$K,9,FALSE)</f>
        <v>5</v>
      </c>
      <c r="J342" s="1">
        <f>VLOOKUP($A342,級距!$A:$K,10,FALSE)</f>
        <v>4</v>
      </c>
      <c r="K342" s="1">
        <f>VLOOKUP($A342,級距!$A:$K,11,FALSE)</f>
        <v>2</v>
      </c>
      <c r="L342" s="31">
        <f t="shared" si="13"/>
        <v>2</v>
      </c>
    </row>
    <row r="343" spans="1:12" x14ac:dyDescent="0.25">
      <c r="A343" s="46" t="s">
        <v>449</v>
      </c>
      <c r="B343" s="45">
        <f>_xlfn.IFNA(VLOOKUP(A343,'HTI0001 Strategy'!$A$2:$B$267,2,FALSE),0)</f>
        <v>0</v>
      </c>
      <c r="C343" s="45">
        <f>_xlfn.IFNA(VLOOKUP(A343,'HTI0002 Strategy'!$A$85:$B$583,2,FALSE),0)</f>
        <v>12450</v>
      </c>
      <c r="D343" s="45">
        <f>_xlfn.IFNA(VLOOKUP(A343,'HTI0003 Strategy'!$A$2:$B$500,2,FALSE),0)</f>
        <v>3600</v>
      </c>
      <c r="E343" s="45">
        <f>_xlfn.IFNA(VLOOKUP(A343,'HTI0004 Strategy'!$A$2:$B$500,2,FALSE),0)</f>
        <v>16650</v>
      </c>
      <c r="F343" s="45">
        <f>_xlfn.IFNA(VLOOKUP(A343,'HTI0005 Strategy'!$A$2:$B$500,2,FALSE),0)</f>
        <v>6250</v>
      </c>
      <c r="G343" s="45">
        <f>_xlfn.IFNA(VLOOKUP(A343,'HTI00S1 Strategy'!$A$2:$B$500,2,FALSE),0)</f>
        <v>5750</v>
      </c>
      <c r="H343" s="54">
        <f t="shared" si="14"/>
        <v>44700</v>
      </c>
      <c r="I343" s="1">
        <f>VLOOKUP($A343,級距!$A:$K,9,FALSE)</f>
        <v>8</v>
      </c>
      <c r="J343" s="1">
        <f>VLOOKUP($A343,級距!$A:$K,10,FALSE)</f>
        <v>7</v>
      </c>
      <c r="K343" s="1">
        <f>VLOOKUP($A343,級距!$A:$K,11,FALSE)</f>
        <v>4</v>
      </c>
      <c r="L343" s="31">
        <f t="shared" si="13"/>
        <v>4</v>
      </c>
    </row>
    <row r="344" spans="1:12" x14ac:dyDescent="0.25">
      <c r="A344" s="46" t="s">
        <v>448</v>
      </c>
      <c r="B344" s="45">
        <f>_xlfn.IFNA(VLOOKUP(A344,'HTI0001 Strategy'!$A$2:$B$267,2,FALSE),0)</f>
        <v>0</v>
      </c>
      <c r="C344" s="45">
        <f>_xlfn.IFNA(VLOOKUP(A344,'HTI0002 Strategy'!$A$85:$B$583,2,FALSE),0)</f>
        <v>4000</v>
      </c>
      <c r="D344" s="45">
        <f>_xlfn.IFNA(VLOOKUP(A344,'HTI0003 Strategy'!$A$2:$B$500,2,FALSE),0)</f>
        <v>0</v>
      </c>
      <c r="E344" s="45">
        <f>_xlfn.IFNA(VLOOKUP(A344,'HTI0004 Strategy'!$A$2:$B$500,2,FALSE),0)</f>
        <v>0</v>
      </c>
      <c r="F344" s="45">
        <f>_xlfn.IFNA(VLOOKUP(A344,'HTI0005 Strategy'!$A$2:$B$500,2,FALSE),0)</f>
        <v>700</v>
      </c>
      <c r="G344" s="45">
        <f>_xlfn.IFNA(VLOOKUP(A344,'HTI00S1 Strategy'!$A$2:$B$500,2,FALSE),0)</f>
        <v>0</v>
      </c>
      <c r="H344" s="54">
        <f t="shared" si="14"/>
        <v>4700</v>
      </c>
      <c r="I344" s="1">
        <f>VLOOKUP($A344,級距!$A:$K,9,FALSE)</f>
        <v>7</v>
      </c>
      <c r="J344" s="1">
        <f>VLOOKUP($A344,級距!$A:$K,10,FALSE)</f>
        <v>1</v>
      </c>
      <c r="K344" s="1">
        <f>VLOOKUP($A344,級距!$A:$K,11,FALSE)</f>
        <v>1</v>
      </c>
      <c r="L344" s="31">
        <f t="shared" si="13"/>
        <v>1</v>
      </c>
    </row>
    <row r="345" spans="1:12" x14ac:dyDescent="0.25">
      <c r="A345" s="46" t="s">
        <v>447</v>
      </c>
      <c r="B345" s="45">
        <f>_xlfn.IFNA(VLOOKUP(A345,'HTI0001 Strategy'!$A$2:$B$267,2,FALSE),0)</f>
        <v>0</v>
      </c>
      <c r="C345" s="45">
        <f>_xlfn.IFNA(VLOOKUP(A345,'HTI0002 Strategy'!$A$85:$B$583,2,FALSE),0)</f>
        <v>-1900</v>
      </c>
      <c r="D345" s="45">
        <f>_xlfn.IFNA(VLOOKUP(A345,'HTI0003 Strategy'!$A$2:$B$500,2,FALSE),0)</f>
        <v>0</v>
      </c>
      <c r="E345" s="45">
        <f>_xlfn.IFNA(VLOOKUP(A345,'HTI0004 Strategy'!$A$2:$B$500,2,FALSE),0)</f>
        <v>-6600</v>
      </c>
      <c r="F345" s="45">
        <f>_xlfn.IFNA(VLOOKUP(A345,'HTI0005 Strategy'!$A$2:$B$500,2,FALSE),0)</f>
        <v>-800</v>
      </c>
      <c r="G345" s="45">
        <f>_xlfn.IFNA(VLOOKUP(A345,'HTI00S1 Strategy'!$A$2:$B$500,2,FALSE),0)</f>
        <v>-6800</v>
      </c>
      <c r="H345" s="54">
        <f t="shared" si="14"/>
        <v>-16100</v>
      </c>
      <c r="I345" s="1">
        <f>VLOOKUP($A345,級距!$A:$K,9,FALSE)</f>
        <v>9</v>
      </c>
      <c r="J345" s="1">
        <f>VLOOKUP($A345,級距!$A:$K,10,FALSE)</f>
        <v>4</v>
      </c>
      <c r="K345" s="1">
        <f>VLOOKUP($A345,級距!$A:$K,11,FALSE)</f>
        <v>1</v>
      </c>
      <c r="L345" s="31">
        <f t="shared" si="13"/>
        <v>1</v>
      </c>
    </row>
    <row r="346" spans="1:12" x14ac:dyDescent="0.25">
      <c r="A346" s="46" t="s">
        <v>446</v>
      </c>
      <c r="B346" s="45">
        <f>_xlfn.IFNA(VLOOKUP(A346,'HTI0001 Strategy'!$A$2:$B$267,2,FALSE),0)</f>
        <v>-5400</v>
      </c>
      <c r="C346" s="45">
        <f>_xlfn.IFNA(VLOOKUP(A346,'HTI0002 Strategy'!$A$85:$B$583,2,FALSE),0)</f>
        <v>-5400</v>
      </c>
      <c r="D346" s="45">
        <f>_xlfn.IFNA(VLOOKUP(A346,'HTI0003 Strategy'!$A$2:$B$500,2,FALSE),0)</f>
        <v>-10800</v>
      </c>
      <c r="E346" s="45">
        <f>_xlfn.IFNA(VLOOKUP(A346,'HTI0004 Strategy'!$A$2:$B$500,2,FALSE),0)</f>
        <v>14200</v>
      </c>
      <c r="F346" s="45">
        <f>_xlfn.IFNA(VLOOKUP(A346,'HTI0005 Strategy'!$A$2:$B$500,2,FALSE),0)</f>
        <v>100</v>
      </c>
      <c r="G346" s="45">
        <f>_xlfn.IFNA(VLOOKUP(A346,'HTI00S1 Strategy'!$A$2:$B$500,2,FALSE),0)</f>
        <v>0</v>
      </c>
      <c r="H346" s="54">
        <f t="shared" si="14"/>
        <v>-7300</v>
      </c>
      <c r="I346" s="1">
        <f>VLOOKUP($A346,級距!$A:$K,9,FALSE)</f>
        <v>9</v>
      </c>
      <c r="J346" s="1">
        <f>VLOOKUP($A346,級距!$A:$K,10,FALSE)</f>
        <v>4</v>
      </c>
      <c r="K346" s="1">
        <f>VLOOKUP($A346,級距!$A:$K,11,FALSE)</f>
        <v>1</v>
      </c>
      <c r="L346" s="31">
        <f t="shared" si="13"/>
        <v>1</v>
      </c>
    </row>
    <row r="347" spans="1:12" x14ac:dyDescent="0.25">
      <c r="A347" s="46" t="s">
        <v>445</v>
      </c>
      <c r="B347" s="45">
        <f>_xlfn.IFNA(VLOOKUP(A347,'HTI0001 Strategy'!$A$2:$B$267,2,FALSE),0)</f>
        <v>0</v>
      </c>
      <c r="C347" s="45">
        <f>_xlfn.IFNA(VLOOKUP(A347,'HTI0002 Strategy'!$A$85:$B$583,2,FALSE),0)</f>
        <v>0</v>
      </c>
      <c r="D347" s="45">
        <f>_xlfn.IFNA(VLOOKUP(A347,'HTI0003 Strategy'!$A$2:$B$500,2,FALSE),0)</f>
        <v>600</v>
      </c>
      <c r="E347" s="45">
        <f>_xlfn.IFNA(VLOOKUP(A347,'HTI0004 Strategy'!$A$2:$B$500,2,FALSE),0)</f>
        <v>1650</v>
      </c>
      <c r="F347" s="45">
        <f>_xlfn.IFNA(VLOOKUP(A347,'HTI0005 Strategy'!$A$2:$B$500,2,FALSE),0)</f>
        <v>-1600</v>
      </c>
      <c r="G347" s="45">
        <f>_xlfn.IFNA(VLOOKUP(A347,'HTI00S1 Strategy'!$A$2:$B$500,2,FALSE),0)</f>
        <v>6200</v>
      </c>
      <c r="H347" s="54">
        <f t="shared" si="14"/>
        <v>6850</v>
      </c>
      <c r="I347" s="1">
        <f>VLOOKUP($A347,級距!$A:$K,9,FALSE)</f>
        <v>10</v>
      </c>
      <c r="J347" s="1">
        <f>VLOOKUP($A347,級距!$A:$K,10,FALSE)</f>
        <v>8</v>
      </c>
      <c r="K347" s="1">
        <f>VLOOKUP($A347,級距!$A:$K,11,FALSE)</f>
        <v>4</v>
      </c>
      <c r="L347" s="31">
        <f t="shared" si="13"/>
        <v>4</v>
      </c>
    </row>
    <row r="348" spans="1:12" x14ac:dyDescent="0.25">
      <c r="A348" s="46" t="s">
        <v>444</v>
      </c>
      <c r="B348" s="45">
        <f>_xlfn.IFNA(VLOOKUP(A348,'HTI0001 Strategy'!$A$2:$B$267,2,FALSE),0)</f>
        <v>0</v>
      </c>
      <c r="C348" s="45">
        <f>_xlfn.IFNA(VLOOKUP(A348,'HTI0002 Strategy'!$A$85:$B$583,2,FALSE),0)</f>
        <v>3350</v>
      </c>
      <c r="D348" s="45">
        <f>_xlfn.IFNA(VLOOKUP(A348,'HTI0003 Strategy'!$A$2:$B$500,2,FALSE),0)</f>
        <v>0</v>
      </c>
      <c r="E348" s="45">
        <f>_xlfn.IFNA(VLOOKUP(A348,'HTI0004 Strategy'!$A$2:$B$500,2,FALSE),0)</f>
        <v>3600</v>
      </c>
      <c r="F348" s="45">
        <f>_xlfn.IFNA(VLOOKUP(A348,'HTI0005 Strategy'!$A$2:$B$500,2,FALSE),0)</f>
        <v>-5400</v>
      </c>
      <c r="G348" s="45">
        <f>_xlfn.IFNA(VLOOKUP(A348,'HTI00S1 Strategy'!$A$2:$B$500,2,FALSE),0)</f>
        <v>6250</v>
      </c>
      <c r="H348" s="54">
        <f t="shared" si="14"/>
        <v>7800</v>
      </c>
      <c r="I348" s="1">
        <f>VLOOKUP($A348,級距!$A:$K,9,FALSE)</f>
        <v>8</v>
      </c>
      <c r="J348" s="1">
        <f>VLOOKUP($A348,級距!$A:$K,10,FALSE)</f>
        <v>6</v>
      </c>
      <c r="K348" s="1">
        <f>VLOOKUP($A348,級距!$A:$K,11,FALSE)</f>
        <v>1</v>
      </c>
      <c r="L348" s="31">
        <f t="shared" si="13"/>
        <v>1</v>
      </c>
    </row>
    <row r="349" spans="1:12" x14ac:dyDescent="0.25">
      <c r="A349" s="46" t="s">
        <v>443</v>
      </c>
      <c r="B349" s="45">
        <f>_xlfn.IFNA(VLOOKUP(A349,'HTI0001 Strategy'!$A$2:$B$267,2,FALSE),0)</f>
        <v>0</v>
      </c>
      <c r="C349" s="45">
        <f>_xlfn.IFNA(VLOOKUP(A349,'HTI0002 Strategy'!$A$85:$B$583,2,FALSE),0)</f>
        <v>-5400</v>
      </c>
      <c r="D349" s="45">
        <f>_xlfn.IFNA(VLOOKUP(A349,'HTI0003 Strategy'!$A$2:$B$500,2,FALSE),0)</f>
        <v>0</v>
      </c>
      <c r="E349" s="45">
        <f>_xlfn.IFNA(VLOOKUP(A349,'HTI0004 Strategy'!$A$2:$B$500,2,FALSE),0)</f>
        <v>0</v>
      </c>
      <c r="F349" s="45">
        <f>_xlfn.IFNA(VLOOKUP(A349,'HTI0005 Strategy'!$A$2:$B$500,2,FALSE),0)</f>
        <v>8850</v>
      </c>
      <c r="G349" s="45">
        <f>_xlfn.IFNA(VLOOKUP(A349,'HTI00S1 Strategy'!$A$2:$B$500,2,FALSE),0)</f>
        <v>0</v>
      </c>
      <c r="H349" s="54">
        <f t="shared" si="14"/>
        <v>3450</v>
      </c>
      <c r="I349" s="1">
        <f>VLOOKUP($A349,級距!$A:$K,9,FALSE)</f>
        <v>5</v>
      </c>
      <c r="J349" s="1">
        <f>VLOOKUP($A349,級距!$A:$K,10,FALSE)</f>
        <v>2</v>
      </c>
      <c r="K349" s="1">
        <f>VLOOKUP($A349,級距!$A:$K,11,FALSE)</f>
        <v>2</v>
      </c>
      <c r="L349" s="31">
        <f t="shared" si="13"/>
        <v>2</v>
      </c>
    </row>
    <row r="350" spans="1:12" x14ac:dyDescent="0.25">
      <c r="A350" s="46" t="s">
        <v>442</v>
      </c>
      <c r="B350" s="45">
        <f>_xlfn.IFNA(VLOOKUP(A350,'HTI0001 Strategy'!$A$2:$B$267,2,FALSE),0)</f>
        <v>4750</v>
      </c>
      <c r="C350" s="45">
        <f>_xlfn.IFNA(VLOOKUP(A350,'HTI0002 Strategy'!$A$85:$B$583,2,FALSE),0)</f>
        <v>4050</v>
      </c>
      <c r="D350" s="45">
        <f>_xlfn.IFNA(VLOOKUP(A350,'HTI0003 Strategy'!$A$2:$B$500,2,FALSE),0)</f>
        <v>0</v>
      </c>
      <c r="E350" s="45">
        <f>_xlfn.IFNA(VLOOKUP(A350,'HTI0004 Strategy'!$A$2:$B$500,2,FALSE),0)</f>
        <v>0</v>
      </c>
      <c r="F350" s="45">
        <f>_xlfn.IFNA(VLOOKUP(A350,'HTI0005 Strategy'!$A$2:$B$500,2,FALSE),0)</f>
        <v>6650</v>
      </c>
      <c r="G350" s="45">
        <f>_xlfn.IFNA(VLOOKUP(A350,'HTI00S1 Strategy'!$A$2:$B$500,2,FALSE),0)</f>
        <v>4350</v>
      </c>
      <c r="H350" s="54">
        <f t="shared" si="14"/>
        <v>19800</v>
      </c>
      <c r="I350" s="1">
        <f>VLOOKUP($A350,級距!$A:$K,9,FALSE)</f>
        <v>10</v>
      </c>
      <c r="J350" s="1">
        <f>VLOOKUP($A350,級距!$A:$K,10,FALSE)</f>
        <v>9</v>
      </c>
      <c r="K350" s="1">
        <f>VLOOKUP($A350,級距!$A:$K,11,FALSE)</f>
        <v>4</v>
      </c>
      <c r="L350" s="31">
        <f t="shared" si="13"/>
        <v>4</v>
      </c>
    </row>
    <row r="351" spans="1:12" x14ac:dyDescent="0.25">
      <c r="A351" s="46" t="s">
        <v>441</v>
      </c>
      <c r="B351" s="45">
        <f>_xlfn.IFNA(VLOOKUP(A351,'HTI0001 Strategy'!$A$2:$B$267,2,FALSE),0)</f>
        <v>0</v>
      </c>
      <c r="C351" s="45">
        <f>_xlfn.IFNA(VLOOKUP(A351,'HTI0002 Strategy'!$A$85:$B$583,2,FALSE),0)</f>
        <v>0</v>
      </c>
      <c r="D351" s="45">
        <f>_xlfn.IFNA(VLOOKUP(A351,'HTI0003 Strategy'!$A$2:$B$500,2,FALSE),0)</f>
        <v>4750</v>
      </c>
      <c r="E351" s="45">
        <f>_xlfn.IFNA(VLOOKUP(A351,'HTI0004 Strategy'!$A$2:$B$500,2,FALSE),0)</f>
        <v>6700</v>
      </c>
      <c r="F351" s="45">
        <f>_xlfn.IFNA(VLOOKUP(A351,'HTI0005 Strategy'!$A$2:$B$500,2,FALSE),0)</f>
        <v>-10900</v>
      </c>
      <c r="G351" s="45">
        <f>_xlfn.IFNA(VLOOKUP(A351,'HTI00S1 Strategy'!$A$2:$B$500,2,FALSE),0)</f>
        <v>4300</v>
      </c>
      <c r="H351" s="54">
        <f t="shared" si="14"/>
        <v>4850</v>
      </c>
      <c r="I351" s="1">
        <f>VLOOKUP($A351,級距!$A:$K,9,FALSE)</f>
        <v>7</v>
      </c>
      <c r="J351" s="1">
        <f>VLOOKUP($A351,級距!$A:$K,10,FALSE)</f>
        <v>4</v>
      </c>
      <c r="K351" s="1">
        <f>VLOOKUP($A351,級距!$A:$K,11,FALSE)</f>
        <v>1</v>
      </c>
      <c r="L351" s="31">
        <f t="shared" si="13"/>
        <v>1</v>
      </c>
    </row>
    <row r="352" spans="1:12" x14ac:dyDescent="0.25">
      <c r="A352" s="46" t="s">
        <v>440</v>
      </c>
      <c r="B352" s="45">
        <f>_xlfn.IFNA(VLOOKUP(A352,'HTI0001 Strategy'!$A$2:$B$267,2,FALSE),0)</f>
        <v>0</v>
      </c>
      <c r="C352" s="45">
        <f>_xlfn.IFNA(VLOOKUP(A352,'HTI0002 Strategy'!$A$85:$B$583,2,FALSE),0)</f>
        <v>-8100</v>
      </c>
      <c r="D352" s="45">
        <f>_xlfn.IFNA(VLOOKUP(A352,'HTI0003 Strategy'!$A$2:$B$500,2,FALSE),0)</f>
        <v>0</v>
      </c>
      <c r="E352" s="45">
        <f>_xlfn.IFNA(VLOOKUP(A352,'HTI0004 Strategy'!$A$2:$B$500,2,FALSE),0)</f>
        <v>0</v>
      </c>
      <c r="F352" s="45">
        <f>_xlfn.IFNA(VLOOKUP(A352,'HTI0005 Strategy'!$A$2:$B$500,2,FALSE),0)</f>
        <v>-7500</v>
      </c>
      <c r="G352" s="45">
        <f>_xlfn.IFNA(VLOOKUP(A352,'HTI00S1 Strategy'!$A$2:$B$500,2,FALSE),0)</f>
        <v>-5400</v>
      </c>
      <c r="H352" s="54">
        <f t="shared" si="14"/>
        <v>-21000</v>
      </c>
      <c r="I352" s="1">
        <f>VLOOKUP($A352,級距!$A:$K,9,FALSE)</f>
        <v>5</v>
      </c>
      <c r="J352" s="1">
        <f>VLOOKUP($A352,級距!$A:$K,10,FALSE)</f>
        <v>7</v>
      </c>
      <c r="K352" s="1">
        <f>VLOOKUP($A352,級距!$A:$K,11,FALSE)</f>
        <v>3</v>
      </c>
      <c r="L352" s="31">
        <f t="shared" si="13"/>
        <v>3</v>
      </c>
    </row>
    <row r="353" spans="1:12" x14ac:dyDescent="0.25">
      <c r="A353" s="46" t="s">
        <v>439</v>
      </c>
      <c r="B353" s="45">
        <f>_xlfn.IFNA(VLOOKUP(A353,'HTI0001 Strategy'!$A$2:$B$267,2,FALSE),0)</f>
        <v>-900</v>
      </c>
      <c r="C353" s="45">
        <f>_xlfn.IFNA(VLOOKUP(A353,'HTI0002 Strategy'!$A$85:$B$583,2,FALSE),0)</f>
        <v>0</v>
      </c>
      <c r="D353" s="45">
        <f>_xlfn.IFNA(VLOOKUP(A353,'HTI0003 Strategy'!$A$2:$B$500,2,FALSE),0)</f>
        <v>0</v>
      </c>
      <c r="E353" s="45">
        <f>_xlfn.IFNA(VLOOKUP(A353,'HTI0004 Strategy'!$A$2:$B$500,2,FALSE),0)</f>
        <v>-7800</v>
      </c>
      <c r="F353" s="45">
        <f>_xlfn.IFNA(VLOOKUP(A353,'HTI0005 Strategy'!$A$2:$B$500,2,FALSE),0)</f>
        <v>4400</v>
      </c>
      <c r="G353" s="45">
        <f>_xlfn.IFNA(VLOOKUP(A353,'HTI00S1 Strategy'!$A$2:$B$500,2,FALSE),0)</f>
        <v>0</v>
      </c>
      <c r="H353" s="54">
        <f t="shared" si="14"/>
        <v>-4300</v>
      </c>
      <c r="I353" s="1">
        <f>VLOOKUP($A353,級距!$A:$K,9,FALSE)</f>
        <v>4</v>
      </c>
      <c r="J353" s="1">
        <f>VLOOKUP($A353,級距!$A:$K,10,FALSE)</f>
        <v>2</v>
      </c>
      <c r="K353" s="1">
        <f>VLOOKUP($A353,級距!$A:$K,11,FALSE)</f>
        <v>2</v>
      </c>
      <c r="L353" s="31">
        <f t="shared" si="13"/>
        <v>2</v>
      </c>
    </row>
    <row r="354" spans="1:12" x14ac:dyDescent="0.25">
      <c r="A354" s="46" t="s">
        <v>438</v>
      </c>
      <c r="B354" s="45">
        <f>_xlfn.IFNA(VLOOKUP(A354,'HTI0001 Strategy'!$A$2:$B$267,2,FALSE),0)</f>
        <v>2850</v>
      </c>
      <c r="C354" s="45">
        <f>_xlfn.IFNA(VLOOKUP(A354,'HTI0002 Strategy'!$A$85:$B$583,2,FALSE),0)</f>
        <v>-3200</v>
      </c>
      <c r="D354" s="45">
        <f>_xlfn.IFNA(VLOOKUP(A354,'HTI0003 Strategy'!$A$2:$B$500,2,FALSE),0)</f>
        <v>-3100</v>
      </c>
      <c r="E354" s="45">
        <f>_xlfn.IFNA(VLOOKUP(A354,'HTI0004 Strategy'!$A$2:$B$500,2,FALSE),0)</f>
        <v>12400</v>
      </c>
      <c r="F354" s="45">
        <f>_xlfn.IFNA(VLOOKUP(A354,'HTI0005 Strategy'!$A$2:$B$500,2,FALSE),0)</f>
        <v>-7600</v>
      </c>
      <c r="G354" s="45">
        <f>_xlfn.IFNA(VLOOKUP(A354,'HTI00S1 Strategy'!$A$2:$B$500,2,FALSE),0)</f>
        <v>-5400</v>
      </c>
      <c r="H354" s="54">
        <f t="shared" si="14"/>
        <v>-4050</v>
      </c>
      <c r="I354" s="1">
        <f>VLOOKUP($A354,級距!$A:$K,9,FALSE)</f>
        <v>7</v>
      </c>
      <c r="J354" s="1">
        <f>VLOOKUP($A354,級距!$A:$K,10,FALSE)</f>
        <v>7</v>
      </c>
      <c r="K354" s="1">
        <f>VLOOKUP($A354,級距!$A:$K,11,FALSE)</f>
        <v>4</v>
      </c>
      <c r="L354" s="31">
        <f t="shared" si="13"/>
        <v>4</v>
      </c>
    </row>
    <row r="355" spans="1:12" x14ac:dyDescent="0.25">
      <c r="A355" s="46" t="s">
        <v>437</v>
      </c>
      <c r="B355" s="45">
        <f>_xlfn.IFNA(VLOOKUP(A355,'HTI0001 Strategy'!$A$2:$B$267,2,FALSE),0)</f>
        <v>0</v>
      </c>
      <c r="C355" s="45">
        <f>_xlfn.IFNA(VLOOKUP(A355,'HTI0002 Strategy'!$A$85:$B$583,2,FALSE),0)</f>
        <v>-2100</v>
      </c>
      <c r="D355" s="45">
        <f>_xlfn.IFNA(VLOOKUP(A355,'HTI0003 Strategy'!$A$2:$B$500,2,FALSE),0)</f>
        <v>0</v>
      </c>
      <c r="E355" s="45">
        <f>_xlfn.IFNA(VLOOKUP(A355,'HTI0004 Strategy'!$A$2:$B$500,2,FALSE),0)</f>
        <v>0</v>
      </c>
      <c r="F355" s="45">
        <f>_xlfn.IFNA(VLOOKUP(A355,'HTI0005 Strategy'!$A$2:$B$500,2,FALSE),0)</f>
        <v>-1900</v>
      </c>
      <c r="G355" s="45">
        <f>_xlfn.IFNA(VLOOKUP(A355,'HTI00S1 Strategy'!$A$2:$B$500,2,FALSE),0)</f>
        <v>0</v>
      </c>
      <c r="H355" s="54">
        <f t="shared" si="14"/>
        <v>-4000</v>
      </c>
      <c r="I355" s="1">
        <f>VLOOKUP($A355,級距!$A:$K,9,FALSE)</f>
        <v>4</v>
      </c>
      <c r="J355" s="1">
        <f>VLOOKUP($A355,級距!$A:$K,10,FALSE)</f>
        <v>1</v>
      </c>
      <c r="K355" s="1">
        <f>VLOOKUP($A355,級距!$A:$K,11,FALSE)</f>
        <v>2</v>
      </c>
      <c r="L355" s="31">
        <f t="shared" si="13"/>
        <v>2</v>
      </c>
    </row>
    <row r="356" spans="1:12" x14ac:dyDescent="0.25">
      <c r="A356" s="46" t="s">
        <v>436</v>
      </c>
      <c r="B356" s="45">
        <f>_xlfn.IFNA(VLOOKUP(A356,'HTI0001 Strategy'!$A$2:$B$267,2,FALSE),0)</f>
        <v>0</v>
      </c>
      <c r="C356" s="45">
        <f>_xlfn.IFNA(VLOOKUP(A356,'HTI0002 Strategy'!$A$85:$B$583,2,FALSE),0)</f>
        <v>0</v>
      </c>
      <c r="D356" s="45">
        <f>_xlfn.IFNA(VLOOKUP(A356,'HTI0003 Strategy'!$A$2:$B$500,2,FALSE),0)</f>
        <v>1800</v>
      </c>
      <c r="E356" s="45">
        <f>_xlfn.IFNA(VLOOKUP(A356,'HTI0004 Strategy'!$A$2:$B$500,2,FALSE),0)</f>
        <v>0</v>
      </c>
      <c r="F356" s="45">
        <f>_xlfn.IFNA(VLOOKUP(A356,'HTI0005 Strategy'!$A$2:$B$500,2,FALSE),0)</f>
        <v>-400</v>
      </c>
      <c r="G356" s="45">
        <f>_xlfn.IFNA(VLOOKUP(A356,'HTI00S1 Strategy'!$A$2:$B$500,2,FALSE),0)</f>
        <v>0</v>
      </c>
      <c r="H356" s="54">
        <f t="shared" si="14"/>
        <v>1400</v>
      </c>
      <c r="I356" s="1">
        <f>VLOOKUP($A356,級距!$A:$K,9,FALSE)</f>
        <v>5</v>
      </c>
      <c r="J356" s="1">
        <f>VLOOKUP($A356,級距!$A:$K,10,FALSE)</f>
        <v>7</v>
      </c>
      <c r="K356" s="1">
        <f>VLOOKUP($A356,級距!$A:$K,11,FALSE)</f>
        <v>3</v>
      </c>
      <c r="L356" s="31">
        <f t="shared" si="13"/>
        <v>3</v>
      </c>
    </row>
    <row r="357" spans="1:12" x14ac:dyDescent="0.25">
      <c r="A357" s="46" t="s">
        <v>435</v>
      </c>
      <c r="B357" s="45">
        <f>_xlfn.IFNA(VLOOKUP(A357,'HTI0001 Strategy'!$A$2:$B$267,2,FALSE),0)</f>
        <v>1500</v>
      </c>
      <c r="C357" s="45">
        <f>_xlfn.IFNA(VLOOKUP(A357,'HTI0002 Strategy'!$A$85:$B$583,2,FALSE),0)</f>
        <v>-800</v>
      </c>
      <c r="D357" s="45">
        <f>_xlfn.IFNA(VLOOKUP(A357,'HTI0003 Strategy'!$A$2:$B$500,2,FALSE),0)</f>
        <v>3600</v>
      </c>
      <c r="E357" s="45">
        <f>_xlfn.IFNA(VLOOKUP(A357,'HTI0004 Strategy'!$A$2:$B$500,2,FALSE),0)</f>
        <v>-1050</v>
      </c>
      <c r="F357" s="45">
        <f>_xlfn.IFNA(VLOOKUP(A357,'HTI0005 Strategy'!$A$2:$B$500,2,FALSE),0)</f>
        <v>0</v>
      </c>
      <c r="G357" s="45">
        <f>_xlfn.IFNA(VLOOKUP(A357,'HTI00S1 Strategy'!$A$2:$B$500,2,FALSE),0)</f>
        <v>6150</v>
      </c>
      <c r="H357" s="54">
        <f t="shared" si="14"/>
        <v>9400</v>
      </c>
      <c r="I357" s="1">
        <f>VLOOKUP($A357,級距!$A:$K,9,FALSE)</f>
        <v>8</v>
      </c>
      <c r="J357" s="1">
        <f>VLOOKUP($A357,級距!$A:$K,10,FALSE)</f>
        <v>8</v>
      </c>
      <c r="K357" s="1">
        <f>VLOOKUP($A357,級距!$A:$K,11,FALSE)</f>
        <v>4</v>
      </c>
      <c r="L357" s="31">
        <f t="shared" si="13"/>
        <v>4</v>
      </c>
    </row>
    <row r="358" spans="1:12" x14ac:dyDescent="0.25">
      <c r="A358" s="46" t="s">
        <v>434</v>
      </c>
      <c r="B358" s="45">
        <f>_xlfn.IFNA(VLOOKUP(A358,'HTI0001 Strategy'!$A$2:$B$267,2,FALSE),0)</f>
        <v>1150</v>
      </c>
      <c r="C358" s="45">
        <f>_xlfn.IFNA(VLOOKUP(A358,'HTI0002 Strategy'!$A$85:$B$583,2,FALSE),0)</f>
        <v>0</v>
      </c>
      <c r="D358" s="45">
        <f>_xlfn.IFNA(VLOOKUP(A358,'HTI0003 Strategy'!$A$2:$B$500,2,FALSE),0)</f>
        <v>3000</v>
      </c>
      <c r="E358" s="45">
        <f>_xlfn.IFNA(VLOOKUP(A358,'HTI0004 Strategy'!$A$2:$B$500,2,FALSE),0)</f>
        <v>0</v>
      </c>
      <c r="F358" s="45">
        <f>_xlfn.IFNA(VLOOKUP(A358,'HTI0005 Strategy'!$A$2:$B$500,2,FALSE),0)</f>
        <v>13250</v>
      </c>
      <c r="G358" s="45">
        <f>_xlfn.IFNA(VLOOKUP(A358,'HTI00S1 Strategy'!$A$2:$B$500,2,FALSE),0)</f>
        <v>0</v>
      </c>
      <c r="H358" s="54">
        <f t="shared" si="14"/>
        <v>17400</v>
      </c>
      <c r="I358" s="1">
        <f>VLOOKUP($A358,級距!$A:$K,9,FALSE)</f>
        <v>5</v>
      </c>
      <c r="J358" s="1">
        <f>VLOOKUP($A358,級距!$A:$K,10,FALSE)</f>
        <v>6</v>
      </c>
      <c r="K358" s="1">
        <f>VLOOKUP($A358,級距!$A:$K,11,FALSE)</f>
        <v>2</v>
      </c>
      <c r="L358" s="31">
        <f t="shared" si="13"/>
        <v>2</v>
      </c>
    </row>
    <row r="359" spans="1:12" x14ac:dyDescent="0.25">
      <c r="A359" s="46" t="s">
        <v>433</v>
      </c>
      <c r="B359" s="45">
        <f>_xlfn.IFNA(VLOOKUP(A359,'HTI0001 Strategy'!$A$2:$B$267,2,FALSE),0)</f>
        <v>-900</v>
      </c>
      <c r="C359" s="45">
        <f>_xlfn.IFNA(VLOOKUP(A359,'HTI0002 Strategy'!$A$85:$B$583,2,FALSE),0)</f>
        <v>-2000</v>
      </c>
      <c r="D359" s="45">
        <f>_xlfn.IFNA(VLOOKUP(A359,'HTI0003 Strategy'!$A$2:$B$500,2,FALSE),0)</f>
        <v>0</v>
      </c>
      <c r="E359" s="45">
        <f>_xlfn.IFNA(VLOOKUP(A359,'HTI0004 Strategy'!$A$2:$B$500,2,FALSE),0)</f>
        <v>200</v>
      </c>
      <c r="F359" s="45">
        <f>_xlfn.IFNA(VLOOKUP(A359,'HTI0005 Strategy'!$A$2:$B$500,2,FALSE),0)</f>
        <v>-6900</v>
      </c>
      <c r="G359" s="45">
        <f>_xlfn.IFNA(VLOOKUP(A359,'HTI00S1 Strategy'!$A$2:$B$500,2,FALSE),0)</f>
        <v>-4100</v>
      </c>
      <c r="H359" s="54">
        <f t="shared" si="14"/>
        <v>-13700</v>
      </c>
      <c r="I359" s="1">
        <f>VLOOKUP($A359,級距!$A:$K,9,FALSE)</f>
        <v>1</v>
      </c>
      <c r="J359" s="1">
        <f>VLOOKUP($A359,級距!$A:$K,10,FALSE)</f>
        <v>5</v>
      </c>
      <c r="K359" s="1">
        <f>VLOOKUP($A359,級距!$A:$K,11,FALSE)</f>
        <v>2</v>
      </c>
      <c r="L359" s="31">
        <f t="shared" si="13"/>
        <v>2</v>
      </c>
    </row>
    <row r="360" spans="1:12" x14ac:dyDescent="0.25">
      <c r="A360" s="46" t="s">
        <v>432</v>
      </c>
      <c r="B360" s="45">
        <f>_xlfn.IFNA(VLOOKUP(A360,'HTI0001 Strategy'!$A$2:$B$267,2,FALSE),0)</f>
        <v>-1200</v>
      </c>
      <c r="C360" s="45">
        <f>_xlfn.IFNA(VLOOKUP(A360,'HTI0002 Strategy'!$A$85:$B$583,2,FALSE),0)</f>
        <v>-5700</v>
      </c>
      <c r="D360" s="45">
        <f>_xlfn.IFNA(VLOOKUP(A360,'HTI0003 Strategy'!$A$2:$B$500,2,FALSE),0)</f>
        <v>0</v>
      </c>
      <c r="E360" s="45">
        <f>_xlfn.IFNA(VLOOKUP(A360,'HTI0004 Strategy'!$A$2:$B$500,2,FALSE),0)</f>
        <v>-1350</v>
      </c>
      <c r="F360" s="45">
        <f>_xlfn.IFNA(VLOOKUP(A360,'HTI0005 Strategy'!$A$2:$B$500,2,FALSE),0)</f>
        <v>-4600</v>
      </c>
      <c r="G360" s="45">
        <f>_xlfn.IFNA(VLOOKUP(A360,'HTI00S1 Strategy'!$A$2:$B$500,2,FALSE),0)</f>
        <v>-1100</v>
      </c>
      <c r="H360" s="54">
        <f t="shared" si="14"/>
        <v>-13950</v>
      </c>
      <c r="I360" s="1">
        <f>VLOOKUP($A360,級距!$A:$K,9,FALSE)</f>
        <v>1</v>
      </c>
      <c r="J360" s="1">
        <f>VLOOKUP($A360,級距!$A:$K,10,FALSE)</f>
        <v>4</v>
      </c>
      <c r="K360" s="1">
        <f>VLOOKUP($A360,級距!$A:$K,11,FALSE)</f>
        <v>2</v>
      </c>
      <c r="L360" s="31">
        <f t="shared" si="13"/>
        <v>2</v>
      </c>
    </row>
    <row r="361" spans="1:12" x14ac:dyDescent="0.25">
      <c r="A361" s="46" t="s">
        <v>431</v>
      </c>
      <c r="B361" s="45">
        <f>_xlfn.IFNA(VLOOKUP(A361,'HTI0001 Strategy'!$A$2:$B$267,2,FALSE),0)</f>
        <v>0</v>
      </c>
      <c r="C361" s="45">
        <f>_xlfn.IFNA(VLOOKUP(A361,'HTI0002 Strategy'!$A$85:$B$583,2,FALSE),0)</f>
        <v>-2900</v>
      </c>
      <c r="D361" s="45">
        <f>_xlfn.IFNA(VLOOKUP(A361,'HTI0003 Strategy'!$A$2:$B$500,2,FALSE),0)</f>
        <v>0</v>
      </c>
      <c r="E361" s="45">
        <f>_xlfn.IFNA(VLOOKUP(A361,'HTI0004 Strategy'!$A$2:$B$500,2,FALSE),0)</f>
        <v>-7000</v>
      </c>
      <c r="F361" s="45">
        <f>_xlfn.IFNA(VLOOKUP(A361,'HTI0005 Strategy'!$A$2:$B$500,2,FALSE),0)</f>
        <v>-11000</v>
      </c>
      <c r="G361" s="45">
        <f>_xlfn.IFNA(VLOOKUP(A361,'HTI00S1 Strategy'!$A$2:$B$500,2,FALSE),0)</f>
        <v>0</v>
      </c>
      <c r="H361" s="54">
        <f t="shared" si="14"/>
        <v>-20900</v>
      </c>
      <c r="I361" s="1">
        <f>VLOOKUP($A361,級距!$A:$K,9,FALSE)</f>
        <v>7</v>
      </c>
      <c r="J361" s="1">
        <f>VLOOKUP($A361,級距!$A:$K,10,FALSE)</f>
        <v>7</v>
      </c>
      <c r="K361" s="1">
        <f>VLOOKUP($A361,級距!$A:$K,11,FALSE)</f>
        <v>4</v>
      </c>
      <c r="L361" s="31">
        <f t="shared" si="13"/>
        <v>4</v>
      </c>
    </row>
    <row r="362" spans="1:12" x14ac:dyDescent="0.25">
      <c r="A362" s="46" t="s">
        <v>430</v>
      </c>
      <c r="B362" s="45">
        <f>_xlfn.IFNA(VLOOKUP(A362,'HTI0001 Strategy'!$A$2:$B$267,2,FALSE),0)</f>
        <v>0</v>
      </c>
      <c r="C362" s="45">
        <f>_xlfn.IFNA(VLOOKUP(A362,'HTI0002 Strategy'!$A$85:$B$583,2,FALSE),0)</f>
        <v>-5650</v>
      </c>
      <c r="D362" s="45">
        <f>_xlfn.IFNA(VLOOKUP(A362,'HTI0003 Strategy'!$A$2:$B$500,2,FALSE),0)</f>
        <v>-3900</v>
      </c>
      <c r="E362" s="45">
        <f>_xlfn.IFNA(VLOOKUP(A362,'HTI0004 Strategy'!$A$2:$B$500,2,FALSE),0)</f>
        <v>0</v>
      </c>
      <c r="F362" s="45">
        <f>_xlfn.IFNA(VLOOKUP(A362,'HTI0005 Strategy'!$A$2:$B$500,2,FALSE),0)</f>
        <v>-6600</v>
      </c>
      <c r="G362" s="45">
        <f>_xlfn.IFNA(VLOOKUP(A362,'HTI00S1 Strategy'!$A$2:$B$500,2,FALSE),0)</f>
        <v>-1600</v>
      </c>
      <c r="H362" s="54">
        <f t="shared" si="14"/>
        <v>-17750</v>
      </c>
      <c r="I362" s="1">
        <f>VLOOKUP($A362,級距!$A:$K,9,FALSE)</f>
        <v>2</v>
      </c>
      <c r="J362" s="1">
        <f>VLOOKUP($A362,級距!$A:$K,10,FALSE)</f>
        <v>1</v>
      </c>
      <c r="K362" s="1">
        <f>VLOOKUP($A362,級距!$A:$K,11,FALSE)</f>
        <v>2</v>
      </c>
      <c r="L362" s="31">
        <f t="shared" si="13"/>
        <v>2</v>
      </c>
    </row>
    <row r="363" spans="1:12" x14ac:dyDescent="0.25">
      <c r="A363" s="46" t="s">
        <v>429</v>
      </c>
      <c r="B363" s="45">
        <f>_xlfn.IFNA(VLOOKUP(A363,'HTI0001 Strategy'!$A$2:$B$267,2,FALSE),0)</f>
        <v>5200</v>
      </c>
      <c r="C363" s="45">
        <f>_xlfn.IFNA(VLOOKUP(A363,'HTI0002 Strategy'!$A$85:$B$583,2,FALSE),0)</f>
        <v>13050</v>
      </c>
      <c r="D363" s="45">
        <f>_xlfn.IFNA(VLOOKUP(A363,'HTI0003 Strategy'!$A$2:$B$500,2,FALSE),0)</f>
        <v>11950</v>
      </c>
      <c r="E363" s="45">
        <f>_xlfn.IFNA(VLOOKUP(A363,'HTI0004 Strategy'!$A$2:$B$500,2,FALSE),0)</f>
        <v>2250</v>
      </c>
      <c r="F363" s="45">
        <f>_xlfn.IFNA(VLOOKUP(A363,'HTI0005 Strategy'!$A$2:$B$500,2,FALSE),0)</f>
        <v>100</v>
      </c>
      <c r="G363" s="45">
        <f>_xlfn.IFNA(VLOOKUP(A363,'HTI00S1 Strategy'!$A$2:$B$500,2,FALSE),0)</f>
        <v>0</v>
      </c>
      <c r="H363" s="54">
        <f t="shared" si="14"/>
        <v>32550</v>
      </c>
      <c r="I363" s="1">
        <f>VLOOKUP($A363,級距!$A:$K,9,FALSE)</f>
        <v>9</v>
      </c>
      <c r="J363" s="1">
        <f>VLOOKUP($A363,級距!$A:$K,10,FALSE)</f>
        <v>7</v>
      </c>
      <c r="K363" s="1">
        <f>VLOOKUP($A363,級距!$A:$K,11,FALSE)</f>
        <v>4</v>
      </c>
      <c r="L363" s="31">
        <f t="shared" si="13"/>
        <v>4</v>
      </c>
    </row>
    <row r="364" spans="1:12" x14ac:dyDescent="0.25">
      <c r="A364" s="46" t="s">
        <v>428</v>
      </c>
      <c r="B364" s="45">
        <f>_xlfn.IFNA(VLOOKUP(A364,'HTI0001 Strategy'!$A$2:$B$267,2,FALSE),0)</f>
        <v>0</v>
      </c>
      <c r="C364" s="45">
        <f>_xlfn.IFNA(VLOOKUP(A364,'HTI0002 Strategy'!$A$85:$B$583,2,FALSE),0)</f>
        <v>4000</v>
      </c>
      <c r="D364" s="45">
        <f>_xlfn.IFNA(VLOOKUP(A364,'HTI0003 Strategy'!$A$2:$B$500,2,FALSE),0)</f>
        <v>0</v>
      </c>
      <c r="E364" s="45">
        <f>_xlfn.IFNA(VLOOKUP(A364,'HTI0004 Strategy'!$A$2:$B$500,2,FALSE),0)</f>
        <v>-3300</v>
      </c>
      <c r="F364" s="45">
        <f>_xlfn.IFNA(VLOOKUP(A364,'HTI0005 Strategy'!$A$2:$B$500,2,FALSE),0)</f>
        <v>3150</v>
      </c>
      <c r="G364" s="45">
        <f>_xlfn.IFNA(VLOOKUP(A364,'HTI00S1 Strategy'!$A$2:$B$500,2,FALSE),0)</f>
        <v>-6200</v>
      </c>
      <c r="H364" s="54">
        <f t="shared" si="14"/>
        <v>-2350</v>
      </c>
      <c r="I364" s="1">
        <f>VLOOKUP($A364,級距!$A:$K,9,FALSE)</f>
        <v>2</v>
      </c>
      <c r="J364" s="1">
        <f>VLOOKUP($A364,級距!$A:$K,10,FALSE)</f>
        <v>1</v>
      </c>
      <c r="K364" s="1">
        <f>VLOOKUP($A364,級距!$A:$K,11,FALSE)</f>
        <v>2</v>
      </c>
      <c r="L364" s="31">
        <f t="shared" si="13"/>
        <v>2</v>
      </c>
    </row>
    <row r="365" spans="1:12" x14ac:dyDescent="0.25">
      <c r="A365" s="46" t="s">
        <v>427</v>
      </c>
      <c r="B365" s="45">
        <f>_xlfn.IFNA(VLOOKUP(A365,'HTI0001 Strategy'!$A$2:$B$267,2,FALSE),0)</f>
        <v>2150</v>
      </c>
      <c r="C365" s="45">
        <f>_xlfn.IFNA(VLOOKUP(A365,'HTI0002 Strategy'!$A$85:$B$583,2,FALSE),0)</f>
        <v>850</v>
      </c>
      <c r="D365" s="45">
        <f>_xlfn.IFNA(VLOOKUP(A365,'HTI0003 Strategy'!$A$2:$B$500,2,FALSE),0)</f>
        <v>-500</v>
      </c>
      <c r="E365" s="45">
        <f>_xlfn.IFNA(VLOOKUP(A365,'HTI0004 Strategy'!$A$2:$B$500,2,FALSE),0)</f>
        <v>-10900</v>
      </c>
      <c r="F365" s="45">
        <f>_xlfn.IFNA(VLOOKUP(A365,'HTI0005 Strategy'!$A$2:$B$500,2,FALSE),0)</f>
        <v>-8500</v>
      </c>
      <c r="G365" s="45">
        <f>_xlfn.IFNA(VLOOKUP(A365,'HTI00S1 Strategy'!$A$2:$B$500,2,FALSE),0)</f>
        <v>5000</v>
      </c>
      <c r="H365" s="54">
        <f t="shared" si="14"/>
        <v>-11900</v>
      </c>
      <c r="I365" s="1">
        <f>VLOOKUP($A365,級距!$A:$K,9,FALSE)</f>
        <v>10</v>
      </c>
      <c r="J365" s="1">
        <f>VLOOKUP($A365,級距!$A:$K,10,FALSE)</f>
        <v>8</v>
      </c>
      <c r="K365" s="1">
        <f>VLOOKUP($A365,級距!$A:$K,11,FALSE)</f>
        <v>4</v>
      </c>
      <c r="L365" s="31">
        <f t="shared" si="13"/>
        <v>4</v>
      </c>
    </row>
    <row r="366" spans="1:12" x14ac:dyDescent="0.25">
      <c r="A366" s="46" t="s">
        <v>426</v>
      </c>
      <c r="B366" s="45">
        <f>_xlfn.IFNA(VLOOKUP(A366,'HTI0001 Strategy'!$A$2:$B$267,2,FALSE),0)</f>
        <v>0</v>
      </c>
      <c r="C366" s="45">
        <f>_xlfn.IFNA(VLOOKUP(A366,'HTI0002 Strategy'!$A$85:$B$583,2,FALSE),0)</f>
        <v>1800</v>
      </c>
      <c r="D366" s="45">
        <f>_xlfn.IFNA(VLOOKUP(A366,'HTI0003 Strategy'!$A$2:$B$500,2,FALSE),0)</f>
        <v>0</v>
      </c>
      <c r="E366" s="45">
        <f>_xlfn.IFNA(VLOOKUP(A366,'HTI0004 Strategy'!$A$2:$B$500,2,FALSE),0)</f>
        <v>0</v>
      </c>
      <c r="F366" s="45">
        <f>_xlfn.IFNA(VLOOKUP(A366,'HTI0005 Strategy'!$A$2:$B$500,2,FALSE),0)</f>
        <v>0</v>
      </c>
      <c r="G366" s="45">
        <f>_xlfn.IFNA(VLOOKUP(A366,'HTI00S1 Strategy'!$A$2:$B$500,2,FALSE),0)</f>
        <v>-5900</v>
      </c>
      <c r="H366" s="54">
        <f t="shared" si="14"/>
        <v>-4100</v>
      </c>
      <c r="I366" s="1">
        <f>VLOOKUP($A366,級距!$A:$K,9,FALSE)</f>
        <v>2</v>
      </c>
      <c r="J366" s="1">
        <f>VLOOKUP($A366,級距!$A:$K,10,FALSE)</f>
        <v>5</v>
      </c>
      <c r="K366" s="1">
        <f>VLOOKUP($A366,級距!$A:$K,11,FALSE)</f>
        <v>2</v>
      </c>
      <c r="L366" s="31">
        <f t="shared" si="13"/>
        <v>2</v>
      </c>
    </row>
    <row r="367" spans="1:12" x14ac:dyDescent="0.25">
      <c r="A367" s="46" t="s">
        <v>425</v>
      </c>
      <c r="B367" s="45">
        <f>_xlfn.IFNA(VLOOKUP(A367,'HTI0001 Strategy'!$A$2:$B$267,2,FALSE),0)</f>
        <v>-1600</v>
      </c>
      <c r="C367" s="45">
        <f>_xlfn.IFNA(VLOOKUP(A367,'HTI0002 Strategy'!$A$85:$B$583,2,FALSE),0)</f>
        <v>-5800</v>
      </c>
      <c r="D367" s="45">
        <f>_xlfn.IFNA(VLOOKUP(A367,'HTI0003 Strategy'!$A$2:$B$500,2,FALSE),0)</f>
        <v>-1850</v>
      </c>
      <c r="E367" s="45">
        <f>_xlfn.IFNA(VLOOKUP(A367,'HTI0004 Strategy'!$A$2:$B$500,2,FALSE),0)</f>
        <v>0</v>
      </c>
      <c r="F367" s="45">
        <f>_xlfn.IFNA(VLOOKUP(A367,'HTI0005 Strategy'!$A$2:$B$500,2,FALSE),0)</f>
        <v>20050</v>
      </c>
      <c r="G367" s="45">
        <f>_xlfn.IFNA(VLOOKUP(A367,'HTI00S1 Strategy'!$A$2:$B$500,2,FALSE),0)</f>
        <v>-400</v>
      </c>
      <c r="H367" s="54">
        <f t="shared" si="14"/>
        <v>10400</v>
      </c>
      <c r="I367" s="1">
        <f>VLOOKUP($A367,級距!$A:$K,9,FALSE)</f>
        <v>1</v>
      </c>
      <c r="J367" s="1">
        <f>VLOOKUP($A367,級距!$A:$K,10,FALSE)</f>
        <v>7</v>
      </c>
      <c r="K367" s="1">
        <f>VLOOKUP($A367,級距!$A:$K,11,FALSE)</f>
        <v>3</v>
      </c>
      <c r="L367" s="31">
        <f t="shared" si="13"/>
        <v>3</v>
      </c>
    </row>
    <row r="368" spans="1:12" x14ac:dyDescent="0.25">
      <c r="A368" s="46" t="s">
        <v>424</v>
      </c>
      <c r="B368" s="45">
        <f>_xlfn.IFNA(VLOOKUP(A368,'HTI0001 Strategy'!$A$2:$B$267,2,FALSE),0)</f>
        <v>0</v>
      </c>
      <c r="C368" s="45">
        <f>_xlfn.IFNA(VLOOKUP(A368,'HTI0002 Strategy'!$A$85:$B$583,2,FALSE),0)</f>
        <v>-4900</v>
      </c>
      <c r="D368" s="45">
        <f>_xlfn.IFNA(VLOOKUP(A368,'HTI0003 Strategy'!$A$2:$B$500,2,FALSE),0)</f>
        <v>0</v>
      </c>
      <c r="E368" s="45">
        <f>_xlfn.IFNA(VLOOKUP(A368,'HTI0004 Strategy'!$A$2:$B$500,2,FALSE),0)</f>
        <v>0</v>
      </c>
      <c r="F368" s="45">
        <f>_xlfn.IFNA(VLOOKUP(A368,'HTI0005 Strategy'!$A$2:$B$500,2,FALSE),0)</f>
        <v>-2000</v>
      </c>
      <c r="G368" s="45">
        <f>_xlfn.IFNA(VLOOKUP(A368,'HTI00S1 Strategy'!$A$2:$B$500,2,FALSE),0)</f>
        <v>-5800</v>
      </c>
      <c r="H368" s="54">
        <f t="shared" si="14"/>
        <v>-12700</v>
      </c>
      <c r="I368" s="1">
        <f>VLOOKUP($A368,級距!$A:$K,9,FALSE)</f>
        <v>1</v>
      </c>
      <c r="J368" s="1">
        <f>VLOOKUP($A368,級距!$A:$K,10,FALSE)</f>
        <v>4</v>
      </c>
      <c r="K368" s="1">
        <f>VLOOKUP($A368,級距!$A:$K,11,FALSE)</f>
        <v>2</v>
      </c>
      <c r="L368" s="31">
        <f t="shared" si="13"/>
        <v>2</v>
      </c>
    </row>
    <row r="369" spans="1:12" x14ac:dyDescent="0.25">
      <c r="A369" s="46" t="s">
        <v>423</v>
      </c>
      <c r="B369" s="45">
        <f>_xlfn.IFNA(VLOOKUP(A369,'HTI0001 Strategy'!$A$2:$B$267,2,FALSE),0)</f>
        <v>0</v>
      </c>
      <c r="C369" s="45">
        <f>_xlfn.IFNA(VLOOKUP(A369,'HTI0002 Strategy'!$A$85:$B$583,2,FALSE),0)</f>
        <v>-500</v>
      </c>
      <c r="D369" s="45">
        <f>_xlfn.IFNA(VLOOKUP(A369,'HTI0003 Strategy'!$A$2:$B$500,2,FALSE),0)</f>
        <v>0</v>
      </c>
      <c r="E369" s="45">
        <f>_xlfn.IFNA(VLOOKUP(A369,'HTI0004 Strategy'!$A$2:$B$500,2,FALSE),0)</f>
        <v>0</v>
      </c>
      <c r="F369" s="45">
        <f>_xlfn.IFNA(VLOOKUP(A369,'HTI0005 Strategy'!$A$2:$B$500,2,FALSE),0)</f>
        <v>15000</v>
      </c>
      <c r="G369" s="45">
        <f>_xlfn.IFNA(VLOOKUP(A369,'HTI00S1 Strategy'!$A$2:$B$500,2,FALSE),0)</f>
        <v>4700</v>
      </c>
      <c r="H369" s="54">
        <f t="shared" si="14"/>
        <v>19200</v>
      </c>
      <c r="I369" s="1">
        <f>VLOOKUP($A369,級距!$A:$K,9,FALSE)</f>
        <v>1</v>
      </c>
      <c r="J369" s="1">
        <f>VLOOKUP($A369,級距!$A:$K,10,FALSE)</f>
        <v>7</v>
      </c>
      <c r="K369" s="1">
        <f>VLOOKUP($A369,級距!$A:$K,11,FALSE)</f>
        <v>3</v>
      </c>
      <c r="L369" s="31">
        <f t="shared" si="13"/>
        <v>3</v>
      </c>
    </row>
    <row r="370" spans="1:12" x14ac:dyDescent="0.25">
      <c r="A370" s="46" t="s">
        <v>422</v>
      </c>
      <c r="B370" s="45">
        <f>_xlfn.IFNA(VLOOKUP(A370,'HTI0001 Strategy'!$A$2:$B$267,2,FALSE),0)</f>
        <v>2050</v>
      </c>
      <c r="C370" s="45">
        <f>_xlfn.IFNA(VLOOKUP(A370,'HTI0002 Strategy'!$A$85:$B$583,2,FALSE),0)</f>
        <v>-5400</v>
      </c>
      <c r="D370" s="45">
        <f>_xlfn.IFNA(VLOOKUP(A370,'HTI0003 Strategy'!$A$2:$B$500,2,FALSE),0)</f>
        <v>-4350</v>
      </c>
      <c r="E370" s="45">
        <f>_xlfn.IFNA(VLOOKUP(A370,'HTI0004 Strategy'!$A$2:$B$500,2,FALSE),0)</f>
        <v>11450</v>
      </c>
      <c r="F370" s="45">
        <f>_xlfn.IFNA(VLOOKUP(A370,'HTI0005 Strategy'!$A$2:$B$500,2,FALSE),0)</f>
        <v>2100</v>
      </c>
      <c r="G370" s="45">
        <f>_xlfn.IFNA(VLOOKUP(A370,'HTI00S1 Strategy'!$A$2:$B$500,2,FALSE),0)</f>
        <v>0</v>
      </c>
      <c r="H370" s="54">
        <f t="shared" si="14"/>
        <v>5850</v>
      </c>
      <c r="I370" s="1">
        <f>VLOOKUP($A370,級距!$A:$K,9,FALSE)</f>
        <v>5</v>
      </c>
      <c r="J370" s="1">
        <f>VLOOKUP($A370,級距!$A:$K,10,FALSE)</f>
        <v>1</v>
      </c>
      <c r="K370" s="1">
        <f>VLOOKUP($A370,級距!$A:$K,11,FALSE)</f>
        <v>2</v>
      </c>
      <c r="L370" s="31">
        <f t="shared" si="13"/>
        <v>2</v>
      </c>
    </row>
    <row r="371" spans="1:12" x14ac:dyDescent="0.25">
      <c r="A371" s="46" t="s">
        <v>421</v>
      </c>
      <c r="B371" s="45">
        <f>_xlfn.IFNA(VLOOKUP(A371,'HTI0001 Strategy'!$A$2:$B$267,2,FALSE),0)</f>
        <v>550</v>
      </c>
      <c r="C371" s="45">
        <f>_xlfn.IFNA(VLOOKUP(A371,'HTI0002 Strategy'!$A$85:$B$583,2,FALSE),0)</f>
        <v>0</v>
      </c>
      <c r="D371" s="45">
        <f>_xlfn.IFNA(VLOOKUP(A371,'HTI0003 Strategy'!$A$2:$B$500,2,FALSE),0)</f>
        <v>0</v>
      </c>
      <c r="E371" s="45">
        <f>_xlfn.IFNA(VLOOKUP(A371,'HTI0004 Strategy'!$A$2:$B$500,2,FALSE),0)</f>
        <v>4550</v>
      </c>
      <c r="F371" s="45">
        <f>_xlfn.IFNA(VLOOKUP(A371,'HTI0005 Strategy'!$A$2:$B$500,2,FALSE),0)</f>
        <v>-2300</v>
      </c>
      <c r="G371" s="45">
        <f>_xlfn.IFNA(VLOOKUP(A371,'HTI00S1 Strategy'!$A$2:$B$500,2,FALSE),0)</f>
        <v>0</v>
      </c>
      <c r="H371" s="54">
        <f t="shared" si="14"/>
        <v>2800</v>
      </c>
      <c r="I371" s="1">
        <f>VLOOKUP($A371,級距!$A:$K,9,FALSE)</f>
        <v>5</v>
      </c>
      <c r="J371" s="1">
        <f>VLOOKUP($A371,級距!$A:$K,10,FALSE)</f>
        <v>1</v>
      </c>
      <c r="K371" s="1">
        <f>VLOOKUP($A371,級距!$A:$K,11,FALSE)</f>
        <v>2</v>
      </c>
      <c r="L371" s="31">
        <f t="shared" si="13"/>
        <v>2</v>
      </c>
    </row>
    <row r="372" spans="1:12" x14ac:dyDescent="0.25">
      <c r="A372" s="46" t="s">
        <v>420</v>
      </c>
      <c r="B372" s="45">
        <f>_xlfn.IFNA(VLOOKUP(A372,'HTI0001 Strategy'!$A$2:$B$267,2,FALSE),0)</f>
        <v>0</v>
      </c>
      <c r="C372" s="45">
        <f>_xlfn.IFNA(VLOOKUP(A372,'HTI0002 Strategy'!$A$85:$B$583,2,FALSE),0)</f>
        <v>0</v>
      </c>
      <c r="D372" s="45">
        <f>_xlfn.IFNA(VLOOKUP(A372,'HTI0003 Strategy'!$A$2:$B$500,2,FALSE),0)</f>
        <v>-1400</v>
      </c>
      <c r="E372" s="45">
        <f>_xlfn.IFNA(VLOOKUP(A372,'HTI0004 Strategy'!$A$2:$B$500,2,FALSE),0)</f>
        <v>0</v>
      </c>
      <c r="F372" s="45">
        <f>_xlfn.IFNA(VLOOKUP(A372,'HTI0005 Strategy'!$A$2:$B$500,2,FALSE),0)</f>
        <v>800</v>
      </c>
      <c r="G372" s="45">
        <f>_xlfn.IFNA(VLOOKUP(A372,'HTI00S1 Strategy'!$A$2:$B$500,2,FALSE),0)</f>
        <v>-2600</v>
      </c>
      <c r="H372" s="54">
        <f t="shared" si="14"/>
        <v>-3200</v>
      </c>
      <c r="I372" s="1">
        <f>VLOOKUP($A372,級距!$A:$K,9,FALSE)</f>
        <v>1</v>
      </c>
      <c r="J372" s="1">
        <f>VLOOKUP($A372,級距!$A:$K,10,FALSE)</f>
        <v>4</v>
      </c>
      <c r="K372" s="1">
        <f>VLOOKUP($A372,級距!$A:$K,11,FALSE)</f>
        <v>2</v>
      </c>
      <c r="L372" s="31">
        <f t="shared" si="13"/>
        <v>2</v>
      </c>
    </row>
    <row r="373" spans="1:12" x14ac:dyDescent="0.25">
      <c r="A373" s="46" t="s">
        <v>419</v>
      </c>
      <c r="B373" s="45">
        <f>_xlfn.IFNA(VLOOKUP(A373,'HTI0001 Strategy'!$A$2:$B$267,2,FALSE),0)</f>
        <v>-200</v>
      </c>
      <c r="C373" s="45">
        <f>_xlfn.IFNA(VLOOKUP(A373,'HTI0002 Strategy'!$A$85:$B$583,2,FALSE),0)</f>
        <v>-1600</v>
      </c>
      <c r="D373" s="45">
        <f>_xlfn.IFNA(VLOOKUP(A373,'HTI0003 Strategy'!$A$2:$B$500,2,FALSE),0)</f>
        <v>-2650</v>
      </c>
      <c r="E373" s="45">
        <f>_xlfn.IFNA(VLOOKUP(A373,'HTI0004 Strategy'!$A$2:$B$500,2,FALSE),0)</f>
        <v>-2550</v>
      </c>
      <c r="F373" s="45">
        <f>_xlfn.IFNA(VLOOKUP(A373,'HTI0005 Strategy'!$A$2:$B$500,2,FALSE),0)</f>
        <v>9100</v>
      </c>
      <c r="G373" s="45">
        <f>_xlfn.IFNA(VLOOKUP(A373,'HTI00S1 Strategy'!$A$2:$B$500,2,FALSE),0)</f>
        <v>0</v>
      </c>
      <c r="H373" s="54">
        <f t="shared" si="14"/>
        <v>2100</v>
      </c>
      <c r="I373" s="1">
        <f>VLOOKUP($A373,級距!$A:$K,9,FALSE)</f>
        <v>4</v>
      </c>
      <c r="J373" s="1">
        <f>VLOOKUP($A373,級距!$A:$K,10,FALSE)</f>
        <v>4</v>
      </c>
      <c r="K373" s="1">
        <f>VLOOKUP($A373,級距!$A:$K,11,FALSE)</f>
        <v>2</v>
      </c>
      <c r="L373" s="31">
        <f t="shared" si="13"/>
        <v>2</v>
      </c>
    </row>
    <row r="374" spans="1:12" x14ac:dyDescent="0.25">
      <c r="A374" s="46" t="s">
        <v>418</v>
      </c>
      <c r="B374" s="45">
        <f>_xlfn.IFNA(VLOOKUP(A374,'HTI0001 Strategy'!$A$2:$B$267,2,FALSE),0)</f>
        <v>-750</v>
      </c>
      <c r="C374" s="45">
        <f>_xlfn.IFNA(VLOOKUP(A374,'HTI0002 Strategy'!$A$85:$B$583,2,FALSE),0)</f>
        <v>-1400</v>
      </c>
      <c r="D374" s="45">
        <f>_xlfn.IFNA(VLOOKUP(A374,'HTI0003 Strategy'!$A$2:$B$500,2,FALSE),0)</f>
        <v>-5600</v>
      </c>
      <c r="E374" s="45">
        <f>_xlfn.IFNA(VLOOKUP(A374,'HTI0004 Strategy'!$A$2:$B$500,2,FALSE),0)</f>
        <v>0</v>
      </c>
      <c r="F374" s="45">
        <f>_xlfn.IFNA(VLOOKUP(A374,'HTI0005 Strategy'!$A$2:$B$500,2,FALSE),0)</f>
        <v>-5200</v>
      </c>
      <c r="G374" s="45">
        <f>_xlfn.IFNA(VLOOKUP(A374,'HTI00S1 Strategy'!$A$2:$B$500,2,FALSE),0)</f>
        <v>-1200</v>
      </c>
      <c r="H374" s="54">
        <f t="shared" si="14"/>
        <v>-14150</v>
      </c>
      <c r="I374" s="1">
        <f>VLOOKUP($A374,級距!$A:$K,9,FALSE)</f>
        <v>5</v>
      </c>
      <c r="J374" s="1">
        <f>VLOOKUP($A374,級距!$A:$K,10,FALSE)</f>
        <v>2</v>
      </c>
      <c r="K374" s="1">
        <f>VLOOKUP($A374,級距!$A:$K,11,FALSE)</f>
        <v>2</v>
      </c>
      <c r="L374" s="31">
        <f t="shared" si="13"/>
        <v>2</v>
      </c>
    </row>
    <row r="375" spans="1:12" x14ac:dyDescent="0.25">
      <c r="A375" s="46" t="s">
        <v>417</v>
      </c>
      <c r="B375" s="45">
        <f>_xlfn.IFNA(VLOOKUP(A375,'HTI0001 Strategy'!$A$2:$B$267,2,FALSE),0)</f>
        <v>-3700</v>
      </c>
      <c r="C375" s="45">
        <f>_xlfn.IFNA(VLOOKUP(A375,'HTI0002 Strategy'!$A$85:$B$583,2,FALSE),0)</f>
        <v>0</v>
      </c>
      <c r="D375" s="45">
        <f>_xlfn.IFNA(VLOOKUP(A375,'HTI0003 Strategy'!$A$2:$B$500,2,FALSE),0)</f>
        <v>0</v>
      </c>
      <c r="E375" s="45">
        <f>_xlfn.IFNA(VLOOKUP(A375,'HTI0004 Strategy'!$A$2:$B$500,2,FALSE),0)</f>
        <v>1650</v>
      </c>
      <c r="F375" s="45">
        <f>_xlfn.IFNA(VLOOKUP(A375,'HTI0005 Strategy'!$A$2:$B$500,2,FALSE),0)</f>
        <v>100</v>
      </c>
      <c r="G375" s="45">
        <f>_xlfn.IFNA(VLOOKUP(A375,'HTI00S1 Strategy'!$A$2:$B$500,2,FALSE),0)</f>
        <v>0</v>
      </c>
      <c r="H375" s="54">
        <f t="shared" si="14"/>
        <v>-1950</v>
      </c>
      <c r="I375" s="1">
        <f>VLOOKUP($A375,級距!$A:$K,9,FALSE)</f>
        <v>3</v>
      </c>
      <c r="J375" s="1">
        <f>VLOOKUP($A375,級距!$A:$K,10,FALSE)</f>
        <v>5</v>
      </c>
      <c r="K375" s="1">
        <f>VLOOKUP($A375,級距!$A:$K,11,FALSE)</f>
        <v>2</v>
      </c>
      <c r="L375" s="31">
        <f t="shared" si="13"/>
        <v>2</v>
      </c>
    </row>
    <row r="376" spans="1:12" x14ac:dyDescent="0.25">
      <c r="A376" s="46" t="s">
        <v>416</v>
      </c>
      <c r="B376" s="45">
        <f>_xlfn.IFNA(VLOOKUP(A376,'HTI0001 Strategy'!$A$2:$B$267,2,FALSE),0)</f>
        <v>0</v>
      </c>
      <c r="C376" s="45">
        <f>_xlfn.IFNA(VLOOKUP(A376,'HTI0002 Strategy'!$A$85:$B$583,2,FALSE),0)</f>
        <v>-1200</v>
      </c>
      <c r="D376" s="45">
        <f>_xlfn.IFNA(VLOOKUP(A376,'HTI0003 Strategy'!$A$2:$B$500,2,FALSE),0)</f>
        <v>0</v>
      </c>
      <c r="E376" s="45">
        <f>_xlfn.IFNA(VLOOKUP(A376,'HTI0004 Strategy'!$A$2:$B$500,2,FALSE),0)</f>
        <v>-7050</v>
      </c>
      <c r="F376" s="45">
        <f>_xlfn.IFNA(VLOOKUP(A376,'HTI0005 Strategy'!$A$2:$B$500,2,FALSE),0)</f>
        <v>0</v>
      </c>
      <c r="G376" s="45">
        <f>_xlfn.IFNA(VLOOKUP(A376,'HTI00S1 Strategy'!$A$2:$B$500,2,FALSE),0)</f>
        <v>-3600</v>
      </c>
      <c r="H376" s="54">
        <f t="shared" si="14"/>
        <v>-11850</v>
      </c>
      <c r="I376" s="1">
        <f>VLOOKUP($A376,級距!$A:$K,9,FALSE)</f>
        <v>2</v>
      </c>
      <c r="J376" s="1">
        <f>VLOOKUP($A376,級距!$A:$K,10,FALSE)</f>
        <v>2</v>
      </c>
      <c r="K376" s="1">
        <f>VLOOKUP($A376,級距!$A:$K,11,FALSE)</f>
        <v>2</v>
      </c>
      <c r="L376" s="31">
        <f t="shared" si="13"/>
        <v>2</v>
      </c>
    </row>
    <row r="377" spans="1:12" x14ac:dyDescent="0.25">
      <c r="A377" s="46" t="s">
        <v>415</v>
      </c>
      <c r="B377" s="45">
        <f>_xlfn.IFNA(VLOOKUP(A377,'HTI0001 Strategy'!$A$2:$B$267,2,FALSE),0)</f>
        <v>0</v>
      </c>
      <c r="C377" s="45">
        <f>_xlfn.IFNA(VLOOKUP(A377,'HTI0002 Strategy'!$A$85:$B$583,2,FALSE),0)</f>
        <v>0</v>
      </c>
      <c r="D377" s="45">
        <f>_xlfn.IFNA(VLOOKUP(A377,'HTI0003 Strategy'!$A$2:$B$500,2,FALSE),0)</f>
        <v>0</v>
      </c>
      <c r="E377" s="45">
        <f>_xlfn.IFNA(VLOOKUP(A377,'HTI0004 Strategy'!$A$2:$B$500,2,FALSE),0)</f>
        <v>2000</v>
      </c>
      <c r="F377" s="45">
        <f>_xlfn.IFNA(VLOOKUP(A377,'HTI0005 Strategy'!$A$2:$B$500,2,FALSE),0)</f>
        <v>3000</v>
      </c>
      <c r="G377" s="45">
        <f>_xlfn.IFNA(VLOOKUP(A377,'HTI00S1 Strategy'!$A$2:$B$500,2,FALSE),0)</f>
        <v>0</v>
      </c>
      <c r="H377" s="54">
        <f t="shared" si="14"/>
        <v>5000</v>
      </c>
      <c r="I377" s="1">
        <f>VLOOKUP($A377,級距!$A:$K,9,FALSE)</f>
        <v>6</v>
      </c>
      <c r="J377" s="1">
        <f>VLOOKUP($A377,級距!$A:$K,10,FALSE)</f>
        <v>3</v>
      </c>
      <c r="K377" s="1">
        <f>VLOOKUP($A377,級距!$A:$K,11,FALSE)</f>
        <v>1</v>
      </c>
      <c r="L377" s="31">
        <f t="shared" si="13"/>
        <v>1</v>
      </c>
    </row>
    <row r="378" spans="1:12" x14ac:dyDescent="0.25">
      <c r="A378" s="46" t="s">
        <v>414</v>
      </c>
      <c r="B378" s="45">
        <f>_xlfn.IFNA(VLOOKUP(A378,'HTI0001 Strategy'!$A$2:$B$267,2,FALSE),0)</f>
        <v>0</v>
      </c>
      <c r="C378" s="45">
        <f>_xlfn.IFNA(VLOOKUP(A378,'HTI0002 Strategy'!$A$85:$B$583,2,FALSE),0)</f>
        <v>-5600</v>
      </c>
      <c r="D378" s="45">
        <f>_xlfn.IFNA(VLOOKUP(A378,'HTI0003 Strategy'!$A$2:$B$500,2,FALSE),0)</f>
        <v>2000</v>
      </c>
      <c r="E378" s="45">
        <f>_xlfn.IFNA(VLOOKUP(A378,'HTI0004 Strategy'!$A$2:$B$500,2,FALSE),0)</f>
        <v>0</v>
      </c>
      <c r="F378" s="45">
        <f>_xlfn.IFNA(VLOOKUP(A378,'HTI0005 Strategy'!$A$2:$B$500,2,FALSE),0)</f>
        <v>-5400</v>
      </c>
      <c r="G378" s="45">
        <f>_xlfn.IFNA(VLOOKUP(A378,'HTI00S1 Strategy'!$A$2:$B$500,2,FALSE),0)</f>
        <v>3800</v>
      </c>
      <c r="H378" s="54">
        <f t="shared" si="14"/>
        <v>-5200</v>
      </c>
      <c r="I378" s="1">
        <f>VLOOKUP($A378,級距!$A:$K,9,FALSE)</f>
        <v>7</v>
      </c>
      <c r="J378" s="1">
        <f>VLOOKUP($A378,級距!$A:$K,10,FALSE)</f>
        <v>7</v>
      </c>
      <c r="K378" s="1">
        <f>VLOOKUP($A378,級距!$A:$K,11,FALSE)</f>
        <v>4</v>
      </c>
      <c r="L378" s="31">
        <f t="shared" si="13"/>
        <v>4</v>
      </c>
    </row>
    <row r="379" spans="1:12" x14ac:dyDescent="0.25">
      <c r="A379" s="46" t="s">
        <v>413</v>
      </c>
      <c r="B379" s="45">
        <f>_xlfn.IFNA(VLOOKUP(A379,'HTI0001 Strategy'!$A$2:$B$267,2,FALSE),0)</f>
        <v>0</v>
      </c>
      <c r="C379" s="45">
        <f>_xlfn.IFNA(VLOOKUP(A379,'HTI0002 Strategy'!$A$85:$B$583,2,FALSE),0)</f>
        <v>3950</v>
      </c>
      <c r="D379" s="45">
        <f>_xlfn.IFNA(VLOOKUP(A379,'HTI0003 Strategy'!$A$2:$B$500,2,FALSE),0)</f>
        <v>0</v>
      </c>
      <c r="E379" s="45">
        <f>_xlfn.IFNA(VLOOKUP(A379,'HTI0004 Strategy'!$A$2:$B$500,2,FALSE),0)</f>
        <v>0</v>
      </c>
      <c r="F379" s="45">
        <f>_xlfn.IFNA(VLOOKUP(A379,'HTI0005 Strategy'!$A$2:$B$500,2,FALSE),0)</f>
        <v>-2100</v>
      </c>
      <c r="G379" s="45">
        <f>_xlfn.IFNA(VLOOKUP(A379,'HTI00S1 Strategy'!$A$2:$B$500,2,FALSE),0)</f>
        <v>6700</v>
      </c>
      <c r="H379" s="54">
        <f t="shared" si="14"/>
        <v>8550</v>
      </c>
      <c r="I379" s="1">
        <f>VLOOKUP($A379,級距!$A:$K,9,FALSE)</f>
        <v>7</v>
      </c>
      <c r="J379" s="1">
        <f>VLOOKUP($A379,級距!$A:$K,10,FALSE)</f>
        <v>6</v>
      </c>
      <c r="K379" s="1">
        <f>VLOOKUP($A379,級距!$A:$K,11,FALSE)</f>
        <v>1</v>
      </c>
      <c r="L379" s="31">
        <f t="shared" si="13"/>
        <v>1</v>
      </c>
    </row>
    <row r="380" spans="1:12" x14ac:dyDescent="0.25">
      <c r="A380" s="46" t="s">
        <v>412</v>
      </c>
      <c r="B380" s="45">
        <f>_xlfn.IFNA(VLOOKUP(A380,'HTI0001 Strategy'!$A$2:$B$267,2,FALSE),0)</f>
        <v>0</v>
      </c>
      <c r="C380" s="45">
        <f>_xlfn.IFNA(VLOOKUP(A380,'HTI0002 Strategy'!$A$85:$B$583,2,FALSE),0)</f>
        <v>850</v>
      </c>
      <c r="D380" s="45">
        <f>_xlfn.IFNA(VLOOKUP(A380,'HTI0003 Strategy'!$A$2:$B$500,2,FALSE),0)</f>
        <v>700</v>
      </c>
      <c r="E380" s="45">
        <f>_xlfn.IFNA(VLOOKUP(A380,'HTI0004 Strategy'!$A$2:$B$500,2,FALSE),0)</f>
        <v>6950</v>
      </c>
      <c r="F380" s="45">
        <f>_xlfn.IFNA(VLOOKUP(A380,'HTI0005 Strategy'!$A$2:$B$500,2,FALSE),0)</f>
        <v>7150</v>
      </c>
      <c r="G380" s="45">
        <f>_xlfn.IFNA(VLOOKUP(A380,'HTI00S1 Strategy'!$A$2:$B$500,2,FALSE),0)</f>
        <v>5000</v>
      </c>
      <c r="H380" s="54">
        <f t="shared" si="14"/>
        <v>20650</v>
      </c>
      <c r="I380" s="1">
        <f>VLOOKUP($A380,級距!$A:$K,9,FALSE)</f>
        <v>2</v>
      </c>
      <c r="J380" s="1">
        <f>VLOOKUP($A380,級距!$A:$K,10,FALSE)</f>
        <v>9</v>
      </c>
      <c r="K380" s="1">
        <f>VLOOKUP($A380,級距!$A:$K,11,FALSE)</f>
        <v>3</v>
      </c>
      <c r="L380" s="31">
        <f t="shared" si="13"/>
        <v>3</v>
      </c>
    </row>
    <row r="381" spans="1:12" x14ac:dyDescent="0.25">
      <c r="A381" s="46" t="s">
        <v>411</v>
      </c>
      <c r="B381" s="45">
        <f>_xlfn.IFNA(VLOOKUP(A381,'HTI0001 Strategy'!$A$2:$B$267,2,FALSE),0)</f>
        <v>0</v>
      </c>
      <c r="C381" s="45">
        <f>_xlfn.IFNA(VLOOKUP(A381,'HTI0002 Strategy'!$A$85:$B$583,2,FALSE),0)</f>
        <v>0</v>
      </c>
      <c r="D381" s="45">
        <f>_xlfn.IFNA(VLOOKUP(A381,'HTI0003 Strategy'!$A$2:$B$500,2,FALSE),0)</f>
        <v>0</v>
      </c>
      <c r="E381" s="45">
        <f>_xlfn.IFNA(VLOOKUP(A381,'HTI0004 Strategy'!$A$2:$B$500,2,FALSE),0)</f>
        <v>-5900</v>
      </c>
      <c r="F381" s="45">
        <f>_xlfn.IFNA(VLOOKUP(A381,'HTI0005 Strategy'!$A$2:$B$500,2,FALSE),0)</f>
        <v>0</v>
      </c>
      <c r="G381" s="45">
        <f>_xlfn.IFNA(VLOOKUP(A381,'HTI00S1 Strategy'!$A$2:$B$500,2,FALSE),0)</f>
        <v>0</v>
      </c>
      <c r="H381" s="54">
        <f t="shared" si="14"/>
        <v>-5900</v>
      </c>
      <c r="I381" s="1">
        <f>VLOOKUP($A381,級距!$A:$K,9,FALSE)</f>
        <v>2</v>
      </c>
      <c r="J381" s="1">
        <f>VLOOKUP($A381,級距!$A:$K,10,FALSE)</f>
        <v>4</v>
      </c>
      <c r="K381" s="1">
        <f>VLOOKUP($A381,級距!$A:$K,11,FALSE)</f>
        <v>2</v>
      </c>
      <c r="L381" s="31">
        <f t="shared" si="13"/>
        <v>2</v>
      </c>
    </row>
    <row r="382" spans="1:12" x14ac:dyDescent="0.25">
      <c r="A382" s="46" t="s">
        <v>410</v>
      </c>
      <c r="B382" s="45">
        <f>_xlfn.IFNA(VLOOKUP(A382,'HTI0001 Strategy'!$A$2:$B$267,2,FALSE),0)</f>
        <v>-2700</v>
      </c>
      <c r="C382" s="45">
        <f>_xlfn.IFNA(VLOOKUP(A382,'HTI0002 Strategy'!$A$85:$B$583,2,FALSE),0)</f>
        <v>6400</v>
      </c>
      <c r="D382" s="45">
        <f>_xlfn.IFNA(VLOOKUP(A382,'HTI0003 Strategy'!$A$2:$B$500,2,FALSE),0)</f>
        <v>4450</v>
      </c>
      <c r="E382" s="45">
        <f>_xlfn.IFNA(VLOOKUP(A382,'HTI0004 Strategy'!$A$2:$B$500,2,FALSE),0)</f>
        <v>0</v>
      </c>
      <c r="F382" s="45">
        <f>_xlfn.IFNA(VLOOKUP(A382,'HTI0005 Strategy'!$A$2:$B$500,2,FALSE),0)</f>
        <v>900</v>
      </c>
      <c r="G382" s="45">
        <f>_xlfn.IFNA(VLOOKUP(A382,'HTI00S1 Strategy'!$A$2:$B$500,2,FALSE),0)</f>
        <v>3900</v>
      </c>
      <c r="H382" s="54">
        <f t="shared" si="14"/>
        <v>12950</v>
      </c>
      <c r="I382" s="1">
        <f>VLOOKUP($A382,級距!$A:$K,9,FALSE)</f>
        <v>7</v>
      </c>
      <c r="J382" s="1">
        <f>VLOOKUP($A382,級距!$A:$K,10,FALSE)</f>
        <v>8</v>
      </c>
      <c r="K382" s="1">
        <f>VLOOKUP($A382,級距!$A:$K,11,FALSE)</f>
        <v>4</v>
      </c>
      <c r="L382" s="31">
        <f t="shared" si="13"/>
        <v>4</v>
      </c>
    </row>
    <row r="383" spans="1:12" x14ac:dyDescent="0.25">
      <c r="A383" s="46" t="s">
        <v>409</v>
      </c>
      <c r="B383" s="45">
        <f>_xlfn.IFNA(VLOOKUP(A383,'HTI0001 Strategy'!$A$2:$B$267,2,FALSE),0)</f>
        <v>0</v>
      </c>
      <c r="C383" s="45">
        <f>_xlfn.IFNA(VLOOKUP(A383,'HTI0002 Strategy'!$A$85:$B$583,2,FALSE),0)</f>
        <v>-800</v>
      </c>
      <c r="D383" s="45">
        <f>_xlfn.IFNA(VLOOKUP(A383,'HTI0003 Strategy'!$A$2:$B$500,2,FALSE),0)</f>
        <v>0</v>
      </c>
      <c r="E383" s="45">
        <f>_xlfn.IFNA(VLOOKUP(A383,'HTI0004 Strategy'!$A$2:$B$500,2,FALSE),0)</f>
        <v>0</v>
      </c>
      <c r="F383" s="45">
        <f>_xlfn.IFNA(VLOOKUP(A383,'HTI0005 Strategy'!$A$2:$B$500,2,FALSE),0)</f>
        <v>5150</v>
      </c>
      <c r="G383" s="45">
        <f>_xlfn.IFNA(VLOOKUP(A383,'HTI00S1 Strategy'!$A$2:$B$500,2,FALSE),0)</f>
        <v>400</v>
      </c>
      <c r="H383" s="54">
        <f t="shared" si="14"/>
        <v>4750</v>
      </c>
      <c r="I383" s="1">
        <f>VLOOKUP($A383,級距!$A:$K,9,FALSE)</f>
        <v>1</v>
      </c>
      <c r="J383" s="1">
        <f>VLOOKUP($A383,級距!$A:$K,10,FALSE)</f>
        <v>6</v>
      </c>
      <c r="K383" s="1">
        <f>VLOOKUP($A383,級距!$A:$K,11,FALSE)</f>
        <v>2</v>
      </c>
      <c r="L383" s="31">
        <f t="shared" si="13"/>
        <v>2</v>
      </c>
    </row>
    <row r="384" spans="1:12" x14ac:dyDescent="0.25">
      <c r="A384" s="46" t="s">
        <v>408</v>
      </c>
      <c r="B384" s="45">
        <f>_xlfn.IFNA(VLOOKUP(A384,'HTI0001 Strategy'!$A$2:$B$267,2,FALSE),0)</f>
        <v>1600</v>
      </c>
      <c r="C384" s="45">
        <f>_xlfn.IFNA(VLOOKUP(A384,'HTI0002 Strategy'!$A$85:$B$583,2,FALSE),0)</f>
        <v>0</v>
      </c>
      <c r="D384" s="45">
        <f>_xlfn.IFNA(VLOOKUP(A384,'HTI0003 Strategy'!$A$2:$B$500,2,FALSE),0)</f>
        <v>-5400</v>
      </c>
      <c r="E384" s="45">
        <f>_xlfn.IFNA(VLOOKUP(A384,'HTI0004 Strategy'!$A$2:$B$500,2,FALSE),0)</f>
        <v>0</v>
      </c>
      <c r="F384" s="45">
        <f>_xlfn.IFNA(VLOOKUP(A384,'HTI0005 Strategy'!$A$2:$B$500,2,FALSE),0)</f>
        <v>5300</v>
      </c>
      <c r="G384" s="45">
        <f>_xlfn.IFNA(VLOOKUP(A384,'HTI00S1 Strategy'!$A$2:$B$500,2,FALSE),0)</f>
        <v>-5400</v>
      </c>
      <c r="H384" s="54">
        <f t="shared" si="14"/>
        <v>-3900</v>
      </c>
      <c r="I384" s="1">
        <f>VLOOKUP($A384,級距!$A:$K,9,FALSE)</f>
        <v>4</v>
      </c>
      <c r="J384" s="1">
        <f>VLOOKUP($A384,級距!$A:$K,10,FALSE)</f>
        <v>1</v>
      </c>
      <c r="K384" s="1">
        <f>VLOOKUP($A384,級距!$A:$K,11,FALSE)</f>
        <v>2</v>
      </c>
      <c r="L384" s="31">
        <f t="shared" si="13"/>
        <v>2</v>
      </c>
    </row>
    <row r="385" spans="1:12" x14ac:dyDescent="0.25">
      <c r="A385" s="46" t="s">
        <v>407</v>
      </c>
      <c r="B385" s="45">
        <f>_xlfn.IFNA(VLOOKUP(A385,'HTI0001 Strategy'!$A$2:$B$267,2,FALSE),0)</f>
        <v>1900</v>
      </c>
      <c r="C385" s="45">
        <f>_xlfn.IFNA(VLOOKUP(A385,'HTI0002 Strategy'!$A$85:$B$583,2,FALSE),0)</f>
        <v>2050</v>
      </c>
      <c r="D385" s="45">
        <f>_xlfn.IFNA(VLOOKUP(A385,'HTI0003 Strategy'!$A$2:$B$500,2,FALSE),0)</f>
        <v>2700</v>
      </c>
      <c r="E385" s="45">
        <f>_xlfn.IFNA(VLOOKUP(A385,'HTI0004 Strategy'!$A$2:$B$500,2,FALSE),0)</f>
        <v>0</v>
      </c>
      <c r="F385" s="45">
        <f>_xlfn.IFNA(VLOOKUP(A385,'HTI0005 Strategy'!$A$2:$B$500,2,FALSE),0)</f>
        <v>0</v>
      </c>
      <c r="G385" s="45">
        <f>_xlfn.IFNA(VLOOKUP(A385,'HTI00S1 Strategy'!$A$2:$B$500,2,FALSE),0)</f>
        <v>1300</v>
      </c>
      <c r="H385" s="54">
        <f t="shared" si="14"/>
        <v>7950</v>
      </c>
      <c r="I385" s="1">
        <f>VLOOKUP($A385,級距!$A:$K,9,FALSE)</f>
        <v>3</v>
      </c>
      <c r="J385" s="1">
        <f>VLOOKUP($A385,級距!$A:$K,10,FALSE)</f>
        <v>9</v>
      </c>
      <c r="K385" s="1">
        <f>VLOOKUP($A385,級距!$A:$K,11,FALSE)</f>
        <v>3</v>
      </c>
      <c r="L385" s="31">
        <f t="shared" si="13"/>
        <v>3</v>
      </c>
    </row>
    <row r="386" spans="1:12" x14ac:dyDescent="0.25">
      <c r="A386" s="46" t="s">
        <v>406</v>
      </c>
      <c r="B386" s="45">
        <f>_xlfn.IFNA(VLOOKUP(A386,'HTI0001 Strategy'!$A$2:$B$267,2,FALSE),0)</f>
        <v>0</v>
      </c>
      <c r="C386" s="45">
        <f>_xlfn.IFNA(VLOOKUP(A386,'HTI0002 Strategy'!$A$85:$B$583,2,FALSE),0)</f>
        <v>6400</v>
      </c>
      <c r="D386" s="45">
        <f>_xlfn.IFNA(VLOOKUP(A386,'HTI0003 Strategy'!$A$2:$B$500,2,FALSE),0)</f>
        <v>6700</v>
      </c>
      <c r="E386" s="45">
        <f>_xlfn.IFNA(VLOOKUP(A386,'HTI0004 Strategy'!$A$2:$B$500,2,FALSE),0)</f>
        <v>-7050</v>
      </c>
      <c r="F386" s="45">
        <f>_xlfn.IFNA(VLOOKUP(A386,'HTI0005 Strategy'!$A$2:$B$500,2,FALSE),0)</f>
        <v>0</v>
      </c>
      <c r="G386" s="45">
        <f>_xlfn.IFNA(VLOOKUP(A386,'HTI00S1 Strategy'!$A$2:$B$500,2,FALSE),0)</f>
        <v>0</v>
      </c>
      <c r="H386" s="54">
        <f t="shared" si="14"/>
        <v>6050</v>
      </c>
      <c r="I386" s="1">
        <f>VLOOKUP($A386,級距!$A:$K,9,FALSE)</f>
        <v>5</v>
      </c>
      <c r="J386" s="1">
        <f>VLOOKUP($A386,級距!$A:$K,10,FALSE)</f>
        <v>9</v>
      </c>
      <c r="K386" s="1">
        <f>VLOOKUP($A386,級距!$A:$K,11,FALSE)</f>
        <v>3</v>
      </c>
      <c r="L386" s="31">
        <f t="shared" si="13"/>
        <v>3</v>
      </c>
    </row>
    <row r="387" spans="1:12" x14ac:dyDescent="0.25">
      <c r="A387" s="46" t="s">
        <v>405</v>
      </c>
      <c r="B387" s="45">
        <f>_xlfn.IFNA(VLOOKUP(A387,'HTI0001 Strategy'!$A$2:$B$267,2,FALSE),0)</f>
        <v>-100</v>
      </c>
      <c r="C387" s="45">
        <f>_xlfn.IFNA(VLOOKUP(A387,'HTI0002 Strategy'!$A$85:$B$583,2,FALSE),0)</f>
        <v>0</v>
      </c>
      <c r="D387" s="45">
        <f>_xlfn.IFNA(VLOOKUP(A387,'HTI0003 Strategy'!$A$2:$B$500,2,FALSE),0)</f>
        <v>-700</v>
      </c>
      <c r="E387" s="45">
        <f>_xlfn.IFNA(VLOOKUP(A387,'HTI0004 Strategy'!$A$2:$B$500,2,FALSE),0)</f>
        <v>0</v>
      </c>
      <c r="F387" s="45">
        <f>_xlfn.IFNA(VLOOKUP(A387,'HTI0005 Strategy'!$A$2:$B$500,2,FALSE),0)</f>
        <v>0</v>
      </c>
      <c r="G387" s="45">
        <f>_xlfn.IFNA(VLOOKUP(A387,'HTI00S1 Strategy'!$A$2:$B$500,2,FALSE),0)</f>
        <v>-2300</v>
      </c>
      <c r="H387" s="54">
        <f t="shared" si="14"/>
        <v>-3100</v>
      </c>
      <c r="I387" s="1">
        <f>VLOOKUP($A387,級距!$A:$K,9,FALSE)</f>
        <v>2</v>
      </c>
      <c r="J387" s="1">
        <f>VLOOKUP($A387,級距!$A:$K,10,FALSE)</f>
        <v>2</v>
      </c>
      <c r="K387" s="1">
        <f>VLOOKUP($A387,級距!$A:$K,11,FALSE)</f>
        <v>2</v>
      </c>
      <c r="L387" s="31">
        <f t="shared" ref="L387:L450" si="15">_xlfn.IFNA(K387,0)</f>
        <v>2</v>
      </c>
    </row>
    <row r="388" spans="1:12" x14ac:dyDescent="0.25">
      <c r="A388" s="46" t="s">
        <v>404</v>
      </c>
      <c r="B388" s="45">
        <f>_xlfn.IFNA(VLOOKUP(A388,'HTI0001 Strategy'!$A$2:$B$267,2,FALSE),0)</f>
        <v>3400</v>
      </c>
      <c r="C388" s="45">
        <f>_xlfn.IFNA(VLOOKUP(A388,'HTI0002 Strategy'!$A$85:$B$583,2,FALSE),0)</f>
        <v>9900</v>
      </c>
      <c r="D388" s="45">
        <f>_xlfn.IFNA(VLOOKUP(A388,'HTI0003 Strategy'!$A$2:$B$500,2,FALSE),0)</f>
        <v>0</v>
      </c>
      <c r="E388" s="45">
        <f>_xlfn.IFNA(VLOOKUP(A388,'HTI0004 Strategy'!$A$2:$B$500,2,FALSE),0)</f>
        <v>24450</v>
      </c>
      <c r="F388" s="45">
        <f>_xlfn.IFNA(VLOOKUP(A388,'HTI0005 Strategy'!$A$2:$B$500,2,FALSE),0)</f>
        <v>3550</v>
      </c>
      <c r="G388" s="45">
        <f>_xlfn.IFNA(VLOOKUP(A388,'HTI00S1 Strategy'!$A$2:$B$500,2,FALSE),0)</f>
        <v>25500</v>
      </c>
      <c r="H388" s="54">
        <f t="shared" ref="H388:H451" si="16" xml:space="preserve"> SUM(B388:G388)</f>
        <v>66800</v>
      </c>
      <c r="I388" s="1">
        <f>VLOOKUP($A388,級距!$A:$K,9,FALSE)</f>
        <v>7</v>
      </c>
      <c r="J388" s="1">
        <f>VLOOKUP($A388,級距!$A:$K,10,FALSE)</f>
        <v>10</v>
      </c>
      <c r="K388" s="1">
        <f>VLOOKUP($A388,級距!$A:$K,11,FALSE)</f>
        <v>4</v>
      </c>
      <c r="L388" s="31">
        <f t="shared" si="15"/>
        <v>4</v>
      </c>
    </row>
    <row r="389" spans="1:12" x14ac:dyDescent="0.25">
      <c r="A389" s="46" t="s">
        <v>403</v>
      </c>
      <c r="B389" s="45">
        <f>_xlfn.IFNA(VLOOKUP(A389,'HTI0001 Strategy'!$A$2:$B$267,2,FALSE),0)</f>
        <v>0</v>
      </c>
      <c r="C389" s="45">
        <f>_xlfn.IFNA(VLOOKUP(A389,'HTI0002 Strategy'!$A$85:$B$583,2,FALSE),0)</f>
        <v>5000</v>
      </c>
      <c r="D389" s="45">
        <f>_xlfn.IFNA(VLOOKUP(A389,'HTI0003 Strategy'!$A$2:$B$500,2,FALSE),0)</f>
        <v>0</v>
      </c>
      <c r="E389" s="45">
        <f>_xlfn.IFNA(VLOOKUP(A389,'HTI0004 Strategy'!$A$2:$B$500,2,FALSE),0)</f>
        <v>0</v>
      </c>
      <c r="F389" s="45">
        <f>_xlfn.IFNA(VLOOKUP(A389,'HTI0005 Strategy'!$A$2:$B$500,2,FALSE),0)</f>
        <v>-1900</v>
      </c>
      <c r="G389" s="45">
        <f>_xlfn.IFNA(VLOOKUP(A389,'HTI00S1 Strategy'!$A$2:$B$500,2,FALSE),0)</f>
        <v>0</v>
      </c>
      <c r="H389" s="54">
        <f t="shared" si="16"/>
        <v>3100</v>
      </c>
      <c r="I389" s="1">
        <f>VLOOKUP($A389,級距!$A:$K,9,FALSE)</f>
        <v>3</v>
      </c>
      <c r="J389" s="1">
        <f>VLOOKUP($A389,級距!$A:$K,10,FALSE)</f>
        <v>4</v>
      </c>
      <c r="K389" s="1">
        <f>VLOOKUP($A389,級距!$A:$K,11,FALSE)</f>
        <v>2</v>
      </c>
      <c r="L389" s="31">
        <f t="shared" si="15"/>
        <v>2</v>
      </c>
    </row>
    <row r="390" spans="1:12" x14ac:dyDescent="0.25">
      <c r="A390" s="46" t="s">
        <v>402</v>
      </c>
      <c r="B390" s="45">
        <f>_xlfn.IFNA(VLOOKUP(A390,'HTI0001 Strategy'!$A$2:$B$267,2,FALSE),0)</f>
        <v>0</v>
      </c>
      <c r="C390" s="45">
        <f>_xlfn.IFNA(VLOOKUP(A390,'HTI0002 Strategy'!$A$85:$B$583,2,FALSE),0)</f>
        <v>0</v>
      </c>
      <c r="D390" s="45">
        <f>_xlfn.IFNA(VLOOKUP(A390,'HTI0003 Strategy'!$A$2:$B$500,2,FALSE),0)</f>
        <v>-700</v>
      </c>
      <c r="E390" s="45">
        <f>_xlfn.IFNA(VLOOKUP(A390,'HTI0004 Strategy'!$A$2:$B$500,2,FALSE),0)</f>
        <v>-3900</v>
      </c>
      <c r="F390" s="45">
        <f>_xlfn.IFNA(VLOOKUP(A390,'HTI0005 Strategy'!$A$2:$B$500,2,FALSE),0)</f>
        <v>-3800</v>
      </c>
      <c r="G390" s="45">
        <f>_xlfn.IFNA(VLOOKUP(A390,'HTI00S1 Strategy'!$A$2:$B$500,2,FALSE),0)</f>
        <v>1000</v>
      </c>
      <c r="H390" s="54">
        <f t="shared" si="16"/>
        <v>-7400</v>
      </c>
      <c r="I390" s="1">
        <f>VLOOKUP($A390,級距!$A:$K,9,FALSE)</f>
        <v>2</v>
      </c>
      <c r="J390" s="1">
        <f>VLOOKUP($A390,級距!$A:$K,10,FALSE)</f>
        <v>3</v>
      </c>
      <c r="K390" s="1">
        <f>VLOOKUP($A390,級距!$A:$K,11,FALSE)</f>
        <v>2</v>
      </c>
      <c r="L390" s="31">
        <f t="shared" si="15"/>
        <v>2</v>
      </c>
    </row>
    <row r="391" spans="1:12" x14ac:dyDescent="0.25">
      <c r="A391" s="46" t="s">
        <v>401</v>
      </c>
      <c r="B391" s="45">
        <f>_xlfn.IFNA(VLOOKUP(A391,'HTI0001 Strategy'!$A$2:$B$267,2,FALSE),0)</f>
        <v>0</v>
      </c>
      <c r="C391" s="45">
        <f>_xlfn.IFNA(VLOOKUP(A391,'HTI0002 Strategy'!$A$85:$B$583,2,FALSE),0)</f>
        <v>-5550</v>
      </c>
      <c r="D391" s="45">
        <f>_xlfn.IFNA(VLOOKUP(A391,'HTI0003 Strategy'!$A$2:$B$500,2,FALSE),0)</f>
        <v>0</v>
      </c>
      <c r="E391" s="45">
        <f>_xlfn.IFNA(VLOOKUP(A391,'HTI0004 Strategy'!$A$2:$B$500,2,FALSE),0)</f>
        <v>-10900</v>
      </c>
      <c r="F391" s="45">
        <f>_xlfn.IFNA(VLOOKUP(A391,'HTI0005 Strategy'!$A$2:$B$500,2,FALSE),0)</f>
        <v>2800</v>
      </c>
      <c r="G391" s="45">
        <f>_xlfn.IFNA(VLOOKUP(A391,'HTI00S1 Strategy'!$A$2:$B$500,2,FALSE),0)</f>
        <v>0</v>
      </c>
      <c r="H391" s="54">
        <f t="shared" si="16"/>
        <v>-13650</v>
      </c>
      <c r="I391" s="1">
        <f>VLOOKUP($A391,級距!$A:$K,9,FALSE)</f>
        <v>9</v>
      </c>
      <c r="J391" s="1">
        <f>VLOOKUP($A391,級距!$A:$K,10,FALSE)</f>
        <v>9</v>
      </c>
      <c r="K391" s="1">
        <f>VLOOKUP($A391,級距!$A:$K,11,FALSE)</f>
        <v>4</v>
      </c>
      <c r="L391" s="31">
        <f t="shared" si="15"/>
        <v>4</v>
      </c>
    </row>
    <row r="392" spans="1:12" x14ac:dyDescent="0.25">
      <c r="A392" s="46" t="s">
        <v>400</v>
      </c>
      <c r="B392" s="45">
        <f>_xlfn.IFNA(VLOOKUP(A392,'HTI0001 Strategy'!$A$2:$B$267,2,FALSE),0)</f>
        <v>300</v>
      </c>
      <c r="C392" s="45">
        <f>_xlfn.IFNA(VLOOKUP(A392,'HTI0002 Strategy'!$A$85:$B$583,2,FALSE),0)</f>
        <v>8000</v>
      </c>
      <c r="D392" s="45">
        <f>_xlfn.IFNA(VLOOKUP(A392,'HTI0003 Strategy'!$A$2:$B$500,2,FALSE),0)</f>
        <v>0</v>
      </c>
      <c r="E392" s="45">
        <f>_xlfn.IFNA(VLOOKUP(A392,'HTI0004 Strategy'!$A$2:$B$500,2,FALSE),0)</f>
        <v>0</v>
      </c>
      <c r="F392" s="45">
        <f>_xlfn.IFNA(VLOOKUP(A392,'HTI0005 Strategy'!$A$2:$B$500,2,FALSE),0)</f>
        <v>6050</v>
      </c>
      <c r="G392" s="45">
        <f>_xlfn.IFNA(VLOOKUP(A392,'HTI00S1 Strategy'!$A$2:$B$500,2,FALSE),0)</f>
        <v>-6400</v>
      </c>
      <c r="H392" s="54">
        <f t="shared" si="16"/>
        <v>7950</v>
      </c>
      <c r="I392" s="1">
        <f>VLOOKUP($A392,級距!$A:$K,9,FALSE)</f>
        <v>5</v>
      </c>
      <c r="J392" s="1">
        <f>VLOOKUP($A392,級距!$A:$K,10,FALSE)</f>
        <v>5</v>
      </c>
      <c r="K392" s="1">
        <f>VLOOKUP($A392,級距!$A:$K,11,FALSE)</f>
        <v>2</v>
      </c>
      <c r="L392" s="31">
        <f t="shared" si="15"/>
        <v>2</v>
      </c>
    </row>
    <row r="393" spans="1:12" x14ac:dyDescent="0.25">
      <c r="A393" s="46" t="s">
        <v>399</v>
      </c>
      <c r="B393" s="45">
        <f>_xlfn.IFNA(VLOOKUP(A393,'HTI0001 Strategy'!$A$2:$B$267,2,FALSE),0)</f>
        <v>0</v>
      </c>
      <c r="C393" s="45">
        <f>_xlfn.IFNA(VLOOKUP(A393,'HTI0002 Strategy'!$A$85:$B$583,2,FALSE),0)</f>
        <v>-5550</v>
      </c>
      <c r="D393" s="45">
        <f>_xlfn.IFNA(VLOOKUP(A393,'HTI0003 Strategy'!$A$2:$B$500,2,FALSE),0)</f>
        <v>0</v>
      </c>
      <c r="E393" s="45">
        <f>_xlfn.IFNA(VLOOKUP(A393,'HTI0004 Strategy'!$A$2:$B$500,2,FALSE),0)</f>
        <v>0</v>
      </c>
      <c r="F393" s="45">
        <f>_xlfn.IFNA(VLOOKUP(A393,'HTI0005 Strategy'!$A$2:$B$500,2,FALSE),0)</f>
        <v>8300</v>
      </c>
      <c r="G393" s="45">
        <f>_xlfn.IFNA(VLOOKUP(A393,'HTI00S1 Strategy'!$A$2:$B$500,2,FALSE),0)</f>
        <v>0</v>
      </c>
      <c r="H393" s="54">
        <f t="shared" si="16"/>
        <v>2750</v>
      </c>
      <c r="I393" s="1">
        <f>VLOOKUP($A393,級距!$A:$K,9,FALSE)</f>
        <v>3</v>
      </c>
      <c r="J393" s="1">
        <f>VLOOKUP($A393,級距!$A:$K,10,FALSE)</f>
        <v>10</v>
      </c>
      <c r="K393" s="1">
        <f>VLOOKUP($A393,級距!$A:$K,11,FALSE)</f>
        <v>3</v>
      </c>
      <c r="L393" s="31">
        <f t="shared" si="15"/>
        <v>3</v>
      </c>
    </row>
    <row r="394" spans="1:12" x14ac:dyDescent="0.25">
      <c r="A394" s="46" t="s">
        <v>398</v>
      </c>
      <c r="B394" s="45">
        <f>_xlfn.IFNA(VLOOKUP(A394,'HTI0001 Strategy'!$A$2:$B$267,2,FALSE),0)</f>
        <v>-3400</v>
      </c>
      <c r="C394" s="45">
        <f>_xlfn.IFNA(VLOOKUP(A394,'HTI0002 Strategy'!$A$85:$B$583,2,FALSE),0)</f>
        <v>2800</v>
      </c>
      <c r="D394" s="45">
        <f>_xlfn.IFNA(VLOOKUP(A394,'HTI0003 Strategy'!$A$2:$B$500,2,FALSE),0)</f>
        <v>0</v>
      </c>
      <c r="E394" s="45">
        <f>_xlfn.IFNA(VLOOKUP(A394,'HTI0004 Strategy'!$A$2:$B$500,2,FALSE),0)</f>
        <v>-6800</v>
      </c>
      <c r="F394" s="45">
        <f>_xlfn.IFNA(VLOOKUP(A394,'HTI0005 Strategy'!$A$2:$B$500,2,FALSE),0)</f>
        <v>1300</v>
      </c>
      <c r="G394" s="45">
        <f>_xlfn.IFNA(VLOOKUP(A394,'HTI00S1 Strategy'!$A$2:$B$500,2,FALSE),0)</f>
        <v>0</v>
      </c>
      <c r="H394" s="54">
        <f t="shared" si="16"/>
        <v>-6100</v>
      </c>
      <c r="I394" s="1">
        <f>VLOOKUP($A394,級距!$A:$K,9,FALSE)</f>
        <v>5</v>
      </c>
      <c r="J394" s="1">
        <f>VLOOKUP($A394,級距!$A:$K,10,FALSE)</f>
        <v>6</v>
      </c>
      <c r="K394" s="1">
        <f>VLOOKUP($A394,級距!$A:$K,11,FALSE)</f>
        <v>2</v>
      </c>
      <c r="L394" s="31">
        <f t="shared" si="15"/>
        <v>2</v>
      </c>
    </row>
    <row r="395" spans="1:12" x14ac:dyDescent="0.25">
      <c r="A395" s="46" t="s">
        <v>397</v>
      </c>
      <c r="B395" s="45">
        <f>_xlfn.IFNA(VLOOKUP(A395,'HTI0001 Strategy'!$A$2:$B$267,2,FALSE),0)</f>
        <v>1600</v>
      </c>
      <c r="C395" s="45">
        <f>_xlfn.IFNA(VLOOKUP(A395,'HTI0002 Strategy'!$A$85:$B$583,2,FALSE),0)</f>
        <v>2300</v>
      </c>
      <c r="D395" s="45">
        <f>_xlfn.IFNA(VLOOKUP(A395,'HTI0003 Strategy'!$A$2:$B$500,2,FALSE),0)</f>
        <v>2100</v>
      </c>
      <c r="E395" s="45">
        <f>_xlfn.IFNA(VLOOKUP(A395,'HTI0004 Strategy'!$A$2:$B$500,2,FALSE),0)</f>
        <v>0</v>
      </c>
      <c r="F395" s="45">
        <f>_xlfn.IFNA(VLOOKUP(A395,'HTI0005 Strategy'!$A$2:$B$500,2,FALSE),0)</f>
        <v>8400</v>
      </c>
      <c r="G395" s="45">
        <f>_xlfn.IFNA(VLOOKUP(A395,'HTI00S1 Strategy'!$A$2:$B$500,2,FALSE),0)</f>
        <v>4750</v>
      </c>
      <c r="H395" s="54">
        <f t="shared" si="16"/>
        <v>19150</v>
      </c>
      <c r="I395" s="1">
        <f>VLOOKUP($A395,級距!$A:$K,9,FALSE)</f>
        <v>3</v>
      </c>
      <c r="J395" s="1">
        <f>VLOOKUP($A395,級距!$A:$K,10,FALSE)</f>
        <v>10</v>
      </c>
      <c r="K395" s="1">
        <f>VLOOKUP($A395,級距!$A:$K,11,FALSE)</f>
        <v>3</v>
      </c>
      <c r="L395" s="31">
        <f t="shared" si="15"/>
        <v>3</v>
      </c>
    </row>
    <row r="396" spans="1:12" x14ac:dyDescent="0.25">
      <c r="A396" s="46" t="s">
        <v>396</v>
      </c>
      <c r="B396" s="45">
        <f>_xlfn.IFNA(VLOOKUP(A396,'HTI0001 Strategy'!$A$2:$B$267,2,FALSE),0)</f>
        <v>0</v>
      </c>
      <c r="C396" s="45">
        <f>_xlfn.IFNA(VLOOKUP(A396,'HTI0002 Strategy'!$A$85:$B$583,2,FALSE),0)</f>
        <v>-400</v>
      </c>
      <c r="D396" s="45">
        <f>_xlfn.IFNA(VLOOKUP(A396,'HTI0003 Strategy'!$A$2:$B$500,2,FALSE),0)</f>
        <v>-2500</v>
      </c>
      <c r="E396" s="45">
        <f>_xlfn.IFNA(VLOOKUP(A396,'HTI0004 Strategy'!$A$2:$B$500,2,FALSE),0)</f>
        <v>0</v>
      </c>
      <c r="F396" s="45">
        <f>_xlfn.IFNA(VLOOKUP(A396,'HTI0005 Strategy'!$A$2:$B$500,2,FALSE),0)</f>
        <v>0</v>
      </c>
      <c r="G396" s="45">
        <f>_xlfn.IFNA(VLOOKUP(A396,'HTI00S1 Strategy'!$A$2:$B$500,2,FALSE),0)</f>
        <v>0</v>
      </c>
      <c r="H396" s="54">
        <f t="shared" si="16"/>
        <v>-2900</v>
      </c>
      <c r="I396" s="1">
        <f>VLOOKUP($A396,級距!$A:$K,9,FALSE)</f>
        <v>2</v>
      </c>
      <c r="J396" s="1">
        <f>VLOOKUP($A396,級距!$A:$K,10,FALSE)</f>
        <v>4</v>
      </c>
      <c r="K396" s="1">
        <f>VLOOKUP($A396,級距!$A:$K,11,FALSE)</f>
        <v>2</v>
      </c>
      <c r="L396" s="31">
        <f t="shared" si="15"/>
        <v>2</v>
      </c>
    </row>
    <row r="397" spans="1:12" x14ac:dyDescent="0.25">
      <c r="A397" s="46" t="s">
        <v>395</v>
      </c>
      <c r="B397" s="45">
        <f>_xlfn.IFNA(VLOOKUP(A397,'HTI0001 Strategy'!$A$2:$B$267,2,FALSE),0)</f>
        <v>-1800</v>
      </c>
      <c r="C397" s="45">
        <f>_xlfn.IFNA(VLOOKUP(A397,'HTI0002 Strategy'!$A$85:$B$583,2,FALSE),0)</f>
        <v>0</v>
      </c>
      <c r="D397" s="45">
        <f>_xlfn.IFNA(VLOOKUP(A397,'HTI0003 Strategy'!$A$2:$B$500,2,FALSE),0)</f>
        <v>0</v>
      </c>
      <c r="E397" s="45">
        <f>_xlfn.IFNA(VLOOKUP(A397,'HTI0004 Strategy'!$A$2:$B$500,2,FALSE),0)</f>
        <v>0</v>
      </c>
      <c r="F397" s="45">
        <f>_xlfn.IFNA(VLOOKUP(A397,'HTI0005 Strategy'!$A$2:$B$500,2,FALSE),0)</f>
        <v>12900</v>
      </c>
      <c r="G397" s="45">
        <f>_xlfn.IFNA(VLOOKUP(A397,'HTI00S1 Strategy'!$A$2:$B$500,2,FALSE),0)</f>
        <v>1300</v>
      </c>
      <c r="H397" s="54">
        <f t="shared" si="16"/>
        <v>12400</v>
      </c>
      <c r="I397" s="1">
        <f>VLOOKUP($A397,級距!$A:$K,9,FALSE)</f>
        <v>4</v>
      </c>
      <c r="J397" s="1">
        <f>VLOOKUP($A397,級距!$A:$K,10,FALSE)</f>
        <v>2</v>
      </c>
      <c r="K397" s="1">
        <f>VLOOKUP($A397,級距!$A:$K,11,FALSE)</f>
        <v>2</v>
      </c>
      <c r="L397" s="31">
        <f t="shared" si="15"/>
        <v>2</v>
      </c>
    </row>
    <row r="398" spans="1:12" x14ac:dyDescent="0.25">
      <c r="A398" s="46" t="s">
        <v>394</v>
      </c>
      <c r="B398" s="45">
        <f>_xlfn.IFNA(VLOOKUP(A398,'HTI0001 Strategy'!$A$2:$B$267,2,FALSE),0)</f>
        <v>0</v>
      </c>
      <c r="C398" s="45">
        <f>_xlfn.IFNA(VLOOKUP(A398,'HTI0002 Strategy'!$A$85:$B$583,2,FALSE),0)</f>
        <v>0</v>
      </c>
      <c r="D398" s="45">
        <f>_xlfn.IFNA(VLOOKUP(A398,'HTI0003 Strategy'!$A$2:$B$500,2,FALSE),0)</f>
        <v>0</v>
      </c>
      <c r="E398" s="45">
        <f>_xlfn.IFNA(VLOOKUP(A398,'HTI0004 Strategy'!$A$2:$B$500,2,FALSE),0)</f>
        <v>0</v>
      </c>
      <c r="F398" s="45">
        <f>_xlfn.IFNA(VLOOKUP(A398,'HTI0005 Strategy'!$A$2:$B$500,2,FALSE),0)</f>
        <v>0</v>
      </c>
      <c r="G398" s="45">
        <f>_xlfn.IFNA(VLOOKUP(A398,'HTI00S1 Strategy'!$A$2:$B$500,2,FALSE),0)</f>
        <v>0</v>
      </c>
      <c r="H398" s="54">
        <f t="shared" si="16"/>
        <v>0</v>
      </c>
      <c r="I398" s="1">
        <f>VLOOKUP($A398,級距!$A:$K,9,FALSE)</f>
        <v>1</v>
      </c>
      <c r="J398" s="1">
        <f>VLOOKUP($A398,級距!$A:$K,10,FALSE)</f>
        <v>2</v>
      </c>
      <c r="K398" s="1">
        <f>VLOOKUP($A398,級距!$A:$K,11,FALSE)</f>
        <v>2</v>
      </c>
      <c r="L398" s="31">
        <f t="shared" si="15"/>
        <v>2</v>
      </c>
    </row>
    <row r="399" spans="1:12" x14ac:dyDescent="0.25">
      <c r="A399" s="46" t="s">
        <v>393</v>
      </c>
      <c r="B399" s="45">
        <f>_xlfn.IFNA(VLOOKUP(A399,'HTI0001 Strategy'!$A$2:$B$267,2,FALSE),0)</f>
        <v>100</v>
      </c>
      <c r="C399" s="45">
        <f>_xlfn.IFNA(VLOOKUP(A399,'HTI0002 Strategy'!$A$85:$B$583,2,FALSE),0)</f>
        <v>-4300</v>
      </c>
      <c r="D399" s="45">
        <f>_xlfn.IFNA(VLOOKUP(A399,'HTI0003 Strategy'!$A$2:$B$500,2,FALSE),0)</f>
        <v>0</v>
      </c>
      <c r="E399" s="45">
        <f>_xlfn.IFNA(VLOOKUP(A399,'HTI0004 Strategy'!$A$2:$B$500,2,FALSE),0)</f>
        <v>-5800</v>
      </c>
      <c r="F399" s="45">
        <f>_xlfn.IFNA(VLOOKUP(A399,'HTI0005 Strategy'!$A$2:$B$500,2,FALSE),0)</f>
        <v>-2000</v>
      </c>
      <c r="G399" s="45">
        <f>_xlfn.IFNA(VLOOKUP(A399,'HTI00S1 Strategy'!$A$2:$B$500,2,FALSE),0)</f>
        <v>0</v>
      </c>
      <c r="H399" s="54">
        <f t="shared" si="16"/>
        <v>-12000</v>
      </c>
      <c r="I399" s="1">
        <f>VLOOKUP($A399,級距!$A:$K,9,FALSE)</f>
        <v>5</v>
      </c>
      <c r="J399" s="1">
        <f>VLOOKUP($A399,級距!$A:$K,10,FALSE)</f>
        <v>8</v>
      </c>
      <c r="K399" s="1">
        <f>VLOOKUP($A399,級距!$A:$K,11,FALSE)</f>
        <v>3</v>
      </c>
      <c r="L399" s="31">
        <f t="shared" si="15"/>
        <v>3</v>
      </c>
    </row>
    <row r="400" spans="1:12" x14ac:dyDescent="0.25">
      <c r="A400" s="46" t="s">
        <v>392</v>
      </c>
      <c r="B400" s="45">
        <f>_xlfn.IFNA(VLOOKUP(A400,'HTI0001 Strategy'!$A$2:$B$267,2,FALSE),0)</f>
        <v>3500</v>
      </c>
      <c r="C400" s="45">
        <f>_xlfn.IFNA(VLOOKUP(A400,'HTI0002 Strategy'!$A$85:$B$583,2,FALSE),0)</f>
        <v>8000</v>
      </c>
      <c r="D400" s="45">
        <f>_xlfn.IFNA(VLOOKUP(A400,'HTI0003 Strategy'!$A$2:$B$500,2,FALSE),0)</f>
        <v>3500</v>
      </c>
      <c r="E400" s="45">
        <f>_xlfn.IFNA(VLOOKUP(A400,'HTI0004 Strategy'!$A$2:$B$500,2,FALSE),0)</f>
        <v>0</v>
      </c>
      <c r="F400" s="45">
        <f>_xlfn.IFNA(VLOOKUP(A400,'HTI0005 Strategy'!$A$2:$B$500,2,FALSE),0)</f>
        <v>-5400</v>
      </c>
      <c r="G400" s="45">
        <f>_xlfn.IFNA(VLOOKUP(A400,'HTI00S1 Strategy'!$A$2:$B$500,2,FALSE),0)</f>
        <v>0</v>
      </c>
      <c r="H400" s="54">
        <f t="shared" si="16"/>
        <v>9600</v>
      </c>
      <c r="I400" s="1">
        <f>VLOOKUP($A400,級距!$A:$K,9,FALSE)</f>
        <v>5</v>
      </c>
      <c r="J400" s="1">
        <f>VLOOKUP($A400,級距!$A:$K,10,FALSE)</f>
        <v>6</v>
      </c>
      <c r="K400" s="1">
        <f>VLOOKUP($A400,級距!$A:$K,11,FALSE)</f>
        <v>2</v>
      </c>
      <c r="L400" s="31">
        <f t="shared" si="15"/>
        <v>2</v>
      </c>
    </row>
    <row r="401" spans="1:12" x14ac:dyDescent="0.25">
      <c r="A401" s="46" t="s">
        <v>391</v>
      </c>
      <c r="B401" s="45">
        <f>_xlfn.IFNA(VLOOKUP(A401,'HTI0001 Strategy'!$A$2:$B$267,2,FALSE),0)</f>
        <v>0</v>
      </c>
      <c r="C401" s="45">
        <f>_xlfn.IFNA(VLOOKUP(A401,'HTI0002 Strategy'!$A$85:$B$583,2,FALSE),0)</f>
        <v>0</v>
      </c>
      <c r="D401" s="45">
        <f>_xlfn.IFNA(VLOOKUP(A401,'HTI0003 Strategy'!$A$2:$B$500,2,FALSE),0)</f>
        <v>0</v>
      </c>
      <c r="E401" s="45">
        <f>_xlfn.IFNA(VLOOKUP(A401,'HTI0004 Strategy'!$A$2:$B$500,2,FALSE),0)</f>
        <v>10200</v>
      </c>
      <c r="F401" s="45">
        <f>_xlfn.IFNA(VLOOKUP(A401,'HTI0005 Strategy'!$A$2:$B$500,2,FALSE),0)</f>
        <v>4900</v>
      </c>
      <c r="G401" s="45">
        <f>_xlfn.IFNA(VLOOKUP(A401,'HTI00S1 Strategy'!$A$2:$B$500,2,FALSE),0)</f>
        <v>0</v>
      </c>
      <c r="H401" s="54">
        <f t="shared" si="16"/>
        <v>15100</v>
      </c>
      <c r="I401" s="1">
        <f>VLOOKUP($A401,級距!$A:$K,9,FALSE)</f>
        <v>4</v>
      </c>
      <c r="J401" s="1">
        <f>VLOOKUP($A401,級距!$A:$K,10,FALSE)</f>
        <v>3</v>
      </c>
      <c r="K401" s="1">
        <f>VLOOKUP($A401,級距!$A:$K,11,FALSE)</f>
        <v>2</v>
      </c>
      <c r="L401" s="31">
        <f t="shared" si="15"/>
        <v>2</v>
      </c>
    </row>
    <row r="402" spans="1:12" x14ac:dyDescent="0.25">
      <c r="A402" s="46" t="s">
        <v>390</v>
      </c>
      <c r="B402" s="45">
        <f>_xlfn.IFNA(VLOOKUP(A402,'HTI0001 Strategy'!$A$2:$B$267,2,FALSE),0)</f>
        <v>0</v>
      </c>
      <c r="C402" s="45">
        <f>_xlfn.IFNA(VLOOKUP(A402,'HTI0002 Strategy'!$A$85:$B$583,2,FALSE),0)</f>
        <v>0</v>
      </c>
      <c r="D402" s="45">
        <f>_xlfn.IFNA(VLOOKUP(A402,'HTI0003 Strategy'!$A$2:$B$500,2,FALSE),0)</f>
        <v>0</v>
      </c>
      <c r="E402" s="45">
        <f>_xlfn.IFNA(VLOOKUP(A402,'HTI0004 Strategy'!$A$2:$B$500,2,FALSE),0)</f>
        <v>0</v>
      </c>
      <c r="F402" s="45">
        <f>_xlfn.IFNA(VLOOKUP(A402,'HTI0005 Strategy'!$A$2:$B$500,2,FALSE),0)</f>
        <v>-1400</v>
      </c>
      <c r="G402" s="45">
        <f>_xlfn.IFNA(VLOOKUP(A402,'HTI00S1 Strategy'!$A$2:$B$500,2,FALSE),0)</f>
        <v>-5800</v>
      </c>
      <c r="H402" s="54">
        <f t="shared" si="16"/>
        <v>-7200</v>
      </c>
      <c r="I402" s="1">
        <f>VLOOKUP($A402,級距!$A:$K,9,FALSE)</f>
        <v>3</v>
      </c>
      <c r="J402" s="1">
        <f>VLOOKUP($A402,級距!$A:$K,10,FALSE)</f>
        <v>4</v>
      </c>
      <c r="K402" s="1">
        <f>VLOOKUP($A402,級距!$A:$K,11,FALSE)</f>
        <v>2</v>
      </c>
      <c r="L402" s="31">
        <f t="shared" si="15"/>
        <v>2</v>
      </c>
    </row>
    <row r="403" spans="1:12" x14ac:dyDescent="0.25">
      <c r="A403" s="46" t="s">
        <v>389</v>
      </c>
      <c r="B403" s="45">
        <f>_xlfn.IFNA(VLOOKUP(A403,'HTI0001 Strategy'!$A$2:$B$267,2,FALSE),0)</f>
        <v>1850</v>
      </c>
      <c r="C403" s="45">
        <f>_xlfn.IFNA(VLOOKUP(A403,'HTI0002 Strategy'!$A$85:$B$583,2,FALSE),0)</f>
        <v>2300</v>
      </c>
      <c r="D403" s="45">
        <f>_xlfn.IFNA(VLOOKUP(A403,'HTI0003 Strategy'!$A$2:$B$500,2,FALSE),0)</f>
        <v>3300</v>
      </c>
      <c r="E403" s="45">
        <f>_xlfn.IFNA(VLOOKUP(A403,'HTI0004 Strategy'!$A$2:$B$500,2,FALSE),0)</f>
        <v>2500</v>
      </c>
      <c r="F403" s="45">
        <f>_xlfn.IFNA(VLOOKUP(A403,'HTI0005 Strategy'!$A$2:$B$500,2,FALSE),0)</f>
        <v>-1000</v>
      </c>
      <c r="G403" s="45">
        <f>_xlfn.IFNA(VLOOKUP(A403,'HTI00S1 Strategy'!$A$2:$B$500,2,FALSE),0)</f>
        <v>6900</v>
      </c>
      <c r="H403" s="54">
        <f t="shared" si="16"/>
        <v>15850</v>
      </c>
      <c r="I403" s="1">
        <f>VLOOKUP($A403,級距!$A:$K,9,FALSE)</f>
        <v>5</v>
      </c>
      <c r="J403" s="1">
        <f>VLOOKUP($A403,級距!$A:$K,10,FALSE)</f>
        <v>8</v>
      </c>
      <c r="K403" s="1">
        <f>VLOOKUP($A403,級距!$A:$K,11,FALSE)</f>
        <v>3</v>
      </c>
      <c r="L403" s="31">
        <f t="shared" si="15"/>
        <v>3</v>
      </c>
    </row>
    <row r="404" spans="1:12" x14ac:dyDescent="0.25">
      <c r="A404" s="46" t="s">
        <v>388</v>
      </c>
      <c r="B404" s="45">
        <f>_xlfn.IFNA(VLOOKUP(A404,'HTI0001 Strategy'!$A$2:$B$267,2,FALSE),0)</f>
        <v>-1900</v>
      </c>
      <c r="C404" s="45">
        <f>_xlfn.IFNA(VLOOKUP(A404,'HTI0002 Strategy'!$A$85:$B$583,2,FALSE),0)</f>
        <v>-200</v>
      </c>
      <c r="D404" s="45">
        <f>_xlfn.IFNA(VLOOKUP(A404,'HTI0003 Strategy'!$A$2:$B$500,2,FALSE),0)</f>
        <v>0</v>
      </c>
      <c r="E404" s="45">
        <f>_xlfn.IFNA(VLOOKUP(A404,'HTI0004 Strategy'!$A$2:$B$500,2,FALSE),0)</f>
        <v>4000</v>
      </c>
      <c r="F404" s="45">
        <f>_xlfn.IFNA(VLOOKUP(A404,'HTI0005 Strategy'!$A$2:$B$500,2,FALSE),0)</f>
        <v>13650</v>
      </c>
      <c r="G404" s="45">
        <f>_xlfn.IFNA(VLOOKUP(A404,'HTI00S1 Strategy'!$A$2:$B$500,2,FALSE),0)</f>
        <v>-6400</v>
      </c>
      <c r="H404" s="54">
        <f t="shared" si="16"/>
        <v>9150</v>
      </c>
      <c r="I404" s="1">
        <f>VLOOKUP($A404,級距!$A:$K,9,FALSE)</f>
        <v>6</v>
      </c>
      <c r="J404" s="1">
        <f>VLOOKUP($A404,級距!$A:$K,10,FALSE)</f>
        <v>10</v>
      </c>
      <c r="K404" s="1">
        <f>VLOOKUP($A404,級距!$A:$K,11,FALSE)</f>
        <v>4</v>
      </c>
      <c r="L404" s="31">
        <f t="shared" si="15"/>
        <v>4</v>
      </c>
    </row>
    <row r="405" spans="1:12" x14ac:dyDescent="0.25">
      <c r="A405" s="46" t="s">
        <v>387</v>
      </c>
      <c r="B405" s="45">
        <f>_xlfn.IFNA(VLOOKUP(A405,'HTI0001 Strategy'!$A$2:$B$267,2,FALSE),0)</f>
        <v>0</v>
      </c>
      <c r="C405" s="45">
        <f>_xlfn.IFNA(VLOOKUP(A405,'HTI0002 Strategy'!$A$85:$B$583,2,FALSE),0)</f>
        <v>-3700</v>
      </c>
      <c r="D405" s="45">
        <f>_xlfn.IFNA(VLOOKUP(A405,'HTI0003 Strategy'!$A$2:$B$500,2,FALSE),0)</f>
        <v>0</v>
      </c>
      <c r="E405" s="45">
        <f>_xlfn.IFNA(VLOOKUP(A405,'HTI0004 Strategy'!$A$2:$B$500,2,FALSE),0)</f>
        <v>-1200</v>
      </c>
      <c r="F405" s="45">
        <f>_xlfn.IFNA(VLOOKUP(A405,'HTI0005 Strategy'!$A$2:$B$500,2,FALSE),0)</f>
        <v>-5400</v>
      </c>
      <c r="G405" s="45">
        <f>_xlfn.IFNA(VLOOKUP(A405,'HTI00S1 Strategy'!$A$2:$B$500,2,FALSE),0)</f>
        <v>0</v>
      </c>
      <c r="H405" s="54">
        <f t="shared" si="16"/>
        <v>-10300</v>
      </c>
      <c r="I405" s="1">
        <f>VLOOKUP($A405,級距!$A:$K,9,FALSE)</f>
        <v>6</v>
      </c>
      <c r="J405" s="1">
        <f>VLOOKUP($A405,級距!$A:$K,10,FALSE)</f>
        <v>6</v>
      </c>
      <c r="K405" s="1">
        <f>VLOOKUP($A405,級距!$A:$K,11,FALSE)</f>
        <v>1</v>
      </c>
      <c r="L405" s="31">
        <f t="shared" si="15"/>
        <v>1</v>
      </c>
    </row>
    <row r="406" spans="1:12" x14ac:dyDescent="0.25">
      <c r="A406" s="46" t="s">
        <v>386</v>
      </c>
      <c r="B406" s="45">
        <f>_xlfn.IFNA(VLOOKUP(A406,'HTI0001 Strategy'!$A$2:$B$267,2,FALSE),0)</f>
        <v>0</v>
      </c>
      <c r="C406" s="45">
        <f>_xlfn.IFNA(VLOOKUP(A406,'HTI0002 Strategy'!$A$85:$B$583,2,FALSE),0)</f>
        <v>0</v>
      </c>
      <c r="D406" s="45">
        <f>_xlfn.IFNA(VLOOKUP(A406,'HTI0003 Strategy'!$A$2:$B$500,2,FALSE),0)</f>
        <v>0</v>
      </c>
      <c r="E406" s="45">
        <f>_xlfn.IFNA(VLOOKUP(A406,'HTI0004 Strategy'!$A$2:$B$500,2,FALSE),0)</f>
        <v>4800</v>
      </c>
      <c r="F406" s="45">
        <f>_xlfn.IFNA(VLOOKUP(A406,'HTI0005 Strategy'!$A$2:$B$500,2,FALSE),0)</f>
        <v>0</v>
      </c>
      <c r="G406" s="45">
        <f>_xlfn.IFNA(VLOOKUP(A406,'HTI00S1 Strategy'!$A$2:$B$500,2,FALSE),0)</f>
        <v>0</v>
      </c>
      <c r="H406" s="54">
        <f t="shared" si="16"/>
        <v>4800</v>
      </c>
      <c r="I406" s="1">
        <f>VLOOKUP($A406,級距!$A:$K,9,FALSE)</f>
        <v>3</v>
      </c>
      <c r="J406" s="1">
        <f>VLOOKUP($A406,級距!$A:$K,10,FALSE)</f>
        <v>2</v>
      </c>
      <c r="K406" s="1">
        <f>VLOOKUP($A406,級距!$A:$K,11,FALSE)</f>
        <v>2</v>
      </c>
      <c r="L406" s="31">
        <f t="shared" si="15"/>
        <v>2</v>
      </c>
    </row>
    <row r="407" spans="1:12" x14ac:dyDescent="0.25">
      <c r="A407" s="46" t="s">
        <v>385</v>
      </c>
      <c r="B407" s="45">
        <f>_xlfn.IFNA(VLOOKUP(A407,'HTI0001 Strategy'!$A$2:$B$267,2,FALSE),0)</f>
        <v>-5400</v>
      </c>
      <c r="C407" s="45">
        <f>_xlfn.IFNA(VLOOKUP(A407,'HTI0002 Strategy'!$A$85:$B$583,2,FALSE),0)</f>
        <v>10350</v>
      </c>
      <c r="D407" s="45">
        <f>_xlfn.IFNA(VLOOKUP(A407,'HTI0003 Strategy'!$A$2:$B$500,2,FALSE),0)</f>
        <v>0</v>
      </c>
      <c r="E407" s="45">
        <f>_xlfn.IFNA(VLOOKUP(A407,'HTI0004 Strategy'!$A$2:$B$500,2,FALSE),0)</f>
        <v>10650</v>
      </c>
      <c r="F407" s="45">
        <f>_xlfn.IFNA(VLOOKUP(A407,'HTI0005 Strategy'!$A$2:$B$500,2,FALSE),0)</f>
        <v>-700</v>
      </c>
      <c r="G407" s="45">
        <f>_xlfn.IFNA(VLOOKUP(A407,'HTI00S1 Strategy'!$A$2:$B$500,2,FALSE),0)</f>
        <v>0</v>
      </c>
      <c r="H407" s="54">
        <f t="shared" si="16"/>
        <v>14900</v>
      </c>
      <c r="I407" s="1">
        <f>VLOOKUP($A407,級距!$A:$K,9,FALSE)</f>
        <v>7</v>
      </c>
      <c r="J407" s="1">
        <f>VLOOKUP($A407,級距!$A:$K,10,FALSE)</f>
        <v>6</v>
      </c>
      <c r="K407" s="1">
        <f>VLOOKUP($A407,級距!$A:$K,11,FALSE)</f>
        <v>1</v>
      </c>
      <c r="L407" s="31">
        <f t="shared" si="15"/>
        <v>1</v>
      </c>
    </row>
    <row r="408" spans="1:12" x14ac:dyDescent="0.25">
      <c r="A408" s="46" t="s">
        <v>384</v>
      </c>
      <c r="B408" s="45">
        <f>_xlfn.IFNA(VLOOKUP(A408,'HTI0001 Strategy'!$A$2:$B$267,2,FALSE),0)</f>
        <v>0</v>
      </c>
      <c r="C408" s="45">
        <f>_xlfn.IFNA(VLOOKUP(A408,'HTI0002 Strategy'!$A$85:$B$583,2,FALSE),0)</f>
        <v>-5400</v>
      </c>
      <c r="D408" s="45">
        <f>_xlfn.IFNA(VLOOKUP(A408,'HTI0003 Strategy'!$A$2:$B$500,2,FALSE),0)</f>
        <v>-5300</v>
      </c>
      <c r="E408" s="45">
        <f>_xlfn.IFNA(VLOOKUP(A408,'HTI0004 Strategy'!$A$2:$B$500,2,FALSE),0)</f>
        <v>9150</v>
      </c>
      <c r="F408" s="45">
        <f>_xlfn.IFNA(VLOOKUP(A408,'HTI0005 Strategy'!$A$2:$B$500,2,FALSE),0)</f>
        <v>-900</v>
      </c>
      <c r="G408" s="45">
        <f>_xlfn.IFNA(VLOOKUP(A408,'HTI00S1 Strategy'!$A$2:$B$500,2,FALSE),0)</f>
        <v>-5900</v>
      </c>
      <c r="H408" s="54">
        <f t="shared" si="16"/>
        <v>-8350</v>
      </c>
      <c r="I408" s="1">
        <f>VLOOKUP($A408,級距!$A:$K,9,FALSE)</f>
        <v>5</v>
      </c>
      <c r="J408" s="1">
        <f>VLOOKUP($A408,級距!$A:$K,10,FALSE)</f>
        <v>3</v>
      </c>
      <c r="K408" s="1">
        <f>VLOOKUP($A408,級距!$A:$K,11,FALSE)</f>
        <v>2</v>
      </c>
      <c r="L408" s="31">
        <f t="shared" si="15"/>
        <v>2</v>
      </c>
    </row>
    <row r="409" spans="1:12" x14ac:dyDescent="0.25">
      <c r="A409" s="46" t="s">
        <v>383</v>
      </c>
      <c r="B409" s="45">
        <f>_xlfn.IFNA(VLOOKUP(A409,'HTI0001 Strategy'!$A$2:$B$267,2,FALSE),0)</f>
        <v>0</v>
      </c>
      <c r="C409" s="45">
        <f>_xlfn.IFNA(VLOOKUP(A409,'HTI0002 Strategy'!$A$85:$B$583,2,FALSE),0)</f>
        <v>-5400</v>
      </c>
      <c r="D409" s="45">
        <f>_xlfn.IFNA(VLOOKUP(A409,'HTI0003 Strategy'!$A$2:$B$500,2,FALSE),0)</f>
        <v>0</v>
      </c>
      <c r="E409" s="45">
        <f>_xlfn.IFNA(VLOOKUP(A409,'HTI0004 Strategy'!$A$2:$B$500,2,FALSE),0)</f>
        <v>1200</v>
      </c>
      <c r="F409" s="45">
        <f>_xlfn.IFNA(VLOOKUP(A409,'HTI0005 Strategy'!$A$2:$B$500,2,FALSE),0)</f>
        <v>0</v>
      </c>
      <c r="G409" s="45">
        <f>_xlfn.IFNA(VLOOKUP(A409,'HTI00S1 Strategy'!$A$2:$B$500,2,FALSE),0)</f>
        <v>0</v>
      </c>
      <c r="H409" s="54">
        <f t="shared" si="16"/>
        <v>-4200</v>
      </c>
      <c r="I409" s="1">
        <f>VLOOKUP($A409,級距!$A:$K,9,FALSE)</f>
        <v>2</v>
      </c>
      <c r="J409" s="1">
        <f>VLOOKUP($A409,級距!$A:$K,10,FALSE)</f>
        <v>2</v>
      </c>
      <c r="K409" s="1">
        <f>VLOOKUP($A409,級距!$A:$K,11,FALSE)</f>
        <v>2</v>
      </c>
      <c r="L409" s="31">
        <f t="shared" si="15"/>
        <v>2</v>
      </c>
    </row>
    <row r="410" spans="1:12" x14ac:dyDescent="0.25">
      <c r="A410" s="46" t="s">
        <v>382</v>
      </c>
      <c r="B410" s="45">
        <f>_xlfn.IFNA(VLOOKUP(A410,'HTI0001 Strategy'!$A$2:$B$267,2,FALSE),0)</f>
        <v>0</v>
      </c>
      <c r="C410" s="45">
        <f>_xlfn.IFNA(VLOOKUP(A410,'HTI0002 Strategy'!$A$85:$B$583,2,FALSE),0)</f>
        <v>0</v>
      </c>
      <c r="D410" s="45">
        <f>_xlfn.IFNA(VLOOKUP(A410,'HTI0003 Strategy'!$A$2:$B$500,2,FALSE),0)</f>
        <v>0</v>
      </c>
      <c r="E410" s="45">
        <f>_xlfn.IFNA(VLOOKUP(A410,'HTI0004 Strategy'!$A$2:$B$500,2,FALSE),0)</f>
        <v>-7050</v>
      </c>
      <c r="F410" s="45">
        <f>_xlfn.IFNA(VLOOKUP(A410,'HTI0005 Strategy'!$A$2:$B$500,2,FALSE),0)</f>
        <v>10400</v>
      </c>
      <c r="G410" s="45">
        <f>_xlfn.IFNA(VLOOKUP(A410,'HTI00S1 Strategy'!$A$2:$B$500,2,FALSE),0)</f>
        <v>-5800</v>
      </c>
      <c r="H410" s="54">
        <f t="shared" si="16"/>
        <v>-2450</v>
      </c>
      <c r="I410" s="1">
        <f>VLOOKUP($A410,級距!$A:$K,9,FALSE)</f>
        <v>1</v>
      </c>
      <c r="J410" s="1">
        <f>VLOOKUP($A410,級距!$A:$K,10,FALSE)</f>
        <v>3</v>
      </c>
      <c r="K410" s="1">
        <f>VLOOKUP($A410,級距!$A:$K,11,FALSE)</f>
        <v>2</v>
      </c>
      <c r="L410" s="31">
        <f t="shared" si="15"/>
        <v>2</v>
      </c>
    </row>
    <row r="411" spans="1:12" x14ac:dyDescent="0.25">
      <c r="A411" s="46" t="s">
        <v>381</v>
      </c>
      <c r="B411" s="45">
        <f>_xlfn.IFNA(VLOOKUP(A411,'HTI0001 Strategy'!$A$2:$B$267,2,FALSE),0)</f>
        <v>0</v>
      </c>
      <c r="C411" s="45">
        <f>_xlfn.IFNA(VLOOKUP(A411,'HTI0002 Strategy'!$A$85:$B$583,2,FALSE),0)</f>
        <v>0</v>
      </c>
      <c r="D411" s="45">
        <f>_xlfn.IFNA(VLOOKUP(A411,'HTI0003 Strategy'!$A$2:$B$500,2,FALSE),0)</f>
        <v>300</v>
      </c>
      <c r="E411" s="45">
        <f>_xlfn.IFNA(VLOOKUP(A411,'HTI0004 Strategy'!$A$2:$B$500,2,FALSE),0)</f>
        <v>3600</v>
      </c>
      <c r="F411" s="45">
        <f>_xlfn.IFNA(VLOOKUP(A411,'HTI0005 Strategy'!$A$2:$B$500,2,FALSE),0)</f>
        <v>7150</v>
      </c>
      <c r="G411" s="45">
        <f>_xlfn.IFNA(VLOOKUP(A411,'HTI00S1 Strategy'!$A$2:$B$500,2,FALSE),0)</f>
        <v>500</v>
      </c>
      <c r="H411" s="54">
        <f t="shared" si="16"/>
        <v>11550</v>
      </c>
      <c r="I411" s="1">
        <f>VLOOKUP($A411,級距!$A:$K,9,FALSE)</f>
        <v>2</v>
      </c>
      <c r="J411" s="1">
        <f>VLOOKUP($A411,級距!$A:$K,10,FALSE)</f>
        <v>8</v>
      </c>
      <c r="K411" s="1">
        <f>VLOOKUP($A411,級距!$A:$K,11,FALSE)</f>
        <v>3</v>
      </c>
      <c r="L411" s="31">
        <f t="shared" si="15"/>
        <v>3</v>
      </c>
    </row>
    <row r="412" spans="1:12" x14ac:dyDescent="0.25">
      <c r="A412" s="46" t="s">
        <v>380</v>
      </c>
      <c r="B412" s="45">
        <f>_xlfn.IFNA(VLOOKUP(A412,'HTI0001 Strategy'!$A$2:$B$267,2,FALSE),0)</f>
        <v>0</v>
      </c>
      <c r="C412" s="45">
        <f>_xlfn.IFNA(VLOOKUP(A412,'HTI0002 Strategy'!$A$85:$B$583,2,FALSE),0)</f>
        <v>-5400</v>
      </c>
      <c r="D412" s="45">
        <f>_xlfn.IFNA(VLOOKUP(A412,'HTI0003 Strategy'!$A$2:$B$500,2,FALSE),0)</f>
        <v>0</v>
      </c>
      <c r="E412" s="45">
        <f>_xlfn.IFNA(VLOOKUP(A412,'HTI0004 Strategy'!$A$2:$B$500,2,FALSE),0)</f>
        <v>0</v>
      </c>
      <c r="F412" s="45">
        <f>_xlfn.IFNA(VLOOKUP(A412,'HTI0005 Strategy'!$A$2:$B$500,2,FALSE),0)</f>
        <v>-3900</v>
      </c>
      <c r="G412" s="45">
        <f>_xlfn.IFNA(VLOOKUP(A412,'HTI00S1 Strategy'!$A$2:$B$500,2,FALSE),0)</f>
        <v>0</v>
      </c>
      <c r="H412" s="54">
        <f t="shared" si="16"/>
        <v>-9300</v>
      </c>
      <c r="I412" s="1">
        <f>VLOOKUP($A412,級距!$A:$K,9,FALSE)</f>
        <v>1</v>
      </c>
      <c r="J412" s="1">
        <f>VLOOKUP($A412,級距!$A:$K,10,FALSE)</f>
        <v>6</v>
      </c>
      <c r="K412" s="1">
        <f>VLOOKUP($A412,級距!$A:$K,11,FALSE)</f>
        <v>2</v>
      </c>
      <c r="L412" s="31">
        <f t="shared" si="15"/>
        <v>2</v>
      </c>
    </row>
    <row r="413" spans="1:12" x14ac:dyDescent="0.25">
      <c r="A413" s="46" t="s">
        <v>379</v>
      </c>
      <c r="B413" s="45">
        <f>_xlfn.IFNA(VLOOKUP(A413,'HTI0001 Strategy'!$A$2:$B$267,2,FALSE),0)</f>
        <v>-1200</v>
      </c>
      <c r="C413" s="45">
        <f>_xlfn.IFNA(VLOOKUP(A413,'HTI0002 Strategy'!$A$85:$B$583,2,FALSE),0)</f>
        <v>1450</v>
      </c>
      <c r="D413" s="45">
        <f>_xlfn.IFNA(VLOOKUP(A413,'HTI0003 Strategy'!$A$2:$B$500,2,FALSE),0)</f>
        <v>0</v>
      </c>
      <c r="E413" s="45">
        <f>_xlfn.IFNA(VLOOKUP(A413,'HTI0004 Strategy'!$A$2:$B$500,2,FALSE),0)</f>
        <v>2500</v>
      </c>
      <c r="F413" s="45">
        <f>_xlfn.IFNA(VLOOKUP(A413,'HTI0005 Strategy'!$A$2:$B$500,2,FALSE),0)</f>
        <v>-500</v>
      </c>
      <c r="G413" s="45">
        <f>_xlfn.IFNA(VLOOKUP(A413,'HTI00S1 Strategy'!$A$2:$B$500,2,FALSE),0)</f>
        <v>4800</v>
      </c>
      <c r="H413" s="54">
        <f t="shared" si="16"/>
        <v>7050</v>
      </c>
      <c r="I413" s="1">
        <f>VLOOKUP($A413,級距!$A:$K,9,FALSE)</f>
        <v>5</v>
      </c>
      <c r="J413" s="1">
        <f>VLOOKUP($A413,級距!$A:$K,10,FALSE)</f>
        <v>7</v>
      </c>
      <c r="K413" s="1">
        <f>VLOOKUP($A413,級距!$A:$K,11,FALSE)</f>
        <v>3</v>
      </c>
      <c r="L413" s="31">
        <f t="shared" si="15"/>
        <v>3</v>
      </c>
    </row>
    <row r="414" spans="1:12" x14ac:dyDescent="0.25">
      <c r="A414" s="46" t="s">
        <v>378</v>
      </c>
      <c r="B414" s="45">
        <f>_xlfn.IFNA(VLOOKUP(A414,'HTI0001 Strategy'!$A$2:$B$267,2,FALSE),0)</f>
        <v>0</v>
      </c>
      <c r="C414" s="45">
        <f>_xlfn.IFNA(VLOOKUP(A414,'HTI0002 Strategy'!$A$85:$B$583,2,FALSE),0)</f>
        <v>0</v>
      </c>
      <c r="D414" s="45">
        <f>_xlfn.IFNA(VLOOKUP(A414,'HTI0003 Strategy'!$A$2:$B$500,2,FALSE),0)</f>
        <v>2400</v>
      </c>
      <c r="E414" s="45">
        <f>_xlfn.IFNA(VLOOKUP(A414,'HTI0004 Strategy'!$A$2:$B$500,2,FALSE),0)</f>
        <v>-5800</v>
      </c>
      <c r="F414" s="45">
        <f>_xlfn.IFNA(VLOOKUP(A414,'HTI0005 Strategy'!$A$2:$B$500,2,FALSE),0)</f>
        <v>-900</v>
      </c>
      <c r="G414" s="45">
        <f>_xlfn.IFNA(VLOOKUP(A414,'HTI00S1 Strategy'!$A$2:$B$500,2,FALSE),0)</f>
        <v>9800</v>
      </c>
      <c r="H414" s="54">
        <f t="shared" si="16"/>
        <v>5500</v>
      </c>
      <c r="I414" s="1">
        <f>VLOOKUP($A414,級距!$A:$K,9,FALSE)</f>
        <v>2</v>
      </c>
      <c r="J414" s="1">
        <f>VLOOKUP($A414,級距!$A:$K,10,FALSE)</f>
        <v>6</v>
      </c>
      <c r="K414" s="1">
        <f>VLOOKUP($A414,級距!$A:$K,11,FALSE)</f>
        <v>2</v>
      </c>
      <c r="L414" s="31">
        <f t="shared" si="15"/>
        <v>2</v>
      </c>
    </row>
    <row r="415" spans="1:12" x14ac:dyDescent="0.25">
      <c r="A415" s="46" t="s">
        <v>377</v>
      </c>
      <c r="B415" s="45">
        <f>_xlfn.IFNA(VLOOKUP(A415,'HTI0001 Strategy'!$A$2:$B$267,2,FALSE),0)</f>
        <v>0</v>
      </c>
      <c r="C415" s="45">
        <f>_xlfn.IFNA(VLOOKUP(A415,'HTI0002 Strategy'!$A$85:$B$583,2,FALSE),0)</f>
        <v>0</v>
      </c>
      <c r="D415" s="45">
        <f>_xlfn.IFNA(VLOOKUP(A415,'HTI0003 Strategy'!$A$2:$B$500,2,FALSE),0)</f>
        <v>0</v>
      </c>
      <c r="E415" s="45">
        <f>_xlfn.IFNA(VLOOKUP(A415,'HTI0004 Strategy'!$A$2:$B$500,2,FALSE),0)</f>
        <v>0</v>
      </c>
      <c r="F415" s="45">
        <f>_xlfn.IFNA(VLOOKUP(A415,'HTI0005 Strategy'!$A$2:$B$500,2,FALSE),0)</f>
        <v>-2400</v>
      </c>
      <c r="G415" s="45">
        <f>_xlfn.IFNA(VLOOKUP(A415,'HTI00S1 Strategy'!$A$2:$B$500,2,FALSE),0)</f>
        <v>1100</v>
      </c>
      <c r="H415" s="54">
        <f t="shared" si="16"/>
        <v>-1300</v>
      </c>
      <c r="I415" s="1">
        <f>VLOOKUP($A415,級距!$A:$K,9,FALSE)</f>
        <v>1</v>
      </c>
      <c r="J415" s="1">
        <f>VLOOKUP($A415,級距!$A:$K,10,FALSE)</f>
        <v>2</v>
      </c>
      <c r="K415" s="1">
        <f>VLOOKUP($A415,級距!$A:$K,11,FALSE)</f>
        <v>2</v>
      </c>
      <c r="L415" s="31">
        <f t="shared" si="15"/>
        <v>2</v>
      </c>
    </row>
    <row r="416" spans="1:12" x14ac:dyDescent="0.25">
      <c r="A416" s="46" t="s">
        <v>376</v>
      </c>
      <c r="B416" s="45">
        <f>_xlfn.IFNA(VLOOKUP(A416,'HTI0001 Strategy'!$A$2:$B$267,2,FALSE),0)</f>
        <v>0</v>
      </c>
      <c r="C416" s="45">
        <f>_xlfn.IFNA(VLOOKUP(A416,'HTI0002 Strategy'!$A$85:$B$583,2,FALSE),0)</f>
        <v>-5400</v>
      </c>
      <c r="D416" s="45">
        <f>_xlfn.IFNA(VLOOKUP(A416,'HTI0003 Strategy'!$A$2:$B$500,2,FALSE),0)</f>
        <v>0</v>
      </c>
      <c r="E416" s="45">
        <f>_xlfn.IFNA(VLOOKUP(A416,'HTI0004 Strategy'!$A$2:$B$500,2,FALSE),0)</f>
        <v>-10900</v>
      </c>
      <c r="F416" s="45">
        <f>_xlfn.IFNA(VLOOKUP(A416,'HTI0005 Strategy'!$A$2:$B$500,2,FALSE),0)</f>
        <v>-1000</v>
      </c>
      <c r="G416" s="45">
        <f>_xlfn.IFNA(VLOOKUP(A416,'HTI00S1 Strategy'!$A$2:$B$500,2,FALSE),0)</f>
        <v>0</v>
      </c>
      <c r="H416" s="54">
        <f t="shared" si="16"/>
        <v>-17300</v>
      </c>
      <c r="I416" s="1">
        <f>VLOOKUP($A416,級距!$A:$K,9,FALSE)</f>
        <v>1</v>
      </c>
      <c r="J416" s="1">
        <f>VLOOKUP($A416,級距!$A:$K,10,FALSE)</f>
        <v>5</v>
      </c>
      <c r="K416" s="1">
        <f>VLOOKUP($A416,級距!$A:$K,11,FALSE)</f>
        <v>2</v>
      </c>
      <c r="L416" s="31">
        <f t="shared" si="15"/>
        <v>2</v>
      </c>
    </row>
    <row r="417" spans="1:12" x14ac:dyDescent="0.25">
      <c r="A417" s="46" t="s">
        <v>375</v>
      </c>
      <c r="B417" s="45">
        <f>_xlfn.IFNA(VLOOKUP(A417,'HTI0001 Strategy'!$A$2:$B$267,2,FALSE),0)</f>
        <v>-5400</v>
      </c>
      <c r="C417" s="45">
        <f>_xlfn.IFNA(VLOOKUP(A417,'HTI0002 Strategy'!$A$85:$B$583,2,FALSE),0)</f>
        <v>0</v>
      </c>
      <c r="D417" s="45">
        <f>_xlfn.IFNA(VLOOKUP(A417,'HTI0003 Strategy'!$A$2:$B$500,2,FALSE),0)</f>
        <v>0</v>
      </c>
      <c r="E417" s="45">
        <f>_xlfn.IFNA(VLOOKUP(A417,'HTI0004 Strategy'!$A$2:$B$500,2,FALSE),0)</f>
        <v>-4050</v>
      </c>
      <c r="F417" s="45">
        <f>_xlfn.IFNA(VLOOKUP(A417,'HTI0005 Strategy'!$A$2:$B$500,2,FALSE),0)</f>
        <v>0</v>
      </c>
      <c r="G417" s="45">
        <f>_xlfn.IFNA(VLOOKUP(A417,'HTI00S1 Strategy'!$A$2:$B$500,2,FALSE),0)</f>
        <v>0</v>
      </c>
      <c r="H417" s="54">
        <f t="shared" si="16"/>
        <v>-9450</v>
      </c>
      <c r="I417" s="1">
        <f>VLOOKUP($A417,級距!$A:$K,9,FALSE)</f>
        <v>3</v>
      </c>
      <c r="J417" s="1">
        <f>VLOOKUP($A417,級距!$A:$K,10,FALSE)</f>
        <v>8</v>
      </c>
      <c r="K417" s="1">
        <f>VLOOKUP($A417,級距!$A:$K,11,FALSE)</f>
        <v>3</v>
      </c>
      <c r="L417" s="31">
        <f t="shared" si="15"/>
        <v>3</v>
      </c>
    </row>
    <row r="418" spans="1:12" x14ac:dyDescent="0.25">
      <c r="A418" s="46" t="s">
        <v>374</v>
      </c>
      <c r="B418" s="45">
        <f>_xlfn.IFNA(VLOOKUP(A418,'HTI0001 Strategy'!$A$2:$B$267,2,FALSE),0)</f>
        <v>0</v>
      </c>
      <c r="C418" s="45">
        <f>_xlfn.IFNA(VLOOKUP(A418,'HTI0002 Strategy'!$A$85:$B$583,2,FALSE),0)</f>
        <v>-6000</v>
      </c>
      <c r="D418" s="45">
        <f>_xlfn.IFNA(VLOOKUP(A418,'HTI0003 Strategy'!$A$2:$B$500,2,FALSE),0)</f>
        <v>0</v>
      </c>
      <c r="E418" s="45">
        <f>_xlfn.IFNA(VLOOKUP(A418,'HTI0004 Strategy'!$A$2:$B$500,2,FALSE),0)</f>
        <v>0</v>
      </c>
      <c r="F418" s="45">
        <f>_xlfn.IFNA(VLOOKUP(A418,'HTI0005 Strategy'!$A$2:$B$500,2,FALSE),0)</f>
        <v>4250</v>
      </c>
      <c r="G418" s="45">
        <f>_xlfn.IFNA(VLOOKUP(A418,'HTI00S1 Strategy'!$A$2:$B$500,2,FALSE),0)</f>
        <v>0</v>
      </c>
      <c r="H418" s="54">
        <f t="shared" si="16"/>
        <v>-1750</v>
      </c>
      <c r="I418" s="1">
        <f>VLOOKUP($A418,級距!$A:$K,9,FALSE)</f>
        <v>3</v>
      </c>
      <c r="J418" s="1">
        <f>VLOOKUP($A418,級距!$A:$K,10,FALSE)</f>
        <v>6</v>
      </c>
      <c r="K418" s="1">
        <f>VLOOKUP($A418,級距!$A:$K,11,FALSE)</f>
        <v>2</v>
      </c>
      <c r="L418" s="31">
        <f t="shared" si="15"/>
        <v>2</v>
      </c>
    </row>
    <row r="419" spans="1:12" x14ac:dyDescent="0.25">
      <c r="A419" s="46" t="s">
        <v>373</v>
      </c>
      <c r="B419" s="45">
        <f>_xlfn.IFNA(VLOOKUP(A419,'HTI0001 Strategy'!$A$2:$B$267,2,FALSE),0)</f>
        <v>0</v>
      </c>
      <c r="C419" s="45">
        <f>_xlfn.IFNA(VLOOKUP(A419,'HTI0002 Strategy'!$A$85:$B$583,2,FALSE),0)</f>
        <v>-5400</v>
      </c>
      <c r="D419" s="45">
        <f>_xlfn.IFNA(VLOOKUP(A419,'HTI0003 Strategy'!$A$2:$B$500,2,FALSE),0)</f>
        <v>-2900</v>
      </c>
      <c r="E419" s="45">
        <f>_xlfn.IFNA(VLOOKUP(A419,'HTI0004 Strategy'!$A$2:$B$500,2,FALSE),0)</f>
        <v>-2100</v>
      </c>
      <c r="F419" s="45">
        <f>_xlfn.IFNA(VLOOKUP(A419,'HTI0005 Strategy'!$A$2:$B$500,2,FALSE),0)</f>
        <v>0</v>
      </c>
      <c r="G419" s="45">
        <f>_xlfn.IFNA(VLOOKUP(A419,'HTI00S1 Strategy'!$A$2:$B$500,2,FALSE),0)</f>
        <v>0</v>
      </c>
      <c r="H419" s="54">
        <f t="shared" si="16"/>
        <v>-10400</v>
      </c>
      <c r="I419" s="1">
        <f>VLOOKUP($A419,級距!$A:$K,9,FALSE)</f>
        <v>2</v>
      </c>
      <c r="J419" s="1">
        <f>VLOOKUP($A419,級距!$A:$K,10,FALSE)</f>
        <v>6</v>
      </c>
      <c r="K419" s="1">
        <f>VLOOKUP($A419,級距!$A:$K,11,FALSE)</f>
        <v>2</v>
      </c>
      <c r="L419" s="31">
        <f t="shared" si="15"/>
        <v>2</v>
      </c>
    </row>
    <row r="420" spans="1:12" x14ac:dyDescent="0.25">
      <c r="A420" s="46" t="s">
        <v>372</v>
      </c>
      <c r="B420" s="45">
        <f>_xlfn.IFNA(VLOOKUP(A420,'HTI0001 Strategy'!$A$2:$B$267,2,FALSE),0)</f>
        <v>0</v>
      </c>
      <c r="C420" s="45">
        <f>_xlfn.IFNA(VLOOKUP(A420,'HTI0002 Strategy'!$A$85:$B$583,2,FALSE),0)</f>
        <v>-550</v>
      </c>
      <c r="D420" s="45">
        <f>_xlfn.IFNA(VLOOKUP(A420,'HTI0003 Strategy'!$A$2:$B$500,2,FALSE),0)</f>
        <v>-3150</v>
      </c>
      <c r="E420" s="45">
        <f>_xlfn.IFNA(VLOOKUP(A420,'HTI0004 Strategy'!$A$2:$B$500,2,FALSE),0)</f>
        <v>4150</v>
      </c>
      <c r="F420" s="45">
        <f>_xlfn.IFNA(VLOOKUP(A420,'HTI0005 Strategy'!$A$2:$B$500,2,FALSE),0)</f>
        <v>1300</v>
      </c>
      <c r="G420" s="45">
        <f>_xlfn.IFNA(VLOOKUP(A420,'HTI00S1 Strategy'!$A$2:$B$500,2,FALSE),0)</f>
        <v>0</v>
      </c>
      <c r="H420" s="54">
        <f t="shared" si="16"/>
        <v>1750</v>
      </c>
      <c r="I420" s="1">
        <f>VLOOKUP($A420,級距!$A:$K,9,FALSE)</f>
        <v>1</v>
      </c>
      <c r="J420" s="1">
        <f>VLOOKUP($A420,級距!$A:$K,10,FALSE)</f>
        <v>4</v>
      </c>
      <c r="K420" s="1">
        <f>VLOOKUP($A420,級距!$A:$K,11,FALSE)</f>
        <v>2</v>
      </c>
      <c r="L420" s="31">
        <f t="shared" si="15"/>
        <v>2</v>
      </c>
    </row>
    <row r="421" spans="1:12" x14ac:dyDescent="0.25">
      <c r="A421" s="46" t="s">
        <v>371</v>
      </c>
      <c r="B421" s="45">
        <f>_xlfn.IFNA(VLOOKUP(A421,'HTI0001 Strategy'!$A$2:$B$267,2,FALSE),0)</f>
        <v>0</v>
      </c>
      <c r="C421" s="45">
        <f>_xlfn.IFNA(VLOOKUP(A421,'HTI0002 Strategy'!$A$85:$B$583,2,FALSE),0)</f>
        <v>0</v>
      </c>
      <c r="D421" s="45">
        <f>_xlfn.IFNA(VLOOKUP(A421,'HTI0003 Strategy'!$A$2:$B$500,2,FALSE),0)</f>
        <v>700</v>
      </c>
      <c r="E421" s="45">
        <f>_xlfn.IFNA(VLOOKUP(A421,'HTI0004 Strategy'!$A$2:$B$500,2,FALSE),0)</f>
        <v>0</v>
      </c>
      <c r="F421" s="45">
        <f>_xlfn.IFNA(VLOOKUP(A421,'HTI0005 Strategy'!$A$2:$B$500,2,FALSE),0)</f>
        <v>-800</v>
      </c>
      <c r="G421" s="45">
        <f>_xlfn.IFNA(VLOOKUP(A421,'HTI00S1 Strategy'!$A$2:$B$500,2,FALSE),0)</f>
        <v>300</v>
      </c>
      <c r="H421" s="54">
        <f t="shared" si="16"/>
        <v>200</v>
      </c>
      <c r="I421" s="1">
        <f>VLOOKUP($A421,級距!$A:$K,9,FALSE)</f>
        <v>3</v>
      </c>
      <c r="J421" s="1">
        <f>VLOOKUP($A421,級距!$A:$K,10,FALSE)</f>
        <v>5</v>
      </c>
      <c r="K421" s="1">
        <f>VLOOKUP($A421,級距!$A:$K,11,FALSE)</f>
        <v>2</v>
      </c>
      <c r="L421" s="31">
        <f t="shared" si="15"/>
        <v>2</v>
      </c>
    </row>
    <row r="422" spans="1:12" x14ac:dyDescent="0.25">
      <c r="A422" s="46" t="s">
        <v>370</v>
      </c>
      <c r="B422" s="45">
        <f>_xlfn.IFNA(VLOOKUP(A422,'HTI0001 Strategy'!$A$2:$B$267,2,FALSE),0)</f>
        <v>0</v>
      </c>
      <c r="C422" s="45">
        <f>_xlfn.IFNA(VLOOKUP(A422,'HTI0002 Strategy'!$A$85:$B$583,2,FALSE),0)</f>
        <v>0</v>
      </c>
      <c r="D422" s="45">
        <f>_xlfn.IFNA(VLOOKUP(A422,'HTI0003 Strategy'!$A$2:$B$500,2,FALSE),0)</f>
        <v>-2000</v>
      </c>
      <c r="E422" s="45">
        <f>_xlfn.IFNA(VLOOKUP(A422,'HTI0004 Strategy'!$A$2:$B$500,2,FALSE),0)</f>
        <v>0</v>
      </c>
      <c r="F422" s="45">
        <f>_xlfn.IFNA(VLOOKUP(A422,'HTI0005 Strategy'!$A$2:$B$500,2,FALSE),0)</f>
        <v>0</v>
      </c>
      <c r="G422" s="45">
        <f>_xlfn.IFNA(VLOOKUP(A422,'HTI00S1 Strategy'!$A$2:$B$500,2,FALSE),0)</f>
        <v>4100</v>
      </c>
      <c r="H422" s="54">
        <f t="shared" si="16"/>
        <v>2100</v>
      </c>
      <c r="I422" s="1">
        <f>VLOOKUP($A422,級距!$A:$K,9,FALSE)</f>
        <v>4</v>
      </c>
      <c r="J422" s="1">
        <f>VLOOKUP($A422,級距!$A:$K,10,FALSE)</f>
        <v>7</v>
      </c>
      <c r="K422" s="1">
        <f>VLOOKUP($A422,級距!$A:$K,11,FALSE)</f>
        <v>3</v>
      </c>
      <c r="L422" s="31">
        <f t="shared" si="15"/>
        <v>3</v>
      </c>
    </row>
    <row r="423" spans="1:12" x14ac:dyDescent="0.25">
      <c r="A423" s="46" t="s">
        <v>369</v>
      </c>
      <c r="B423" s="45">
        <f>_xlfn.IFNA(VLOOKUP(A423,'HTI0001 Strategy'!$A$2:$B$267,2,FALSE),0)</f>
        <v>5000</v>
      </c>
      <c r="C423" s="45">
        <f>_xlfn.IFNA(VLOOKUP(A423,'HTI0002 Strategy'!$A$85:$B$583,2,FALSE),0)</f>
        <v>6400</v>
      </c>
      <c r="D423" s="45">
        <f>_xlfn.IFNA(VLOOKUP(A423,'HTI0003 Strategy'!$A$2:$B$500,2,FALSE),0)</f>
        <v>-500</v>
      </c>
      <c r="E423" s="45">
        <f>_xlfn.IFNA(VLOOKUP(A423,'HTI0004 Strategy'!$A$2:$B$500,2,FALSE),0)</f>
        <v>0</v>
      </c>
      <c r="F423" s="45">
        <f>_xlfn.IFNA(VLOOKUP(A423,'HTI0005 Strategy'!$A$2:$B$500,2,FALSE),0)</f>
        <v>-1800</v>
      </c>
      <c r="G423" s="45">
        <f>_xlfn.IFNA(VLOOKUP(A423,'HTI00S1 Strategy'!$A$2:$B$500,2,FALSE),0)</f>
        <v>0</v>
      </c>
      <c r="H423" s="54">
        <f t="shared" si="16"/>
        <v>9100</v>
      </c>
      <c r="I423" s="1">
        <f>VLOOKUP($A423,級距!$A:$K,9,FALSE)</f>
        <v>8</v>
      </c>
      <c r="J423" s="1">
        <f>VLOOKUP($A423,級距!$A:$K,10,FALSE)</f>
        <v>8</v>
      </c>
      <c r="K423" s="1">
        <f>VLOOKUP($A423,級距!$A:$K,11,FALSE)</f>
        <v>4</v>
      </c>
      <c r="L423" s="31">
        <f t="shared" si="15"/>
        <v>4</v>
      </c>
    </row>
    <row r="424" spans="1:12" x14ac:dyDescent="0.25">
      <c r="A424" s="46" t="s">
        <v>368</v>
      </c>
      <c r="B424" s="45">
        <f>_xlfn.IFNA(VLOOKUP(A424,'HTI0001 Strategy'!$A$2:$B$267,2,FALSE),0)</f>
        <v>0</v>
      </c>
      <c r="C424" s="45">
        <f>_xlfn.IFNA(VLOOKUP(A424,'HTI0002 Strategy'!$A$85:$B$583,2,FALSE),0)</f>
        <v>-1000</v>
      </c>
      <c r="D424" s="45">
        <f>_xlfn.IFNA(VLOOKUP(A424,'HTI0003 Strategy'!$A$2:$B$500,2,FALSE),0)</f>
        <v>100</v>
      </c>
      <c r="E424" s="45">
        <f>_xlfn.IFNA(VLOOKUP(A424,'HTI0004 Strategy'!$A$2:$B$500,2,FALSE),0)</f>
        <v>0</v>
      </c>
      <c r="F424" s="45">
        <f>_xlfn.IFNA(VLOOKUP(A424,'HTI0005 Strategy'!$A$2:$B$500,2,FALSE),0)</f>
        <v>0</v>
      </c>
      <c r="G424" s="45">
        <f>_xlfn.IFNA(VLOOKUP(A424,'HTI00S1 Strategy'!$A$2:$B$500,2,FALSE),0)</f>
        <v>1500</v>
      </c>
      <c r="H424" s="54">
        <f t="shared" si="16"/>
        <v>600</v>
      </c>
      <c r="I424" s="1">
        <f>VLOOKUP($A424,級距!$A:$K,9,FALSE)</f>
        <v>4</v>
      </c>
      <c r="J424" s="1">
        <f>VLOOKUP($A424,級距!$A:$K,10,FALSE)</f>
        <v>6</v>
      </c>
      <c r="K424" s="1">
        <f>VLOOKUP($A424,級距!$A:$K,11,FALSE)</f>
        <v>2</v>
      </c>
      <c r="L424" s="31">
        <f t="shared" si="15"/>
        <v>2</v>
      </c>
    </row>
    <row r="425" spans="1:12" x14ac:dyDescent="0.25">
      <c r="A425" s="46" t="s">
        <v>367</v>
      </c>
      <c r="B425" s="45">
        <f>_xlfn.IFNA(VLOOKUP(A425,'HTI0001 Strategy'!$A$2:$B$267,2,FALSE),0)</f>
        <v>0</v>
      </c>
      <c r="C425" s="45">
        <f>_xlfn.IFNA(VLOOKUP(A425,'HTI0002 Strategy'!$A$85:$B$583,2,FALSE),0)</f>
        <v>0</v>
      </c>
      <c r="D425" s="45">
        <f>_xlfn.IFNA(VLOOKUP(A425,'HTI0003 Strategy'!$A$2:$B$500,2,FALSE),0)</f>
        <v>0</v>
      </c>
      <c r="E425" s="45">
        <f>_xlfn.IFNA(VLOOKUP(A425,'HTI0004 Strategy'!$A$2:$B$500,2,FALSE),0)</f>
        <v>0</v>
      </c>
      <c r="F425" s="45">
        <f>_xlfn.IFNA(VLOOKUP(A425,'HTI0005 Strategy'!$A$2:$B$500,2,FALSE),0)</f>
        <v>0</v>
      </c>
      <c r="G425" s="45">
        <f>_xlfn.IFNA(VLOOKUP(A425,'HTI00S1 Strategy'!$A$2:$B$500,2,FALSE),0)</f>
        <v>0</v>
      </c>
      <c r="H425" s="54">
        <f t="shared" si="16"/>
        <v>0</v>
      </c>
      <c r="I425" s="1">
        <f>VLOOKUP($A425,級距!$A:$K,9,FALSE)</f>
        <v>2</v>
      </c>
      <c r="J425" s="1">
        <f>VLOOKUP($A425,級距!$A:$K,10,FALSE)</f>
        <v>2</v>
      </c>
      <c r="K425" s="1">
        <f>VLOOKUP($A425,級距!$A:$K,11,FALSE)</f>
        <v>2</v>
      </c>
      <c r="L425" s="31">
        <f t="shared" si="15"/>
        <v>2</v>
      </c>
    </row>
    <row r="426" spans="1:12" x14ac:dyDescent="0.25">
      <c r="A426" s="46" t="s">
        <v>366</v>
      </c>
      <c r="B426" s="45">
        <f>_xlfn.IFNA(VLOOKUP(A426,'HTI0001 Strategy'!$A$2:$B$267,2,FALSE),0)</f>
        <v>0</v>
      </c>
      <c r="C426" s="45">
        <f>_xlfn.IFNA(VLOOKUP(A426,'HTI0002 Strategy'!$A$85:$B$583,2,FALSE),0)</f>
        <v>-3200</v>
      </c>
      <c r="D426" s="45">
        <f>_xlfn.IFNA(VLOOKUP(A426,'HTI0003 Strategy'!$A$2:$B$500,2,FALSE),0)</f>
        <v>0</v>
      </c>
      <c r="E426" s="45">
        <f>_xlfn.IFNA(VLOOKUP(A426,'HTI0004 Strategy'!$A$2:$B$500,2,FALSE),0)</f>
        <v>0</v>
      </c>
      <c r="F426" s="45">
        <f>_xlfn.IFNA(VLOOKUP(A426,'HTI0005 Strategy'!$A$2:$B$500,2,FALSE),0)</f>
        <v>-800</v>
      </c>
      <c r="G426" s="45">
        <f>_xlfn.IFNA(VLOOKUP(A426,'HTI00S1 Strategy'!$A$2:$B$500,2,FALSE),0)</f>
        <v>300</v>
      </c>
      <c r="H426" s="54">
        <f t="shared" si="16"/>
        <v>-3700</v>
      </c>
      <c r="I426" s="1">
        <f>VLOOKUP($A426,級距!$A:$K,9,FALSE)</f>
        <v>5</v>
      </c>
      <c r="J426" s="1">
        <f>VLOOKUP($A426,級距!$A:$K,10,FALSE)</f>
        <v>6</v>
      </c>
      <c r="K426" s="1">
        <f>VLOOKUP($A426,級距!$A:$K,11,FALSE)</f>
        <v>2</v>
      </c>
      <c r="L426" s="31">
        <f t="shared" si="15"/>
        <v>2</v>
      </c>
    </row>
    <row r="427" spans="1:12" x14ac:dyDescent="0.25">
      <c r="A427" s="46" t="s">
        <v>365</v>
      </c>
      <c r="B427" s="45">
        <f>_xlfn.IFNA(VLOOKUP(A427,'HTI0001 Strategy'!$A$2:$B$267,2,FALSE),0)</f>
        <v>-400</v>
      </c>
      <c r="C427" s="45">
        <f>_xlfn.IFNA(VLOOKUP(A427,'HTI0002 Strategy'!$A$85:$B$583,2,FALSE),0)</f>
        <v>4650</v>
      </c>
      <c r="D427" s="45">
        <f>_xlfn.IFNA(VLOOKUP(A427,'HTI0003 Strategy'!$A$2:$B$500,2,FALSE),0)</f>
        <v>3600</v>
      </c>
      <c r="E427" s="45">
        <f>_xlfn.IFNA(VLOOKUP(A427,'HTI0004 Strategy'!$A$2:$B$500,2,FALSE),0)</f>
        <v>0</v>
      </c>
      <c r="F427" s="45">
        <f>_xlfn.IFNA(VLOOKUP(A427,'HTI0005 Strategy'!$A$2:$B$500,2,FALSE),0)</f>
        <v>-11200</v>
      </c>
      <c r="G427" s="45">
        <f>_xlfn.IFNA(VLOOKUP(A427,'HTI00S1 Strategy'!$A$2:$B$500,2,FALSE),0)</f>
        <v>400</v>
      </c>
      <c r="H427" s="54">
        <f t="shared" si="16"/>
        <v>-2950</v>
      </c>
      <c r="I427" s="1">
        <f>VLOOKUP($A427,級距!$A:$K,9,FALSE)</f>
        <v>6</v>
      </c>
      <c r="J427" s="1">
        <f>VLOOKUP($A427,級距!$A:$K,10,FALSE)</f>
        <v>9</v>
      </c>
      <c r="K427" s="1">
        <f>VLOOKUP($A427,級距!$A:$K,11,FALSE)</f>
        <v>4</v>
      </c>
      <c r="L427" s="31">
        <f t="shared" si="15"/>
        <v>4</v>
      </c>
    </row>
    <row r="428" spans="1:12" x14ac:dyDescent="0.25">
      <c r="A428" s="46" t="s">
        <v>364</v>
      </c>
      <c r="B428" s="45">
        <f>_xlfn.IFNA(VLOOKUP(A428,'HTI0001 Strategy'!$A$2:$B$267,2,FALSE),0)</f>
        <v>4500</v>
      </c>
      <c r="C428" s="45">
        <f>_xlfn.IFNA(VLOOKUP(A428,'HTI0002 Strategy'!$A$85:$B$583,2,FALSE),0)</f>
        <v>15400</v>
      </c>
      <c r="D428" s="45">
        <f>_xlfn.IFNA(VLOOKUP(A428,'HTI0003 Strategy'!$A$2:$B$500,2,FALSE),0)</f>
        <v>21350</v>
      </c>
      <c r="E428" s="45">
        <f>_xlfn.IFNA(VLOOKUP(A428,'HTI0004 Strategy'!$A$2:$B$500,2,FALSE),0)</f>
        <v>0</v>
      </c>
      <c r="F428" s="45">
        <f>_xlfn.IFNA(VLOOKUP(A428,'HTI0005 Strategy'!$A$2:$B$500,2,FALSE),0)</f>
        <v>1400</v>
      </c>
      <c r="G428" s="45">
        <f>_xlfn.IFNA(VLOOKUP(A428,'HTI00S1 Strategy'!$A$2:$B$500,2,FALSE),0)</f>
        <v>-5400</v>
      </c>
      <c r="H428" s="54">
        <f t="shared" si="16"/>
        <v>37250</v>
      </c>
      <c r="I428" s="1">
        <f>VLOOKUP($A428,級距!$A:$K,9,FALSE)</f>
        <v>10</v>
      </c>
      <c r="J428" s="1">
        <f>VLOOKUP($A428,級距!$A:$K,10,FALSE)</f>
        <v>10</v>
      </c>
      <c r="K428" s="1">
        <f>VLOOKUP($A428,級距!$A:$K,11,FALSE)</f>
        <v>4</v>
      </c>
      <c r="L428" s="31">
        <f t="shared" si="15"/>
        <v>4</v>
      </c>
    </row>
    <row r="429" spans="1:12" x14ac:dyDescent="0.25">
      <c r="A429" s="46" t="s">
        <v>363</v>
      </c>
      <c r="B429" s="45">
        <f>_xlfn.IFNA(VLOOKUP(A429,'HTI0001 Strategy'!$A$2:$B$267,2,FALSE),0)</f>
        <v>0</v>
      </c>
      <c r="C429" s="45">
        <f>_xlfn.IFNA(VLOOKUP(A429,'HTI0002 Strategy'!$A$85:$B$583,2,FALSE),0)</f>
        <v>-1050</v>
      </c>
      <c r="D429" s="45">
        <f>_xlfn.IFNA(VLOOKUP(A429,'HTI0003 Strategy'!$A$2:$B$500,2,FALSE),0)</f>
        <v>-900</v>
      </c>
      <c r="E429" s="45">
        <f>_xlfn.IFNA(VLOOKUP(A429,'HTI0004 Strategy'!$A$2:$B$500,2,FALSE),0)</f>
        <v>0</v>
      </c>
      <c r="F429" s="45">
        <f>_xlfn.IFNA(VLOOKUP(A429,'HTI0005 Strategy'!$A$2:$B$500,2,FALSE),0)</f>
        <v>5050</v>
      </c>
      <c r="G429" s="45">
        <f>_xlfn.IFNA(VLOOKUP(A429,'HTI00S1 Strategy'!$A$2:$B$500,2,FALSE),0)</f>
        <v>4600</v>
      </c>
      <c r="H429" s="54">
        <f t="shared" si="16"/>
        <v>7700</v>
      </c>
      <c r="I429" s="1">
        <f>VLOOKUP($A429,級距!$A:$K,9,FALSE)</f>
        <v>3</v>
      </c>
      <c r="J429" s="1">
        <f>VLOOKUP($A429,級距!$A:$K,10,FALSE)</f>
        <v>8</v>
      </c>
      <c r="K429" s="1">
        <f>VLOOKUP($A429,級距!$A:$K,11,FALSE)</f>
        <v>3</v>
      </c>
      <c r="L429" s="31">
        <f t="shared" si="15"/>
        <v>3</v>
      </c>
    </row>
    <row r="430" spans="1:12" x14ac:dyDescent="0.25">
      <c r="A430" s="46" t="s">
        <v>362</v>
      </c>
      <c r="B430" s="45">
        <f>_xlfn.IFNA(VLOOKUP(A430,'HTI0001 Strategy'!$A$2:$B$267,2,FALSE),0)</f>
        <v>-1000</v>
      </c>
      <c r="C430" s="45">
        <f>_xlfn.IFNA(VLOOKUP(A430,'HTI0002 Strategy'!$A$85:$B$583,2,FALSE),0)</f>
        <v>0</v>
      </c>
      <c r="D430" s="45">
        <f>_xlfn.IFNA(VLOOKUP(A430,'HTI0003 Strategy'!$A$2:$B$500,2,FALSE),0)</f>
        <v>2500</v>
      </c>
      <c r="E430" s="45">
        <f>_xlfn.IFNA(VLOOKUP(A430,'HTI0004 Strategy'!$A$2:$B$500,2,FALSE),0)</f>
        <v>-6800</v>
      </c>
      <c r="F430" s="45">
        <f>_xlfn.IFNA(VLOOKUP(A430,'HTI0005 Strategy'!$A$2:$B$500,2,FALSE),0)</f>
        <v>6300</v>
      </c>
      <c r="G430" s="45">
        <f>_xlfn.IFNA(VLOOKUP(A430,'HTI00S1 Strategy'!$A$2:$B$500,2,FALSE),0)</f>
        <v>0</v>
      </c>
      <c r="H430" s="54">
        <f t="shared" si="16"/>
        <v>1000</v>
      </c>
      <c r="I430" s="1">
        <f>VLOOKUP($A430,級距!$A:$K,9,FALSE)</f>
        <v>1</v>
      </c>
      <c r="J430" s="1">
        <f>VLOOKUP($A430,級距!$A:$K,10,FALSE)</f>
        <v>6</v>
      </c>
      <c r="K430" s="1">
        <f>VLOOKUP($A430,級距!$A:$K,11,FALSE)</f>
        <v>2</v>
      </c>
      <c r="L430" s="31">
        <f t="shared" si="15"/>
        <v>2</v>
      </c>
    </row>
    <row r="431" spans="1:12" x14ac:dyDescent="0.25">
      <c r="A431" s="46" t="s">
        <v>361</v>
      </c>
      <c r="B431" s="45">
        <f>_xlfn.IFNA(VLOOKUP(A431,'HTI0001 Strategy'!$A$2:$B$267,2,FALSE),0)</f>
        <v>0</v>
      </c>
      <c r="C431" s="45">
        <f>_xlfn.IFNA(VLOOKUP(A431,'HTI0002 Strategy'!$A$85:$B$583,2,FALSE),0)</f>
        <v>0</v>
      </c>
      <c r="D431" s="45">
        <f>_xlfn.IFNA(VLOOKUP(A431,'HTI0003 Strategy'!$A$2:$B$500,2,FALSE),0)</f>
        <v>-3000</v>
      </c>
      <c r="E431" s="45">
        <f>_xlfn.IFNA(VLOOKUP(A431,'HTI0004 Strategy'!$A$2:$B$500,2,FALSE),0)</f>
        <v>-4950</v>
      </c>
      <c r="F431" s="45">
        <f>_xlfn.IFNA(VLOOKUP(A431,'HTI0005 Strategy'!$A$2:$B$500,2,FALSE),0)</f>
        <v>2400</v>
      </c>
      <c r="G431" s="45">
        <f>_xlfn.IFNA(VLOOKUP(A431,'HTI00S1 Strategy'!$A$2:$B$500,2,FALSE),0)</f>
        <v>-3800</v>
      </c>
      <c r="H431" s="54">
        <f t="shared" si="16"/>
        <v>-9350</v>
      </c>
      <c r="I431" s="1">
        <f>VLOOKUP($A431,級距!$A:$K,9,FALSE)</f>
        <v>1</v>
      </c>
      <c r="J431" s="1">
        <f>VLOOKUP($A431,級距!$A:$K,10,FALSE)</f>
        <v>1</v>
      </c>
      <c r="K431" s="1">
        <f>VLOOKUP($A431,級距!$A:$K,11,FALSE)</f>
        <v>2</v>
      </c>
      <c r="L431" s="31">
        <f t="shared" si="15"/>
        <v>2</v>
      </c>
    </row>
    <row r="432" spans="1:12" x14ac:dyDescent="0.25">
      <c r="A432" s="46" t="s">
        <v>360</v>
      </c>
      <c r="B432" s="45">
        <f>_xlfn.IFNA(VLOOKUP(A432,'HTI0001 Strategy'!$A$2:$B$267,2,FALSE),0)</f>
        <v>1200</v>
      </c>
      <c r="C432" s="45">
        <f>_xlfn.IFNA(VLOOKUP(A432,'HTI0002 Strategy'!$A$85:$B$583,2,FALSE),0)</f>
        <v>0</v>
      </c>
      <c r="D432" s="45">
        <f>_xlfn.IFNA(VLOOKUP(A432,'HTI0003 Strategy'!$A$2:$B$500,2,FALSE),0)</f>
        <v>4500</v>
      </c>
      <c r="E432" s="45">
        <f>_xlfn.IFNA(VLOOKUP(A432,'HTI0004 Strategy'!$A$2:$B$500,2,FALSE),0)</f>
        <v>21050</v>
      </c>
      <c r="F432" s="45">
        <f>_xlfn.IFNA(VLOOKUP(A432,'HTI0005 Strategy'!$A$2:$B$500,2,FALSE),0)</f>
        <v>2150</v>
      </c>
      <c r="G432" s="45">
        <f>_xlfn.IFNA(VLOOKUP(A432,'HTI00S1 Strategy'!$A$2:$B$500,2,FALSE),0)</f>
        <v>12500</v>
      </c>
      <c r="H432" s="54">
        <f t="shared" si="16"/>
        <v>41400</v>
      </c>
      <c r="I432" s="1">
        <f>VLOOKUP($A432,級距!$A:$K,9,FALSE)</f>
        <v>4</v>
      </c>
      <c r="J432" s="1">
        <f>VLOOKUP($A432,級距!$A:$K,10,FALSE)</f>
        <v>7</v>
      </c>
      <c r="K432" s="1">
        <f>VLOOKUP($A432,級距!$A:$K,11,FALSE)</f>
        <v>3</v>
      </c>
      <c r="L432" s="31">
        <f t="shared" si="15"/>
        <v>3</v>
      </c>
    </row>
    <row r="433" spans="1:12" x14ac:dyDescent="0.25">
      <c r="A433" s="46" t="s">
        <v>359</v>
      </c>
      <c r="B433" s="45">
        <f>_xlfn.IFNA(VLOOKUP(A433,'HTI0001 Strategy'!$A$2:$B$267,2,FALSE),0)</f>
        <v>0</v>
      </c>
      <c r="C433" s="45">
        <f>_xlfn.IFNA(VLOOKUP(A433,'HTI0002 Strategy'!$A$85:$B$583,2,FALSE),0)</f>
        <v>-5400</v>
      </c>
      <c r="D433" s="45">
        <f>_xlfn.IFNA(VLOOKUP(A433,'HTI0003 Strategy'!$A$2:$B$500,2,FALSE),0)</f>
        <v>0</v>
      </c>
      <c r="E433" s="45">
        <f>_xlfn.IFNA(VLOOKUP(A433,'HTI0004 Strategy'!$A$2:$B$500,2,FALSE),0)</f>
        <v>0</v>
      </c>
      <c r="F433" s="45">
        <f>_xlfn.IFNA(VLOOKUP(A433,'HTI0005 Strategy'!$A$2:$B$500,2,FALSE),0)</f>
        <v>3300</v>
      </c>
      <c r="G433" s="45">
        <f>_xlfn.IFNA(VLOOKUP(A433,'HTI00S1 Strategy'!$A$2:$B$500,2,FALSE),0)</f>
        <v>0</v>
      </c>
      <c r="H433" s="54">
        <f t="shared" si="16"/>
        <v>-2100</v>
      </c>
      <c r="I433" s="1">
        <f>VLOOKUP($A433,級距!$A:$K,9,FALSE)</f>
        <v>5</v>
      </c>
      <c r="J433" s="1">
        <f>VLOOKUP($A433,級距!$A:$K,10,FALSE)</f>
        <v>2</v>
      </c>
      <c r="K433" s="1">
        <f>VLOOKUP($A433,級距!$A:$K,11,FALSE)</f>
        <v>2</v>
      </c>
      <c r="L433" s="31">
        <f t="shared" si="15"/>
        <v>2</v>
      </c>
    </row>
    <row r="434" spans="1:12" x14ac:dyDescent="0.25">
      <c r="A434" s="46" t="s">
        <v>358</v>
      </c>
      <c r="B434" s="45">
        <f>_xlfn.IFNA(VLOOKUP(A434,'HTI0001 Strategy'!$A$2:$B$267,2,FALSE),0)</f>
        <v>0</v>
      </c>
      <c r="C434" s="45">
        <f>_xlfn.IFNA(VLOOKUP(A434,'HTI0002 Strategy'!$A$85:$B$583,2,FALSE),0)</f>
        <v>0</v>
      </c>
      <c r="D434" s="45">
        <f>_xlfn.IFNA(VLOOKUP(A434,'HTI0003 Strategy'!$A$2:$B$500,2,FALSE),0)</f>
        <v>0</v>
      </c>
      <c r="E434" s="45">
        <f>_xlfn.IFNA(VLOOKUP(A434,'HTI0004 Strategy'!$A$2:$B$500,2,FALSE),0)</f>
        <v>0</v>
      </c>
      <c r="F434" s="45">
        <f>_xlfn.IFNA(VLOOKUP(A434,'HTI0005 Strategy'!$A$2:$B$500,2,FALSE),0)</f>
        <v>1000</v>
      </c>
      <c r="G434" s="45">
        <f>_xlfn.IFNA(VLOOKUP(A434,'HTI00S1 Strategy'!$A$2:$B$500,2,FALSE),0)</f>
        <v>0</v>
      </c>
      <c r="H434" s="54">
        <f t="shared" si="16"/>
        <v>1000</v>
      </c>
      <c r="I434" s="1">
        <f>VLOOKUP($A434,級距!$A:$K,9,FALSE)</f>
        <v>1</v>
      </c>
      <c r="J434" s="1">
        <f>VLOOKUP($A434,級距!$A:$K,10,FALSE)</f>
        <v>1</v>
      </c>
      <c r="K434" s="1">
        <f>VLOOKUP($A434,級距!$A:$K,11,FALSE)</f>
        <v>2</v>
      </c>
      <c r="L434" s="31">
        <f t="shared" si="15"/>
        <v>2</v>
      </c>
    </row>
    <row r="435" spans="1:12" x14ac:dyDescent="0.25">
      <c r="A435" s="46" t="s">
        <v>357</v>
      </c>
      <c r="B435" s="45">
        <f>_xlfn.IFNA(VLOOKUP(A435,'HTI0001 Strategy'!$A$2:$B$267,2,FALSE),0)</f>
        <v>0</v>
      </c>
      <c r="C435" s="45">
        <f>_xlfn.IFNA(VLOOKUP(A435,'HTI0002 Strategy'!$A$85:$B$583,2,FALSE),0)</f>
        <v>-1500</v>
      </c>
      <c r="D435" s="45">
        <f>_xlfn.IFNA(VLOOKUP(A435,'HTI0003 Strategy'!$A$2:$B$500,2,FALSE),0)</f>
        <v>0</v>
      </c>
      <c r="E435" s="45">
        <f>_xlfn.IFNA(VLOOKUP(A435,'HTI0004 Strategy'!$A$2:$B$500,2,FALSE),0)</f>
        <v>-5250</v>
      </c>
      <c r="F435" s="45">
        <f>_xlfn.IFNA(VLOOKUP(A435,'HTI0005 Strategy'!$A$2:$B$500,2,FALSE),0)</f>
        <v>-3800</v>
      </c>
      <c r="G435" s="45">
        <f>_xlfn.IFNA(VLOOKUP(A435,'HTI00S1 Strategy'!$A$2:$B$500,2,FALSE),0)</f>
        <v>1800</v>
      </c>
      <c r="H435" s="54">
        <f t="shared" si="16"/>
        <v>-8750</v>
      </c>
      <c r="I435" s="1">
        <f>VLOOKUP($A435,級距!$A:$K,9,FALSE)</f>
        <v>3</v>
      </c>
      <c r="J435" s="1">
        <f>VLOOKUP($A435,級距!$A:$K,10,FALSE)</f>
        <v>5</v>
      </c>
      <c r="K435" s="1">
        <f>VLOOKUP($A435,級距!$A:$K,11,FALSE)</f>
        <v>2</v>
      </c>
      <c r="L435" s="31">
        <f t="shared" si="15"/>
        <v>2</v>
      </c>
    </row>
    <row r="436" spans="1:12" x14ac:dyDescent="0.25">
      <c r="A436" s="46" t="s">
        <v>356</v>
      </c>
      <c r="B436" s="45">
        <f>_xlfn.IFNA(VLOOKUP(A436,'HTI0001 Strategy'!$A$2:$B$267,2,FALSE),0)</f>
        <v>-3200</v>
      </c>
      <c r="C436" s="45">
        <f>_xlfn.IFNA(VLOOKUP(A436,'HTI0002 Strategy'!$A$85:$B$583,2,FALSE),0)</f>
        <v>-5400</v>
      </c>
      <c r="D436" s="45">
        <f>_xlfn.IFNA(VLOOKUP(A436,'HTI0003 Strategy'!$A$2:$B$500,2,FALSE),0)</f>
        <v>0</v>
      </c>
      <c r="E436" s="45">
        <f>_xlfn.IFNA(VLOOKUP(A436,'HTI0004 Strategy'!$A$2:$B$500,2,FALSE),0)</f>
        <v>0</v>
      </c>
      <c r="F436" s="45">
        <f>_xlfn.IFNA(VLOOKUP(A436,'HTI0005 Strategy'!$A$2:$B$500,2,FALSE),0)</f>
        <v>-2900</v>
      </c>
      <c r="G436" s="45">
        <f>_xlfn.IFNA(VLOOKUP(A436,'HTI00S1 Strategy'!$A$2:$B$500,2,FALSE),0)</f>
        <v>0</v>
      </c>
      <c r="H436" s="54">
        <f t="shared" si="16"/>
        <v>-11500</v>
      </c>
      <c r="I436" s="1">
        <f>VLOOKUP($A436,級距!$A:$K,9,FALSE)</f>
        <v>4</v>
      </c>
      <c r="J436" s="1">
        <f>VLOOKUP($A436,級距!$A:$K,10,FALSE)</f>
        <v>2</v>
      </c>
      <c r="K436" s="1">
        <f>VLOOKUP($A436,級距!$A:$K,11,FALSE)</f>
        <v>2</v>
      </c>
      <c r="L436" s="31">
        <f t="shared" si="15"/>
        <v>2</v>
      </c>
    </row>
    <row r="437" spans="1:12" x14ac:dyDescent="0.25">
      <c r="A437" s="46" t="s">
        <v>355</v>
      </c>
      <c r="B437" s="45">
        <f>_xlfn.IFNA(VLOOKUP(A437,'HTI0001 Strategy'!$A$2:$B$267,2,FALSE),0)</f>
        <v>100</v>
      </c>
      <c r="C437" s="45">
        <f>_xlfn.IFNA(VLOOKUP(A437,'HTI0002 Strategy'!$A$85:$B$583,2,FALSE),0)</f>
        <v>11950</v>
      </c>
      <c r="D437" s="45">
        <f>_xlfn.IFNA(VLOOKUP(A437,'HTI0003 Strategy'!$A$2:$B$500,2,FALSE),0)</f>
        <v>0</v>
      </c>
      <c r="E437" s="45">
        <f>_xlfn.IFNA(VLOOKUP(A437,'HTI0004 Strategy'!$A$2:$B$500,2,FALSE),0)</f>
        <v>0</v>
      </c>
      <c r="F437" s="45">
        <f>_xlfn.IFNA(VLOOKUP(A437,'HTI0005 Strategy'!$A$2:$B$500,2,FALSE),0)</f>
        <v>0</v>
      </c>
      <c r="G437" s="45">
        <f>_xlfn.IFNA(VLOOKUP(A437,'HTI00S1 Strategy'!$A$2:$B$500,2,FALSE),0)</f>
        <v>-5900</v>
      </c>
      <c r="H437" s="54">
        <f t="shared" si="16"/>
        <v>6150</v>
      </c>
      <c r="I437" s="1">
        <f>VLOOKUP($A437,級距!$A:$K,9,FALSE)</f>
        <v>8</v>
      </c>
      <c r="J437" s="1">
        <f>VLOOKUP($A437,級距!$A:$K,10,FALSE)</f>
        <v>5</v>
      </c>
      <c r="K437" s="1">
        <f>VLOOKUP($A437,級距!$A:$K,11,FALSE)</f>
        <v>1</v>
      </c>
      <c r="L437" s="31">
        <f t="shared" si="15"/>
        <v>1</v>
      </c>
    </row>
    <row r="438" spans="1:12" x14ac:dyDescent="0.25">
      <c r="A438" s="46" t="s">
        <v>354</v>
      </c>
      <c r="B438" s="45">
        <f>_xlfn.IFNA(VLOOKUP(A438,'HTI0001 Strategy'!$A$2:$B$267,2,FALSE),0)</f>
        <v>0</v>
      </c>
      <c r="C438" s="45">
        <f>_xlfn.IFNA(VLOOKUP(A438,'HTI0002 Strategy'!$A$85:$B$583,2,FALSE),0)</f>
        <v>6150</v>
      </c>
      <c r="D438" s="45">
        <f>_xlfn.IFNA(VLOOKUP(A438,'HTI0003 Strategy'!$A$2:$B$500,2,FALSE),0)</f>
        <v>4900</v>
      </c>
      <c r="E438" s="45">
        <f>_xlfn.IFNA(VLOOKUP(A438,'HTI0004 Strategy'!$A$2:$B$500,2,FALSE),0)</f>
        <v>0</v>
      </c>
      <c r="F438" s="45">
        <f>_xlfn.IFNA(VLOOKUP(A438,'HTI0005 Strategy'!$A$2:$B$500,2,FALSE),0)</f>
        <v>-11050</v>
      </c>
      <c r="G438" s="45">
        <f>_xlfn.IFNA(VLOOKUP(A438,'HTI00S1 Strategy'!$A$2:$B$500,2,FALSE),0)</f>
        <v>3100</v>
      </c>
      <c r="H438" s="54">
        <f t="shared" si="16"/>
        <v>3100</v>
      </c>
      <c r="I438" s="1">
        <f>VLOOKUP($A438,級距!$A:$K,9,FALSE)</f>
        <v>5</v>
      </c>
      <c r="J438" s="1">
        <f>VLOOKUP($A438,級距!$A:$K,10,FALSE)</f>
        <v>10</v>
      </c>
      <c r="K438" s="1">
        <f>VLOOKUP($A438,級距!$A:$K,11,FALSE)</f>
        <v>3</v>
      </c>
      <c r="L438" s="31">
        <f t="shared" si="15"/>
        <v>3</v>
      </c>
    </row>
    <row r="439" spans="1:12" x14ac:dyDescent="0.25">
      <c r="A439" s="46" t="s">
        <v>353</v>
      </c>
      <c r="B439" s="45">
        <f>_xlfn.IFNA(VLOOKUP(A439,'HTI0001 Strategy'!$A$2:$B$267,2,FALSE),0)</f>
        <v>0</v>
      </c>
      <c r="C439" s="45">
        <f>_xlfn.IFNA(VLOOKUP(A439,'HTI0002 Strategy'!$A$85:$B$583,2,FALSE),0)</f>
        <v>-5500</v>
      </c>
      <c r="D439" s="45">
        <f>_xlfn.IFNA(VLOOKUP(A439,'HTI0003 Strategy'!$A$2:$B$500,2,FALSE),0)</f>
        <v>0</v>
      </c>
      <c r="E439" s="45">
        <f>_xlfn.IFNA(VLOOKUP(A439,'HTI0004 Strategy'!$A$2:$B$500,2,FALSE),0)</f>
        <v>0</v>
      </c>
      <c r="F439" s="45">
        <f>_xlfn.IFNA(VLOOKUP(A439,'HTI0005 Strategy'!$A$2:$B$500,2,FALSE),0)</f>
        <v>-5250</v>
      </c>
      <c r="G439" s="45">
        <f>_xlfn.IFNA(VLOOKUP(A439,'HTI00S1 Strategy'!$A$2:$B$500,2,FALSE),0)</f>
        <v>-5900</v>
      </c>
      <c r="H439" s="54">
        <f t="shared" si="16"/>
        <v>-16650</v>
      </c>
      <c r="I439" s="1">
        <f>VLOOKUP($A439,級距!$A:$K,9,FALSE)</f>
        <v>2</v>
      </c>
      <c r="J439" s="1">
        <f>VLOOKUP($A439,級距!$A:$K,10,FALSE)</f>
        <v>1</v>
      </c>
      <c r="K439" s="1">
        <f>VLOOKUP($A439,級距!$A:$K,11,FALSE)</f>
        <v>2</v>
      </c>
      <c r="L439" s="31">
        <f t="shared" si="15"/>
        <v>2</v>
      </c>
    </row>
    <row r="440" spans="1:12" x14ac:dyDescent="0.25">
      <c r="A440" s="46" t="s">
        <v>352</v>
      </c>
      <c r="B440" s="45">
        <f>_xlfn.IFNA(VLOOKUP(A440,'HTI0001 Strategy'!$A$2:$B$267,2,FALSE),0)</f>
        <v>0</v>
      </c>
      <c r="C440" s="45">
        <f>_xlfn.IFNA(VLOOKUP(A440,'HTI0002 Strategy'!$A$85:$B$583,2,FALSE),0)</f>
        <v>7700</v>
      </c>
      <c r="D440" s="45">
        <f>_xlfn.IFNA(VLOOKUP(A440,'HTI0003 Strategy'!$A$2:$B$500,2,FALSE),0)</f>
        <v>0</v>
      </c>
      <c r="E440" s="45">
        <f>_xlfn.IFNA(VLOOKUP(A440,'HTI0004 Strategy'!$A$2:$B$500,2,FALSE),0)</f>
        <v>0</v>
      </c>
      <c r="F440" s="45">
        <f>_xlfn.IFNA(VLOOKUP(A440,'HTI0005 Strategy'!$A$2:$B$500,2,FALSE),0)</f>
        <v>-1400</v>
      </c>
      <c r="G440" s="45">
        <f>_xlfn.IFNA(VLOOKUP(A440,'HTI00S1 Strategy'!$A$2:$B$500,2,FALSE),0)</f>
        <v>6050</v>
      </c>
      <c r="H440" s="54">
        <f t="shared" si="16"/>
        <v>12350</v>
      </c>
      <c r="I440" s="1">
        <f>VLOOKUP($A440,級距!$A:$K,9,FALSE)</f>
        <v>5</v>
      </c>
      <c r="J440" s="1">
        <f>VLOOKUP($A440,級距!$A:$K,10,FALSE)</f>
        <v>9</v>
      </c>
      <c r="K440" s="1">
        <f>VLOOKUP($A440,級距!$A:$K,11,FALSE)</f>
        <v>3</v>
      </c>
      <c r="L440" s="31">
        <f t="shared" si="15"/>
        <v>3</v>
      </c>
    </row>
    <row r="441" spans="1:12" x14ac:dyDescent="0.25">
      <c r="A441" s="46" t="s">
        <v>351</v>
      </c>
      <c r="B441" s="45">
        <f>_xlfn.IFNA(VLOOKUP(A441,'HTI0001 Strategy'!$A$2:$B$267,2,FALSE),0)</f>
        <v>0</v>
      </c>
      <c r="C441" s="45">
        <f>_xlfn.IFNA(VLOOKUP(A441,'HTI0002 Strategy'!$A$85:$B$583,2,FALSE),0)</f>
        <v>-4300</v>
      </c>
      <c r="D441" s="45">
        <f>_xlfn.IFNA(VLOOKUP(A441,'HTI0003 Strategy'!$A$2:$B$500,2,FALSE),0)</f>
        <v>0</v>
      </c>
      <c r="E441" s="45">
        <f>_xlfn.IFNA(VLOOKUP(A441,'HTI0004 Strategy'!$A$2:$B$500,2,FALSE),0)</f>
        <v>0</v>
      </c>
      <c r="F441" s="45">
        <f>_xlfn.IFNA(VLOOKUP(A441,'HTI0005 Strategy'!$A$2:$B$500,2,FALSE),0)</f>
        <v>-6550</v>
      </c>
      <c r="G441" s="45">
        <f>_xlfn.IFNA(VLOOKUP(A441,'HTI00S1 Strategy'!$A$2:$B$500,2,FALSE),0)</f>
        <v>-2500</v>
      </c>
      <c r="H441" s="54">
        <f t="shared" si="16"/>
        <v>-13350</v>
      </c>
      <c r="I441" s="1">
        <f>VLOOKUP($A441,級距!$A:$K,9,FALSE)</f>
        <v>2</v>
      </c>
      <c r="J441" s="1">
        <f>VLOOKUP($A441,級距!$A:$K,10,FALSE)</f>
        <v>3</v>
      </c>
      <c r="K441" s="1">
        <f>VLOOKUP($A441,級距!$A:$K,11,FALSE)</f>
        <v>2</v>
      </c>
      <c r="L441" s="31">
        <f t="shared" si="15"/>
        <v>2</v>
      </c>
    </row>
    <row r="442" spans="1:12" x14ac:dyDescent="0.25">
      <c r="A442" s="46" t="s">
        <v>350</v>
      </c>
      <c r="B442" s="45">
        <f>_xlfn.IFNA(VLOOKUP(A442,'HTI0001 Strategy'!$A$2:$B$267,2,FALSE),0)</f>
        <v>0</v>
      </c>
      <c r="C442" s="45">
        <f>_xlfn.IFNA(VLOOKUP(A442,'HTI0002 Strategy'!$A$85:$B$583,2,FALSE),0)</f>
        <v>4300</v>
      </c>
      <c r="D442" s="45">
        <f>_xlfn.IFNA(VLOOKUP(A442,'HTI0003 Strategy'!$A$2:$B$500,2,FALSE),0)</f>
        <v>0</v>
      </c>
      <c r="E442" s="45">
        <f>_xlfn.IFNA(VLOOKUP(A442,'HTI0004 Strategy'!$A$2:$B$500,2,FALSE),0)</f>
        <v>13500</v>
      </c>
      <c r="F442" s="45">
        <f>_xlfn.IFNA(VLOOKUP(A442,'HTI0005 Strategy'!$A$2:$B$500,2,FALSE),0)</f>
        <v>800</v>
      </c>
      <c r="G442" s="45">
        <f>_xlfn.IFNA(VLOOKUP(A442,'HTI00S1 Strategy'!$A$2:$B$500,2,FALSE),0)</f>
        <v>0</v>
      </c>
      <c r="H442" s="54">
        <f t="shared" si="16"/>
        <v>18600</v>
      </c>
      <c r="I442" s="1">
        <f>VLOOKUP($A442,級距!$A:$K,9,FALSE)</f>
        <v>5</v>
      </c>
      <c r="J442" s="1">
        <f>VLOOKUP($A442,級距!$A:$K,10,FALSE)</f>
        <v>7</v>
      </c>
      <c r="K442" s="1">
        <f>VLOOKUP($A442,級距!$A:$K,11,FALSE)</f>
        <v>3</v>
      </c>
      <c r="L442" s="31">
        <f t="shared" si="15"/>
        <v>3</v>
      </c>
    </row>
    <row r="443" spans="1:12" x14ac:dyDescent="0.25">
      <c r="A443" s="46" t="s">
        <v>349</v>
      </c>
      <c r="B443" s="45">
        <f>_xlfn.IFNA(VLOOKUP(A443,'HTI0001 Strategy'!$A$2:$B$267,2,FALSE),0)</f>
        <v>0</v>
      </c>
      <c r="C443" s="45">
        <f>_xlfn.IFNA(VLOOKUP(A443,'HTI0002 Strategy'!$A$85:$B$583,2,FALSE),0)</f>
        <v>11150</v>
      </c>
      <c r="D443" s="45">
        <f>_xlfn.IFNA(VLOOKUP(A443,'HTI0003 Strategy'!$A$2:$B$500,2,FALSE),0)</f>
        <v>0</v>
      </c>
      <c r="E443" s="45">
        <f>_xlfn.IFNA(VLOOKUP(A443,'HTI0004 Strategy'!$A$2:$B$500,2,FALSE),0)</f>
        <v>7400</v>
      </c>
      <c r="F443" s="45">
        <f>_xlfn.IFNA(VLOOKUP(A443,'HTI0005 Strategy'!$A$2:$B$500,2,FALSE),0)</f>
        <v>-3700</v>
      </c>
      <c r="G443" s="45">
        <f>_xlfn.IFNA(VLOOKUP(A443,'HTI00S1 Strategy'!$A$2:$B$500,2,FALSE),0)</f>
        <v>28100</v>
      </c>
      <c r="H443" s="54">
        <f t="shared" si="16"/>
        <v>42950</v>
      </c>
      <c r="I443" s="1">
        <f>VLOOKUP($A443,級距!$A:$K,9,FALSE)</f>
        <v>7</v>
      </c>
      <c r="J443" s="1">
        <f>VLOOKUP($A443,級距!$A:$K,10,FALSE)</f>
        <v>10</v>
      </c>
      <c r="K443" s="1">
        <f>VLOOKUP($A443,級距!$A:$K,11,FALSE)</f>
        <v>4</v>
      </c>
      <c r="L443" s="31">
        <f t="shared" si="15"/>
        <v>4</v>
      </c>
    </row>
    <row r="444" spans="1:12" x14ac:dyDescent="0.25">
      <c r="A444" s="46" t="s">
        <v>348</v>
      </c>
      <c r="B444" s="45">
        <f>_xlfn.IFNA(VLOOKUP(A444,'HTI0001 Strategy'!$A$2:$B$267,2,FALSE),0)</f>
        <v>-1600</v>
      </c>
      <c r="C444" s="45">
        <f>_xlfn.IFNA(VLOOKUP(A444,'HTI0002 Strategy'!$A$85:$B$583,2,FALSE),0)</f>
        <v>6000</v>
      </c>
      <c r="D444" s="45">
        <f>_xlfn.IFNA(VLOOKUP(A444,'HTI0003 Strategy'!$A$2:$B$500,2,FALSE),0)</f>
        <v>-2350</v>
      </c>
      <c r="E444" s="45">
        <f>_xlfn.IFNA(VLOOKUP(A444,'HTI0004 Strategy'!$A$2:$B$500,2,FALSE),0)</f>
        <v>-10900</v>
      </c>
      <c r="F444" s="45">
        <f>_xlfn.IFNA(VLOOKUP(A444,'HTI0005 Strategy'!$A$2:$B$500,2,FALSE),0)</f>
        <v>10200</v>
      </c>
      <c r="G444" s="45">
        <f>_xlfn.IFNA(VLOOKUP(A444,'HTI00S1 Strategy'!$A$2:$B$500,2,FALSE),0)</f>
        <v>0</v>
      </c>
      <c r="H444" s="54">
        <f t="shared" si="16"/>
        <v>1350</v>
      </c>
      <c r="I444" s="1">
        <f>VLOOKUP($A444,級距!$A:$K,9,FALSE)</f>
        <v>5</v>
      </c>
      <c r="J444" s="1">
        <f>VLOOKUP($A444,級距!$A:$K,10,FALSE)</f>
        <v>5</v>
      </c>
      <c r="K444" s="1">
        <f>VLOOKUP($A444,級距!$A:$K,11,FALSE)</f>
        <v>2</v>
      </c>
      <c r="L444" s="31">
        <f t="shared" si="15"/>
        <v>2</v>
      </c>
    </row>
    <row r="445" spans="1:12" x14ac:dyDescent="0.25">
      <c r="A445" s="46" t="s">
        <v>347</v>
      </c>
      <c r="B445" s="45">
        <f>_xlfn.IFNA(VLOOKUP(A445,'HTI0001 Strategy'!$A$2:$B$267,2,FALSE),0)</f>
        <v>0</v>
      </c>
      <c r="C445" s="45">
        <f>_xlfn.IFNA(VLOOKUP(A445,'HTI0002 Strategy'!$A$85:$B$583,2,FALSE),0)</f>
        <v>3500</v>
      </c>
      <c r="D445" s="45">
        <f>_xlfn.IFNA(VLOOKUP(A445,'HTI0003 Strategy'!$A$2:$B$500,2,FALSE),0)</f>
        <v>0</v>
      </c>
      <c r="E445" s="45">
        <f>_xlfn.IFNA(VLOOKUP(A445,'HTI0004 Strategy'!$A$2:$B$500,2,FALSE),0)</f>
        <v>0</v>
      </c>
      <c r="F445" s="45">
        <f>_xlfn.IFNA(VLOOKUP(A445,'HTI0005 Strategy'!$A$2:$B$500,2,FALSE),0)</f>
        <v>300</v>
      </c>
      <c r="G445" s="45">
        <f>_xlfn.IFNA(VLOOKUP(A445,'HTI00S1 Strategy'!$A$2:$B$500,2,FALSE),0)</f>
        <v>6850</v>
      </c>
      <c r="H445" s="54">
        <f t="shared" si="16"/>
        <v>10650</v>
      </c>
      <c r="I445" s="1">
        <f>VLOOKUP($A445,級距!$A:$K,9,FALSE)</f>
        <v>9</v>
      </c>
      <c r="J445" s="1">
        <f>VLOOKUP($A445,級距!$A:$K,10,FALSE)</f>
        <v>3</v>
      </c>
      <c r="K445" s="1">
        <f>VLOOKUP($A445,級距!$A:$K,11,FALSE)</f>
        <v>1</v>
      </c>
      <c r="L445" s="31">
        <f t="shared" si="15"/>
        <v>1</v>
      </c>
    </row>
    <row r="446" spans="1:12" x14ac:dyDescent="0.25">
      <c r="A446" s="46" t="s">
        <v>346</v>
      </c>
      <c r="B446" s="45">
        <f>_xlfn.IFNA(VLOOKUP(A446,'HTI0001 Strategy'!$A$2:$B$267,2,FALSE),0)</f>
        <v>0</v>
      </c>
      <c r="C446" s="45">
        <f>_xlfn.IFNA(VLOOKUP(A446,'HTI0002 Strategy'!$A$85:$B$583,2,FALSE),0)</f>
        <v>-5100</v>
      </c>
      <c r="D446" s="45">
        <f>_xlfn.IFNA(VLOOKUP(A446,'HTI0003 Strategy'!$A$2:$B$500,2,FALSE),0)</f>
        <v>0</v>
      </c>
      <c r="E446" s="45">
        <f>_xlfn.IFNA(VLOOKUP(A446,'HTI0004 Strategy'!$A$2:$B$500,2,FALSE),0)</f>
        <v>0</v>
      </c>
      <c r="F446" s="45">
        <f>_xlfn.IFNA(VLOOKUP(A446,'HTI0005 Strategy'!$A$2:$B$500,2,FALSE),0)</f>
        <v>-11200</v>
      </c>
      <c r="G446" s="45">
        <f>_xlfn.IFNA(VLOOKUP(A446,'HTI00S1 Strategy'!$A$2:$B$500,2,FALSE),0)</f>
        <v>3000</v>
      </c>
      <c r="H446" s="54">
        <f t="shared" si="16"/>
        <v>-13300</v>
      </c>
      <c r="I446" s="1">
        <f>VLOOKUP($A446,級距!$A:$K,9,FALSE)</f>
        <v>1</v>
      </c>
      <c r="J446" s="1">
        <f>VLOOKUP($A446,級距!$A:$K,10,FALSE)</f>
        <v>6</v>
      </c>
      <c r="K446" s="1">
        <f>VLOOKUP($A446,級距!$A:$K,11,FALSE)</f>
        <v>2</v>
      </c>
      <c r="L446" s="31">
        <f t="shared" si="15"/>
        <v>2</v>
      </c>
    </row>
    <row r="447" spans="1:12" x14ac:dyDescent="0.25">
      <c r="A447" s="46" t="s">
        <v>345</v>
      </c>
      <c r="B447" s="45">
        <f>_xlfn.IFNA(VLOOKUP(A447,'HTI0001 Strategy'!$A$2:$B$267,2,FALSE),0)</f>
        <v>-1600</v>
      </c>
      <c r="C447" s="45">
        <f>_xlfn.IFNA(VLOOKUP(A447,'HTI0002 Strategy'!$A$85:$B$583,2,FALSE),0)</f>
        <v>11200</v>
      </c>
      <c r="D447" s="45">
        <f>_xlfn.IFNA(VLOOKUP(A447,'HTI0003 Strategy'!$A$2:$B$500,2,FALSE),0)</f>
        <v>10750</v>
      </c>
      <c r="E447" s="45">
        <f>_xlfn.IFNA(VLOOKUP(A447,'HTI0004 Strategy'!$A$2:$B$500,2,FALSE),0)</f>
        <v>-7050</v>
      </c>
      <c r="F447" s="45">
        <f>_xlfn.IFNA(VLOOKUP(A447,'HTI0005 Strategy'!$A$2:$B$500,2,FALSE),0)</f>
        <v>0</v>
      </c>
      <c r="G447" s="45">
        <f>_xlfn.IFNA(VLOOKUP(A447,'HTI00S1 Strategy'!$A$2:$B$500,2,FALSE),0)</f>
        <v>0</v>
      </c>
      <c r="H447" s="54">
        <f t="shared" si="16"/>
        <v>13300</v>
      </c>
      <c r="I447" s="1">
        <f>VLOOKUP($A447,級距!$A:$K,9,FALSE)</f>
        <v>7</v>
      </c>
      <c r="J447" s="1">
        <f>VLOOKUP($A447,級距!$A:$K,10,FALSE)</f>
        <v>7</v>
      </c>
      <c r="K447" s="1">
        <f>VLOOKUP($A447,級距!$A:$K,11,FALSE)</f>
        <v>4</v>
      </c>
      <c r="L447" s="31">
        <f t="shared" si="15"/>
        <v>4</v>
      </c>
    </row>
    <row r="448" spans="1:12" x14ac:dyDescent="0.25">
      <c r="A448" s="46" t="s">
        <v>344</v>
      </c>
      <c r="B448" s="45">
        <f>_xlfn.IFNA(VLOOKUP(A448,'HTI0001 Strategy'!$A$2:$B$267,2,FALSE),0)</f>
        <v>0</v>
      </c>
      <c r="C448" s="45">
        <f>_xlfn.IFNA(VLOOKUP(A448,'HTI0002 Strategy'!$A$85:$B$583,2,FALSE),0)</f>
        <v>-5100</v>
      </c>
      <c r="D448" s="45">
        <f>_xlfn.IFNA(VLOOKUP(A448,'HTI0003 Strategy'!$A$2:$B$500,2,FALSE),0)</f>
        <v>0</v>
      </c>
      <c r="E448" s="45">
        <f>_xlfn.IFNA(VLOOKUP(A448,'HTI0004 Strategy'!$A$2:$B$500,2,FALSE),0)</f>
        <v>150</v>
      </c>
      <c r="F448" s="45">
        <f>_xlfn.IFNA(VLOOKUP(A448,'HTI0005 Strategy'!$A$2:$B$500,2,FALSE),0)</f>
        <v>-5200</v>
      </c>
      <c r="G448" s="45">
        <f>_xlfn.IFNA(VLOOKUP(A448,'HTI00S1 Strategy'!$A$2:$B$500,2,FALSE),0)</f>
        <v>0</v>
      </c>
      <c r="H448" s="54">
        <f t="shared" si="16"/>
        <v>-10150</v>
      </c>
      <c r="I448" s="1">
        <f>VLOOKUP($A448,級距!$A:$K,9,FALSE)</f>
        <v>5</v>
      </c>
      <c r="J448" s="1">
        <f>VLOOKUP($A448,級距!$A:$K,10,FALSE)</f>
        <v>4</v>
      </c>
      <c r="K448" s="1">
        <f>VLOOKUP($A448,級距!$A:$K,11,FALSE)</f>
        <v>2</v>
      </c>
      <c r="L448" s="31">
        <f t="shared" si="15"/>
        <v>2</v>
      </c>
    </row>
    <row r="449" spans="1:12" x14ac:dyDescent="0.25">
      <c r="A449" s="46" t="s">
        <v>343</v>
      </c>
      <c r="B449" s="45">
        <f>_xlfn.IFNA(VLOOKUP(A449,'HTI0001 Strategy'!$A$2:$B$267,2,FALSE),0)</f>
        <v>-2800</v>
      </c>
      <c r="C449" s="45">
        <f>_xlfn.IFNA(VLOOKUP(A449,'HTI0002 Strategy'!$A$85:$B$583,2,FALSE),0)</f>
        <v>-5300</v>
      </c>
      <c r="D449" s="45">
        <f>_xlfn.IFNA(VLOOKUP(A449,'HTI0003 Strategy'!$A$2:$B$500,2,FALSE),0)</f>
        <v>0</v>
      </c>
      <c r="E449" s="45">
        <f>_xlfn.IFNA(VLOOKUP(A449,'HTI0004 Strategy'!$A$2:$B$500,2,FALSE),0)</f>
        <v>-10900</v>
      </c>
      <c r="F449" s="45">
        <f>_xlfn.IFNA(VLOOKUP(A449,'HTI0005 Strategy'!$A$2:$B$500,2,FALSE),0)</f>
        <v>8550</v>
      </c>
      <c r="G449" s="45">
        <f>_xlfn.IFNA(VLOOKUP(A449,'HTI00S1 Strategy'!$A$2:$B$500,2,FALSE),0)</f>
        <v>-10400</v>
      </c>
      <c r="H449" s="54">
        <f t="shared" si="16"/>
        <v>-20850</v>
      </c>
      <c r="I449" s="1">
        <f>VLOOKUP($A449,級距!$A:$K,9,FALSE)</f>
        <v>8</v>
      </c>
      <c r="J449" s="1">
        <f>VLOOKUP($A449,級距!$A:$K,10,FALSE)</f>
        <v>3</v>
      </c>
      <c r="K449" s="1">
        <f>VLOOKUP($A449,級距!$A:$K,11,FALSE)</f>
        <v>1</v>
      </c>
      <c r="L449" s="31">
        <f t="shared" si="15"/>
        <v>1</v>
      </c>
    </row>
    <row r="450" spans="1:12" x14ac:dyDescent="0.25">
      <c r="A450" s="46" t="s">
        <v>342</v>
      </c>
      <c r="B450" s="45">
        <f>_xlfn.IFNA(VLOOKUP(A450,'HTI0001 Strategy'!$A$2:$B$267,2,FALSE),0)</f>
        <v>-1200</v>
      </c>
      <c r="C450" s="45">
        <f>_xlfn.IFNA(VLOOKUP(A450,'HTI0002 Strategy'!$A$85:$B$583,2,FALSE),0)</f>
        <v>-400</v>
      </c>
      <c r="D450" s="45">
        <f>_xlfn.IFNA(VLOOKUP(A450,'HTI0003 Strategy'!$A$2:$B$500,2,FALSE),0)</f>
        <v>0</v>
      </c>
      <c r="E450" s="45">
        <f>_xlfn.IFNA(VLOOKUP(A450,'HTI0004 Strategy'!$A$2:$B$500,2,FALSE),0)</f>
        <v>0</v>
      </c>
      <c r="F450" s="45">
        <f>_xlfn.IFNA(VLOOKUP(A450,'HTI0005 Strategy'!$A$2:$B$500,2,FALSE),0)</f>
        <v>-4300</v>
      </c>
      <c r="G450" s="45">
        <f>_xlfn.IFNA(VLOOKUP(A450,'HTI00S1 Strategy'!$A$2:$B$500,2,FALSE),0)</f>
        <v>-700</v>
      </c>
      <c r="H450" s="54">
        <f t="shared" si="16"/>
        <v>-6600</v>
      </c>
      <c r="I450" s="1">
        <f>VLOOKUP($A450,級距!$A:$K,9,FALSE)</f>
        <v>5</v>
      </c>
      <c r="J450" s="1">
        <f>VLOOKUP($A450,級距!$A:$K,10,FALSE)</f>
        <v>4</v>
      </c>
      <c r="K450" s="1">
        <f>VLOOKUP($A450,級距!$A:$K,11,FALSE)</f>
        <v>2</v>
      </c>
      <c r="L450" s="31">
        <f t="shared" si="15"/>
        <v>2</v>
      </c>
    </row>
    <row r="451" spans="1:12" x14ac:dyDescent="0.25">
      <c r="A451" s="46" t="s">
        <v>341</v>
      </c>
      <c r="B451" s="45">
        <f>_xlfn.IFNA(VLOOKUP(A451,'HTI0001 Strategy'!$A$2:$B$267,2,FALSE),0)</f>
        <v>3250</v>
      </c>
      <c r="C451" s="45">
        <f>_xlfn.IFNA(VLOOKUP(A451,'HTI0002 Strategy'!$A$85:$B$583,2,FALSE),0)</f>
        <v>18800</v>
      </c>
      <c r="D451" s="45">
        <f>_xlfn.IFNA(VLOOKUP(A451,'HTI0003 Strategy'!$A$2:$B$500,2,FALSE),0)</f>
        <v>6150</v>
      </c>
      <c r="E451" s="45">
        <f>_xlfn.IFNA(VLOOKUP(A451,'HTI0004 Strategy'!$A$2:$B$500,2,FALSE),0)</f>
        <v>-5800</v>
      </c>
      <c r="F451" s="45">
        <f>_xlfn.IFNA(VLOOKUP(A451,'HTI0005 Strategy'!$A$2:$B$500,2,FALSE),0)</f>
        <v>2700</v>
      </c>
      <c r="G451" s="45">
        <f>_xlfn.IFNA(VLOOKUP(A451,'HTI00S1 Strategy'!$A$2:$B$500,2,FALSE),0)</f>
        <v>900</v>
      </c>
      <c r="H451" s="54">
        <f t="shared" si="16"/>
        <v>26000</v>
      </c>
      <c r="I451" s="1">
        <f>VLOOKUP($A451,級距!$A:$K,9,FALSE)</f>
        <v>8</v>
      </c>
      <c r="J451" s="1">
        <f>VLOOKUP($A451,級距!$A:$K,10,FALSE)</f>
        <v>8</v>
      </c>
      <c r="K451" s="1">
        <f>VLOOKUP($A451,級距!$A:$K,11,FALSE)</f>
        <v>4</v>
      </c>
      <c r="L451" s="31">
        <f t="shared" ref="L451:L514" si="17">_xlfn.IFNA(K451,0)</f>
        <v>4</v>
      </c>
    </row>
    <row r="452" spans="1:12" x14ac:dyDescent="0.25">
      <c r="A452" s="46" t="s">
        <v>340</v>
      </c>
      <c r="B452" s="45">
        <f>_xlfn.IFNA(VLOOKUP(A452,'HTI0001 Strategy'!$A$2:$B$267,2,FALSE),0)</f>
        <v>-10400</v>
      </c>
      <c r="C452" s="45">
        <f>_xlfn.IFNA(VLOOKUP(A452,'HTI0002 Strategy'!$A$85:$B$583,2,FALSE),0)</f>
        <v>300</v>
      </c>
      <c r="D452" s="45">
        <f>_xlfn.IFNA(VLOOKUP(A452,'HTI0003 Strategy'!$A$2:$B$500,2,FALSE),0)</f>
        <v>0</v>
      </c>
      <c r="E452" s="45">
        <f>_xlfn.IFNA(VLOOKUP(A452,'HTI0004 Strategy'!$A$2:$B$500,2,FALSE),0)</f>
        <v>22800</v>
      </c>
      <c r="F452" s="45">
        <f>_xlfn.IFNA(VLOOKUP(A452,'HTI0005 Strategy'!$A$2:$B$500,2,FALSE),0)</f>
        <v>0</v>
      </c>
      <c r="G452" s="45">
        <f>_xlfn.IFNA(VLOOKUP(A452,'HTI00S1 Strategy'!$A$2:$B$500,2,FALSE),0)</f>
        <v>0</v>
      </c>
      <c r="H452" s="54">
        <f t="shared" ref="H452:H515" si="18" xml:space="preserve"> SUM(B452:G452)</f>
        <v>12700</v>
      </c>
      <c r="I452" s="1">
        <f>VLOOKUP($A452,級距!$A:$K,9,FALSE)</f>
        <v>8</v>
      </c>
      <c r="J452" s="1">
        <f>VLOOKUP($A452,級距!$A:$K,10,FALSE)</f>
        <v>7</v>
      </c>
      <c r="K452" s="1">
        <f>VLOOKUP($A452,級距!$A:$K,11,FALSE)</f>
        <v>4</v>
      </c>
      <c r="L452" s="31">
        <f t="shared" si="17"/>
        <v>4</v>
      </c>
    </row>
    <row r="453" spans="1:12" x14ac:dyDescent="0.25">
      <c r="A453" s="46" t="s">
        <v>339</v>
      </c>
      <c r="B453" s="45">
        <f>_xlfn.IFNA(VLOOKUP(A453,'HTI0001 Strategy'!$A$2:$B$267,2,FALSE),0)</f>
        <v>0</v>
      </c>
      <c r="C453" s="45">
        <f>_xlfn.IFNA(VLOOKUP(A453,'HTI0002 Strategy'!$A$85:$B$583,2,FALSE),0)</f>
        <v>0</v>
      </c>
      <c r="D453" s="45">
        <f>_xlfn.IFNA(VLOOKUP(A453,'HTI0003 Strategy'!$A$2:$B$500,2,FALSE),0)</f>
        <v>0</v>
      </c>
      <c r="E453" s="45">
        <f>_xlfn.IFNA(VLOOKUP(A453,'HTI0004 Strategy'!$A$2:$B$500,2,FALSE),0)</f>
        <v>300</v>
      </c>
      <c r="F453" s="45">
        <f>_xlfn.IFNA(VLOOKUP(A453,'HTI0005 Strategy'!$A$2:$B$500,2,FALSE),0)</f>
        <v>0</v>
      </c>
      <c r="G453" s="45">
        <f>_xlfn.IFNA(VLOOKUP(A453,'HTI00S1 Strategy'!$A$2:$B$500,2,FALSE),0)</f>
        <v>0</v>
      </c>
      <c r="H453" s="54">
        <f t="shared" si="18"/>
        <v>300</v>
      </c>
      <c r="I453" s="1">
        <f>VLOOKUP($A453,級距!$A:$K,9,FALSE)</f>
        <v>4</v>
      </c>
      <c r="J453" s="1">
        <f>VLOOKUP($A453,級距!$A:$K,10,FALSE)</f>
        <v>3</v>
      </c>
      <c r="K453" s="1">
        <f>VLOOKUP($A453,級距!$A:$K,11,FALSE)</f>
        <v>2</v>
      </c>
      <c r="L453" s="31">
        <f t="shared" si="17"/>
        <v>2</v>
      </c>
    </row>
    <row r="454" spans="1:12" x14ac:dyDescent="0.25">
      <c r="A454" s="46" t="s">
        <v>338</v>
      </c>
      <c r="B454" s="45">
        <f>_xlfn.IFNA(VLOOKUP(A454,'HTI0001 Strategy'!$A$2:$B$267,2,FALSE),0)</f>
        <v>0</v>
      </c>
      <c r="C454" s="45">
        <f>_xlfn.IFNA(VLOOKUP(A454,'HTI0002 Strategy'!$A$85:$B$583,2,FALSE),0)</f>
        <v>0</v>
      </c>
      <c r="D454" s="45">
        <f>_xlfn.IFNA(VLOOKUP(A454,'HTI0003 Strategy'!$A$2:$B$500,2,FALSE),0)</f>
        <v>0</v>
      </c>
      <c r="E454" s="45">
        <f>_xlfn.IFNA(VLOOKUP(A454,'HTI0004 Strategy'!$A$2:$B$500,2,FALSE),0)</f>
        <v>0</v>
      </c>
      <c r="F454" s="45">
        <f>_xlfn.IFNA(VLOOKUP(A454,'HTI0005 Strategy'!$A$2:$B$500,2,FALSE),0)</f>
        <v>-5400</v>
      </c>
      <c r="G454" s="45">
        <f>_xlfn.IFNA(VLOOKUP(A454,'HTI00S1 Strategy'!$A$2:$B$500,2,FALSE),0)</f>
        <v>0</v>
      </c>
      <c r="H454" s="54">
        <f t="shared" si="18"/>
        <v>-5400</v>
      </c>
      <c r="I454" s="1">
        <f>VLOOKUP($A454,級距!$A:$K,9,FALSE)</f>
        <v>3</v>
      </c>
      <c r="J454" s="1">
        <f>VLOOKUP($A454,級距!$A:$K,10,FALSE)</f>
        <v>1</v>
      </c>
      <c r="K454" s="1">
        <f>VLOOKUP($A454,級距!$A:$K,11,FALSE)</f>
        <v>2</v>
      </c>
      <c r="L454" s="31">
        <f t="shared" si="17"/>
        <v>2</v>
      </c>
    </row>
    <row r="455" spans="1:12" x14ac:dyDescent="0.25">
      <c r="A455" s="46" t="s">
        <v>337</v>
      </c>
      <c r="B455" s="45">
        <f>_xlfn.IFNA(VLOOKUP(A455,'HTI0001 Strategy'!$A$2:$B$267,2,FALSE),0)</f>
        <v>-100</v>
      </c>
      <c r="C455" s="45">
        <f>_xlfn.IFNA(VLOOKUP(A455,'HTI0002 Strategy'!$A$85:$B$583,2,FALSE),0)</f>
        <v>400</v>
      </c>
      <c r="D455" s="45">
        <f>_xlfn.IFNA(VLOOKUP(A455,'HTI0003 Strategy'!$A$2:$B$500,2,FALSE),0)</f>
        <v>-5400</v>
      </c>
      <c r="E455" s="45">
        <f>_xlfn.IFNA(VLOOKUP(A455,'HTI0004 Strategy'!$A$2:$B$500,2,FALSE),0)</f>
        <v>0</v>
      </c>
      <c r="F455" s="45">
        <f>_xlfn.IFNA(VLOOKUP(A455,'HTI0005 Strategy'!$A$2:$B$500,2,FALSE),0)</f>
        <v>0</v>
      </c>
      <c r="G455" s="45">
        <f>_xlfn.IFNA(VLOOKUP(A455,'HTI00S1 Strategy'!$A$2:$B$500,2,FALSE),0)</f>
        <v>-5800</v>
      </c>
      <c r="H455" s="54">
        <f t="shared" si="18"/>
        <v>-10900</v>
      </c>
      <c r="I455" s="1">
        <f>VLOOKUP($A455,級距!$A:$K,9,FALSE)</f>
        <v>5</v>
      </c>
      <c r="J455" s="1">
        <f>VLOOKUP($A455,級距!$A:$K,10,FALSE)</f>
        <v>4</v>
      </c>
      <c r="K455" s="1">
        <f>VLOOKUP($A455,級距!$A:$K,11,FALSE)</f>
        <v>2</v>
      </c>
      <c r="L455" s="31">
        <f t="shared" si="17"/>
        <v>2</v>
      </c>
    </row>
    <row r="456" spans="1:12" x14ac:dyDescent="0.25">
      <c r="A456" s="46" t="s">
        <v>336</v>
      </c>
      <c r="B456" s="45">
        <f>_xlfn.IFNA(VLOOKUP(A456,'HTI0001 Strategy'!$A$2:$B$267,2,FALSE),0)</f>
        <v>800</v>
      </c>
      <c r="C456" s="45">
        <f>_xlfn.IFNA(VLOOKUP(A456,'HTI0002 Strategy'!$A$85:$B$583,2,FALSE),0)</f>
        <v>-5450</v>
      </c>
      <c r="D456" s="45">
        <f>_xlfn.IFNA(VLOOKUP(A456,'HTI0003 Strategy'!$A$2:$B$500,2,FALSE),0)</f>
        <v>0</v>
      </c>
      <c r="E456" s="45">
        <f>_xlfn.IFNA(VLOOKUP(A456,'HTI0004 Strategy'!$A$2:$B$500,2,FALSE),0)</f>
        <v>-5800</v>
      </c>
      <c r="F456" s="45">
        <f>_xlfn.IFNA(VLOOKUP(A456,'HTI0005 Strategy'!$A$2:$B$500,2,FALSE),0)</f>
        <v>-5400</v>
      </c>
      <c r="G456" s="45">
        <f>_xlfn.IFNA(VLOOKUP(A456,'HTI00S1 Strategy'!$A$2:$B$500,2,FALSE),0)</f>
        <v>7000</v>
      </c>
      <c r="H456" s="54">
        <f t="shared" si="18"/>
        <v>-8850</v>
      </c>
      <c r="I456" s="1">
        <f>VLOOKUP($A456,級距!$A:$K,9,FALSE)</f>
        <v>7</v>
      </c>
      <c r="J456" s="1">
        <f>VLOOKUP($A456,級距!$A:$K,10,FALSE)</f>
        <v>9</v>
      </c>
      <c r="K456" s="1">
        <f>VLOOKUP($A456,級距!$A:$K,11,FALSE)</f>
        <v>4</v>
      </c>
      <c r="L456" s="31">
        <f t="shared" si="17"/>
        <v>4</v>
      </c>
    </row>
    <row r="457" spans="1:12" x14ac:dyDescent="0.25">
      <c r="A457" s="46" t="s">
        <v>335</v>
      </c>
      <c r="B457" s="45">
        <f>_xlfn.IFNA(VLOOKUP(A457,'HTI0001 Strategy'!$A$2:$B$267,2,FALSE),0)</f>
        <v>1300</v>
      </c>
      <c r="C457" s="45">
        <f>_xlfn.IFNA(VLOOKUP(A457,'HTI0002 Strategy'!$A$85:$B$583,2,FALSE),0)</f>
        <v>2800</v>
      </c>
      <c r="D457" s="45">
        <f>_xlfn.IFNA(VLOOKUP(A457,'HTI0003 Strategy'!$A$2:$B$500,2,FALSE),0)</f>
        <v>0</v>
      </c>
      <c r="E457" s="45">
        <f>_xlfn.IFNA(VLOOKUP(A457,'HTI0004 Strategy'!$A$2:$B$500,2,FALSE),0)</f>
        <v>-7600</v>
      </c>
      <c r="F457" s="45">
        <f>_xlfn.IFNA(VLOOKUP(A457,'HTI0005 Strategy'!$A$2:$B$500,2,FALSE),0)</f>
        <v>0</v>
      </c>
      <c r="G457" s="45">
        <f>_xlfn.IFNA(VLOOKUP(A457,'HTI00S1 Strategy'!$A$2:$B$500,2,FALSE),0)</f>
        <v>-5400</v>
      </c>
      <c r="H457" s="54">
        <f t="shared" si="18"/>
        <v>-8900</v>
      </c>
      <c r="I457" s="1">
        <f>VLOOKUP($A457,級距!$A:$K,9,FALSE)</f>
        <v>4</v>
      </c>
      <c r="J457" s="1">
        <f>VLOOKUP($A457,級距!$A:$K,10,FALSE)</f>
        <v>4</v>
      </c>
      <c r="K457" s="1">
        <f>VLOOKUP($A457,級距!$A:$K,11,FALSE)</f>
        <v>2</v>
      </c>
      <c r="L457" s="31">
        <f t="shared" si="17"/>
        <v>2</v>
      </c>
    </row>
    <row r="458" spans="1:12" x14ac:dyDescent="0.25">
      <c r="A458" s="46" t="s">
        <v>334</v>
      </c>
      <c r="B458" s="45">
        <f>_xlfn.IFNA(VLOOKUP(A458,'HTI0001 Strategy'!$A$2:$B$267,2,FALSE),0)</f>
        <v>0</v>
      </c>
      <c r="C458" s="45">
        <f>_xlfn.IFNA(VLOOKUP(A458,'HTI0002 Strategy'!$A$85:$B$583,2,FALSE),0)</f>
        <v>4000</v>
      </c>
      <c r="D458" s="45">
        <f>_xlfn.IFNA(VLOOKUP(A458,'HTI0003 Strategy'!$A$2:$B$500,2,FALSE),0)</f>
        <v>-7400</v>
      </c>
      <c r="E458" s="45">
        <f>_xlfn.IFNA(VLOOKUP(A458,'HTI0004 Strategy'!$A$2:$B$500,2,FALSE),0)</f>
        <v>-7050</v>
      </c>
      <c r="F458" s="45">
        <f>_xlfn.IFNA(VLOOKUP(A458,'HTI0005 Strategy'!$A$2:$B$500,2,FALSE),0)</f>
        <v>0</v>
      </c>
      <c r="G458" s="45">
        <f>_xlfn.IFNA(VLOOKUP(A458,'HTI00S1 Strategy'!$A$2:$B$500,2,FALSE),0)</f>
        <v>-5800</v>
      </c>
      <c r="H458" s="54">
        <f t="shared" si="18"/>
        <v>-16250</v>
      </c>
      <c r="I458" s="1">
        <f>VLOOKUP($A458,級距!$A:$K,9,FALSE)</f>
        <v>3</v>
      </c>
      <c r="J458" s="1">
        <f>VLOOKUP($A458,級距!$A:$K,10,FALSE)</f>
        <v>6</v>
      </c>
      <c r="K458" s="1">
        <f>VLOOKUP($A458,級距!$A:$K,11,FALSE)</f>
        <v>2</v>
      </c>
      <c r="L458" s="31">
        <f t="shared" si="17"/>
        <v>2</v>
      </c>
    </row>
    <row r="459" spans="1:12" x14ac:dyDescent="0.25">
      <c r="A459" s="46" t="s">
        <v>333</v>
      </c>
      <c r="B459" s="45">
        <f>_xlfn.IFNA(VLOOKUP(A459,'HTI0001 Strategy'!$A$2:$B$267,2,FALSE),0)</f>
        <v>0</v>
      </c>
      <c r="C459" s="45">
        <f>_xlfn.IFNA(VLOOKUP(A459,'HTI0002 Strategy'!$A$85:$B$583,2,FALSE),0)</f>
        <v>-5400</v>
      </c>
      <c r="D459" s="45">
        <f>_xlfn.IFNA(VLOOKUP(A459,'HTI0003 Strategy'!$A$2:$B$500,2,FALSE),0)</f>
        <v>0</v>
      </c>
      <c r="E459" s="45">
        <f>_xlfn.IFNA(VLOOKUP(A459,'HTI0004 Strategy'!$A$2:$B$500,2,FALSE),0)</f>
        <v>-10900</v>
      </c>
      <c r="F459" s="45">
        <f>_xlfn.IFNA(VLOOKUP(A459,'HTI0005 Strategy'!$A$2:$B$500,2,FALSE),0)</f>
        <v>600</v>
      </c>
      <c r="G459" s="45">
        <f>_xlfn.IFNA(VLOOKUP(A459,'HTI00S1 Strategy'!$A$2:$B$500,2,FALSE),0)</f>
        <v>14200</v>
      </c>
      <c r="H459" s="54">
        <f t="shared" si="18"/>
        <v>-1500</v>
      </c>
      <c r="I459" s="1">
        <f>VLOOKUP($A459,級距!$A:$K,9,FALSE)</f>
        <v>3</v>
      </c>
      <c r="J459" s="1">
        <f>VLOOKUP($A459,級距!$A:$K,10,FALSE)</f>
        <v>8</v>
      </c>
      <c r="K459" s="1">
        <f>VLOOKUP($A459,級距!$A:$K,11,FALSE)</f>
        <v>3</v>
      </c>
      <c r="L459" s="31">
        <f t="shared" si="17"/>
        <v>3</v>
      </c>
    </row>
    <row r="460" spans="1:12" x14ac:dyDescent="0.25">
      <c r="A460" s="46" t="s">
        <v>332</v>
      </c>
      <c r="B460" s="45">
        <f>_xlfn.IFNA(VLOOKUP(A460,'HTI0001 Strategy'!$A$2:$B$267,2,FALSE),0)</f>
        <v>0</v>
      </c>
      <c r="C460" s="45">
        <f>_xlfn.IFNA(VLOOKUP(A460,'HTI0002 Strategy'!$A$85:$B$583,2,FALSE),0)</f>
        <v>-2800</v>
      </c>
      <c r="D460" s="45">
        <f>_xlfn.IFNA(VLOOKUP(A460,'HTI0003 Strategy'!$A$2:$B$500,2,FALSE),0)</f>
        <v>0</v>
      </c>
      <c r="E460" s="45">
        <f>_xlfn.IFNA(VLOOKUP(A460,'HTI0004 Strategy'!$A$2:$B$500,2,FALSE),0)</f>
        <v>0</v>
      </c>
      <c r="F460" s="45">
        <f>_xlfn.IFNA(VLOOKUP(A460,'HTI0005 Strategy'!$A$2:$B$500,2,FALSE),0)</f>
        <v>16250</v>
      </c>
      <c r="G460" s="45">
        <f>_xlfn.IFNA(VLOOKUP(A460,'HTI00S1 Strategy'!$A$2:$B$500,2,FALSE),0)</f>
        <v>0</v>
      </c>
      <c r="H460" s="54">
        <f t="shared" si="18"/>
        <v>13450</v>
      </c>
      <c r="I460" s="1">
        <f>VLOOKUP($A460,級距!$A:$K,9,FALSE)</f>
        <v>4</v>
      </c>
      <c r="J460" s="1">
        <f>VLOOKUP($A460,級距!$A:$K,10,FALSE)</f>
        <v>4</v>
      </c>
      <c r="K460" s="1">
        <f>VLOOKUP($A460,級距!$A:$K,11,FALSE)</f>
        <v>2</v>
      </c>
      <c r="L460" s="31">
        <f t="shared" si="17"/>
        <v>2</v>
      </c>
    </row>
    <row r="461" spans="1:12" x14ac:dyDescent="0.25">
      <c r="A461" s="46" t="s">
        <v>331</v>
      </c>
      <c r="B461" s="45">
        <f>_xlfn.IFNA(VLOOKUP(A461,'HTI0001 Strategy'!$A$2:$B$267,2,FALSE),0)</f>
        <v>4350</v>
      </c>
      <c r="C461" s="45">
        <f>_xlfn.IFNA(VLOOKUP(A461,'HTI0002 Strategy'!$A$85:$B$583,2,FALSE),0)</f>
        <v>-5700</v>
      </c>
      <c r="D461" s="45">
        <f>_xlfn.IFNA(VLOOKUP(A461,'HTI0003 Strategy'!$A$2:$B$500,2,FALSE),0)</f>
        <v>0</v>
      </c>
      <c r="E461" s="45">
        <f>_xlfn.IFNA(VLOOKUP(A461,'HTI0004 Strategy'!$A$2:$B$500,2,FALSE),0)</f>
        <v>-5800</v>
      </c>
      <c r="F461" s="45">
        <f>_xlfn.IFNA(VLOOKUP(A461,'HTI0005 Strategy'!$A$2:$B$500,2,FALSE),0)</f>
        <v>-1450</v>
      </c>
      <c r="G461" s="45">
        <f>_xlfn.IFNA(VLOOKUP(A461,'HTI00S1 Strategy'!$A$2:$B$500,2,FALSE),0)</f>
        <v>-6400</v>
      </c>
      <c r="H461" s="54">
        <f t="shared" si="18"/>
        <v>-15000</v>
      </c>
      <c r="I461" s="1">
        <f>VLOOKUP($A461,級距!$A:$K,9,FALSE)</f>
        <v>5</v>
      </c>
      <c r="J461" s="1">
        <f>VLOOKUP($A461,級距!$A:$K,10,FALSE)</f>
        <v>4</v>
      </c>
      <c r="K461" s="1">
        <f>VLOOKUP($A461,級距!$A:$K,11,FALSE)</f>
        <v>2</v>
      </c>
      <c r="L461" s="31">
        <f t="shared" si="17"/>
        <v>2</v>
      </c>
    </row>
    <row r="462" spans="1:12" x14ac:dyDescent="0.25">
      <c r="A462" s="46" t="s">
        <v>330</v>
      </c>
      <c r="B462" s="45">
        <f>_xlfn.IFNA(VLOOKUP(A462,'HTI0001 Strategy'!$A$2:$B$267,2,FALSE),0)</f>
        <v>0</v>
      </c>
      <c r="C462" s="45">
        <f>_xlfn.IFNA(VLOOKUP(A462,'HTI0002 Strategy'!$A$85:$B$583,2,FALSE),0)</f>
        <v>-8400</v>
      </c>
      <c r="D462" s="45">
        <f>_xlfn.IFNA(VLOOKUP(A462,'HTI0003 Strategy'!$A$2:$B$500,2,FALSE),0)</f>
        <v>0</v>
      </c>
      <c r="E462" s="45">
        <f>_xlfn.IFNA(VLOOKUP(A462,'HTI0004 Strategy'!$A$2:$B$500,2,FALSE),0)</f>
        <v>0</v>
      </c>
      <c r="F462" s="45">
        <f>_xlfn.IFNA(VLOOKUP(A462,'HTI0005 Strategy'!$A$2:$B$500,2,FALSE),0)</f>
        <v>0</v>
      </c>
      <c r="G462" s="45">
        <f>_xlfn.IFNA(VLOOKUP(A462,'HTI00S1 Strategy'!$A$2:$B$500,2,FALSE),0)</f>
        <v>0</v>
      </c>
      <c r="H462" s="54">
        <f t="shared" si="18"/>
        <v>-8400</v>
      </c>
      <c r="I462" s="1">
        <f>VLOOKUP($A462,級距!$A:$K,9,FALSE)</f>
        <v>5</v>
      </c>
      <c r="J462" s="1">
        <f>VLOOKUP($A462,級距!$A:$K,10,FALSE)</f>
        <v>6</v>
      </c>
      <c r="K462" s="1">
        <f>VLOOKUP($A462,級距!$A:$K,11,FALSE)</f>
        <v>2</v>
      </c>
      <c r="L462" s="31">
        <f t="shared" si="17"/>
        <v>2</v>
      </c>
    </row>
    <row r="463" spans="1:12" x14ac:dyDescent="0.25">
      <c r="A463" s="46" t="s">
        <v>329</v>
      </c>
      <c r="B463" s="45">
        <f>_xlfn.IFNA(VLOOKUP(A463,'HTI0001 Strategy'!$A$2:$B$267,2,FALSE),0)</f>
        <v>3600</v>
      </c>
      <c r="C463" s="45">
        <f>_xlfn.IFNA(VLOOKUP(A463,'HTI0002 Strategy'!$A$85:$B$583,2,FALSE),0)</f>
        <v>15650</v>
      </c>
      <c r="D463" s="45">
        <f>_xlfn.IFNA(VLOOKUP(A463,'HTI0003 Strategy'!$A$2:$B$500,2,FALSE),0)</f>
        <v>7000</v>
      </c>
      <c r="E463" s="45">
        <f>_xlfn.IFNA(VLOOKUP(A463,'HTI0004 Strategy'!$A$2:$B$500,2,FALSE),0)</f>
        <v>26550</v>
      </c>
      <c r="F463" s="45">
        <f>_xlfn.IFNA(VLOOKUP(A463,'HTI0005 Strategy'!$A$2:$B$500,2,FALSE),0)</f>
        <v>5950</v>
      </c>
      <c r="G463" s="45">
        <f>_xlfn.IFNA(VLOOKUP(A463,'HTI00S1 Strategy'!$A$2:$B$500,2,FALSE),0)</f>
        <v>6800</v>
      </c>
      <c r="H463" s="54">
        <f t="shared" si="18"/>
        <v>65550</v>
      </c>
      <c r="I463" s="1">
        <f>VLOOKUP($A463,級距!$A:$K,9,FALSE)</f>
        <v>8</v>
      </c>
      <c r="J463" s="1">
        <f>VLOOKUP($A463,級距!$A:$K,10,FALSE)</f>
        <v>7</v>
      </c>
      <c r="K463" s="1">
        <f>VLOOKUP($A463,級距!$A:$K,11,FALSE)</f>
        <v>4</v>
      </c>
      <c r="L463" s="31">
        <f t="shared" si="17"/>
        <v>4</v>
      </c>
    </row>
    <row r="464" spans="1:12" x14ac:dyDescent="0.25">
      <c r="A464" s="46" t="s">
        <v>328</v>
      </c>
      <c r="B464" s="45">
        <f>_xlfn.IFNA(VLOOKUP(A464,'HTI0001 Strategy'!$A$2:$B$267,2,FALSE),0)</f>
        <v>-5400</v>
      </c>
      <c r="C464" s="45">
        <f>_xlfn.IFNA(VLOOKUP(A464,'HTI0002 Strategy'!$A$85:$B$583,2,FALSE),0)</f>
        <v>10450</v>
      </c>
      <c r="D464" s="45">
        <f>_xlfn.IFNA(VLOOKUP(A464,'HTI0003 Strategy'!$A$2:$B$500,2,FALSE),0)</f>
        <v>0</v>
      </c>
      <c r="E464" s="45">
        <f>_xlfn.IFNA(VLOOKUP(A464,'HTI0004 Strategy'!$A$2:$B$500,2,FALSE),0)</f>
        <v>6550</v>
      </c>
      <c r="F464" s="45">
        <f>_xlfn.IFNA(VLOOKUP(A464,'HTI0005 Strategy'!$A$2:$B$500,2,FALSE),0)</f>
        <v>-4900</v>
      </c>
      <c r="G464" s="45">
        <f>_xlfn.IFNA(VLOOKUP(A464,'HTI00S1 Strategy'!$A$2:$B$500,2,FALSE),0)</f>
        <v>0</v>
      </c>
      <c r="H464" s="54">
        <f t="shared" si="18"/>
        <v>6700</v>
      </c>
      <c r="I464" s="1">
        <f>VLOOKUP($A464,級距!$A:$K,9,FALSE)</f>
        <v>8</v>
      </c>
      <c r="J464" s="1">
        <f>VLOOKUP($A464,級距!$A:$K,10,FALSE)</f>
        <v>5</v>
      </c>
      <c r="K464" s="1">
        <f>VLOOKUP($A464,級距!$A:$K,11,FALSE)</f>
        <v>1</v>
      </c>
      <c r="L464" s="31">
        <f t="shared" si="17"/>
        <v>1</v>
      </c>
    </row>
    <row r="465" spans="1:12" x14ac:dyDescent="0.25">
      <c r="A465" s="46" t="s">
        <v>327</v>
      </c>
      <c r="B465" s="45">
        <f>_xlfn.IFNA(VLOOKUP(A465,'HTI0001 Strategy'!$A$2:$B$267,2,FALSE),0)</f>
        <v>0</v>
      </c>
      <c r="C465" s="45">
        <f>_xlfn.IFNA(VLOOKUP(A465,'HTI0002 Strategy'!$A$85:$B$583,2,FALSE),0)</f>
        <v>0</v>
      </c>
      <c r="D465" s="45">
        <f>_xlfn.IFNA(VLOOKUP(A465,'HTI0003 Strategy'!$A$2:$B$500,2,FALSE),0)</f>
        <v>0</v>
      </c>
      <c r="E465" s="45">
        <f>_xlfn.IFNA(VLOOKUP(A465,'HTI0004 Strategy'!$A$2:$B$500,2,FALSE),0)</f>
        <v>18550</v>
      </c>
      <c r="F465" s="45">
        <f>_xlfn.IFNA(VLOOKUP(A465,'HTI0005 Strategy'!$A$2:$B$500,2,FALSE),0)</f>
        <v>-100</v>
      </c>
      <c r="G465" s="45">
        <f>_xlfn.IFNA(VLOOKUP(A465,'HTI00S1 Strategy'!$A$2:$B$500,2,FALSE),0)</f>
        <v>0</v>
      </c>
      <c r="H465" s="54">
        <f t="shared" si="18"/>
        <v>18450</v>
      </c>
      <c r="I465" s="1">
        <f>VLOOKUP($A465,級距!$A:$K,9,FALSE)</f>
        <v>7</v>
      </c>
      <c r="J465" s="1">
        <f>VLOOKUP($A465,級距!$A:$K,10,FALSE)</f>
        <v>2</v>
      </c>
      <c r="K465" s="1">
        <f>VLOOKUP($A465,級距!$A:$K,11,FALSE)</f>
        <v>1</v>
      </c>
      <c r="L465" s="31">
        <f t="shared" si="17"/>
        <v>1</v>
      </c>
    </row>
    <row r="466" spans="1:12" x14ac:dyDescent="0.25">
      <c r="A466" s="46" t="s">
        <v>326</v>
      </c>
      <c r="B466" s="45">
        <f>_xlfn.IFNA(VLOOKUP(A466,'HTI0001 Strategy'!$A$2:$B$267,2,FALSE),0)</f>
        <v>5300</v>
      </c>
      <c r="C466" s="45">
        <f>_xlfn.IFNA(VLOOKUP(A466,'HTI0002 Strategy'!$A$85:$B$583,2,FALSE),0)</f>
        <v>19900</v>
      </c>
      <c r="D466" s="45">
        <f>_xlfn.IFNA(VLOOKUP(A466,'HTI0003 Strategy'!$A$2:$B$500,2,FALSE),0)</f>
        <v>1550</v>
      </c>
      <c r="E466" s="45">
        <f>_xlfn.IFNA(VLOOKUP(A466,'HTI0004 Strategy'!$A$2:$B$500,2,FALSE),0)</f>
        <v>64400</v>
      </c>
      <c r="F466" s="45">
        <f>_xlfn.IFNA(VLOOKUP(A466,'HTI0005 Strategy'!$A$2:$B$500,2,FALSE),0)</f>
        <v>-600</v>
      </c>
      <c r="G466" s="45">
        <f>_xlfn.IFNA(VLOOKUP(A466,'HTI00S1 Strategy'!$A$2:$B$500,2,FALSE),0)</f>
        <v>0</v>
      </c>
      <c r="H466" s="54">
        <f t="shared" si="18"/>
        <v>90550</v>
      </c>
      <c r="I466" s="1">
        <f>VLOOKUP($A466,級距!$A:$K,9,FALSE)</f>
        <v>10</v>
      </c>
      <c r="J466" s="1">
        <f>VLOOKUP($A466,級距!$A:$K,10,FALSE)</f>
        <v>9</v>
      </c>
      <c r="K466" s="1">
        <f>VLOOKUP($A466,級距!$A:$K,11,FALSE)</f>
        <v>4</v>
      </c>
      <c r="L466" s="31">
        <f t="shared" si="17"/>
        <v>4</v>
      </c>
    </row>
    <row r="467" spans="1:12" x14ac:dyDescent="0.25">
      <c r="A467" s="46" t="s">
        <v>325</v>
      </c>
      <c r="B467" s="45">
        <f>_xlfn.IFNA(VLOOKUP(A467,'HTI0001 Strategy'!$A$2:$B$267,2,FALSE),0)</f>
        <v>1200</v>
      </c>
      <c r="C467" s="45">
        <f>_xlfn.IFNA(VLOOKUP(A467,'HTI0002 Strategy'!$A$85:$B$583,2,FALSE),0)</f>
        <v>-5400</v>
      </c>
      <c r="D467" s="45">
        <f>_xlfn.IFNA(VLOOKUP(A467,'HTI0003 Strategy'!$A$2:$B$500,2,FALSE),0)</f>
        <v>-5300</v>
      </c>
      <c r="E467" s="45">
        <f>_xlfn.IFNA(VLOOKUP(A467,'HTI0004 Strategy'!$A$2:$B$500,2,FALSE),0)</f>
        <v>0</v>
      </c>
      <c r="F467" s="45">
        <f>_xlfn.IFNA(VLOOKUP(A467,'HTI0005 Strategy'!$A$2:$B$500,2,FALSE),0)</f>
        <v>7300</v>
      </c>
      <c r="G467" s="45">
        <f>_xlfn.IFNA(VLOOKUP(A467,'HTI00S1 Strategy'!$A$2:$B$500,2,FALSE),0)</f>
        <v>0</v>
      </c>
      <c r="H467" s="54">
        <f t="shared" si="18"/>
        <v>-2200</v>
      </c>
      <c r="I467" s="1">
        <f>VLOOKUP($A467,級距!$A:$K,9,FALSE)</f>
        <v>2</v>
      </c>
      <c r="J467" s="1">
        <f>VLOOKUP($A467,級距!$A:$K,10,FALSE)</f>
        <v>4</v>
      </c>
      <c r="K467" s="1">
        <f>VLOOKUP($A467,級距!$A:$K,11,FALSE)</f>
        <v>2</v>
      </c>
      <c r="L467" s="31">
        <f t="shared" si="17"/>
        <v>2</v>
      </c>
    </row>
    <row r="468" spans="1:12" x14ac:dyDescent="0.25">
      <c r="A468" s="46" t="s">
        <v>324</v>
      </c>
      <c r="B468" s="45">
        <f>_xlfn.IFNA(VLOOKUP(A468,'HTI0001 Strategy'!$A$2:$B$267,2,FALSE),0)</f>
        <v>0</v>
      </c>
      <c r="C468" s="45">
        <f>_xlfn.IFNA(VLOOKUP(A468,'HTI0002 Strategy'!$A$85:$B$583,2,FALSE),0)</f>
        <v>-7100</v>
      </c>
      <c r="D468" s="45">
        <f>_xlfn.IFNA(VLOOKUP(A468,'HTI0003 Strategy'!$A$2:$B$500,2,FALSE),0)</f>
        <v>0</v>
      </c>
      <c r="E468" s="45">
        <f>_xlfn.IFNA(VLOOKUP(A468,'HTI0004 Strategy'!$A$2:$B$500,2,FALSE),0)</f>
        <v>0</v>
      </c>
      <c r="F468" s="45">
        <f>_xlfn.IFNA(VLOOKUP(A468,'HTI0005 Strategy'!$A$2:$B$500,2,FALSE),0)</f>
        <v>3300</v>
      </c>
      <c r="G468" s="45">
        <f>_xlfn.IFNA(VLOOKUP(A468,'HTI00S1 Strategy'!$A$2:$B$500,2,FALSE),0)</f>
        <v>0</v>
      </c>
      <c r="H468" s="54">
        <f t="shared" si="18"/>
        <v>-3800</v>
      </c>
      <c r="I468" s="1">
        <f>VLOOKUP($A468,級距!$A:$K,9,FALSE)</f>
        <v>1</v>
      </c>
      <c r="J468" s="1">
        <f>VLOOKUP($A468,級距!$A:$K,10,FALSE)</f>
        <v>1</v>
      </c>
      <c r="K468" s="1">
        <f>VLOOKUP($A468,級距!$A:$K,11,FALSE)</f>
        <v>2</v>
      </c>
      <c r="L468" s="31">
        <f t="shared" si="17"/>
        <v>2</v>
      </c>
    </row>
    <row r="469" spans="1:12" x14ac:dyDescent="0.25">
      <c r="A469" s="46" t="s">
        <v>323</v>
      </c>
      <c r="B469" s="45">
        <f>_xlfn.IFNA(VLOOKUP(A469,'HTI0001 Strategy'!$A$2:$B$267,2,FALSE),0)</f>
        <v>3500</v>
      </c>
      <c r="C469" s="45">
        <f>_xlfn.IFNA(VLOOKUP(A469,'HTI0002 Strategy'!$A$85:$B$583,2,FALSE),0)</f>
        <v>11200</v>
      </c>
      <c r="D469" s="45">
        <f>_xlfn.IFNA(VLOOKUP(A469,'HTI0003 Strategy'!$A$2:$B$500,2,FALSE),0)</f>
        <v>0</v>
      </c>
      <c r="E469" s="45">
        <f>_xlfn.IFNA(VLOOKUP(A469,'HTI0004 Strategy'!$A$2:$B$500,2,FALSE),0)</f>
        <v>3950</v>
      </c>
      <c r="F469" s="45">
        <f>_xlfn.IFNA(VLOOKUP(A469,'HTI0005 Strategy'!$A$2:$B$500,2,FALSE),0)</f>
        <v>2600</v>
      </c>
      <c r="G469" s="45">
        <f>_xlfn.IFNA(VLOOKUP(A469,'HTI00S1 Strategy'!$A$2:$B$500,2,FALSE),0)</f>
        <v>0</v>
      </c>
      <c r="H469" s="54">
        <f t="shared" si="18"/>
        <v>21250</v>
      </c>
      <c r="I469" s="1">
        <f>VLOOKUP($A469,級距!$A:$K,9,FALSE)</f>
        <v>5</v>
      </c>
      <c r="J469" s="1">
        <f>VLOOKUP($A469,級距!$A:$K,10,FALSE)</f>
        <v>7</v>
      </c>
      <c r="K469" s="1">
        <f>VLOOKUP($A469,級距!$A:$K,11,FALSE)</f>
        <v>3</v>
      </c>
      <c r="L469" s="31">
        <f t="shared" si="17"/>
        <v>3</v>
      </c>
    </row>
    <row r="470" spans="1:12" x14ac:dyDescent="0.25">
      <c r="A470" s="46" t="s">
        <v>322</v>
      </c>
      <c r="B470" s="45">
        <f>_xlfn.IFNA(VLOOKUP(A470,'HTI0001 Strategy'!$A$2:$B$267,2,FALSE),0)</f>
        <v>0</v>
      </c>
      <c r="C470" s="45">
        <f>_xlfn.IFNA(VLOOKUP(A470,'HTI0002 Strategy'!$A$85:$B$583,2,FALSE),0)</f>
        <v>0</v>
      </c>
      <c r="D470" s="45">
        <f>_xlfn.IFNA(VLOOKUP(A470,'HTI0003 Strategy'!$A$2:$B$500,2,FALSE),0)</f>
        <v>2600</v>
      </c>
      <c r="E470" s="45">
        <f>_xlfn.IFNA(VLOOKUP(A470,'HTI0004 Strategy'!$A$2:$B$500,2,FALSE),0)</f>
        <v>0</v>
      </c>
      <c r="F470" s="45">
        <f>_xlfn.IFNA(VLOOKUP(A470,'HTI0005 Strategy'!$A$2:$B$500,2,FALSE),0)</f>
        <v>17300</v>
      </c>
      <c r="G470" s="45">
        <f>_xlfn.IFNA(VLOOKUP(A470,'HTI00S1 Strategy'!$A$2:$B$500,2,FALSE),0)</f>
        <v>-2700</v>
      </c>
      <c r="H470" s="54">
        <f t="shared" si="18"/>
        <v>17200</v>
      </c>
      <c r="I470" s="1">
        <f>VLOOKUP($A470,級距!$A:$K,9,FALSE)</f>
        <v>5</v>
      </c>
      <c r="J470" s="1">
        <f>VLOOKUP($A470,級距!$A:$K,10,FALSE)</f>
        <v>6</v>
      </c>
      <c r="K470" s="1">
        <f>VLOOKUP($A470,級距!$A:$K,11,FALSE)</f>
        <v>2</v>
      </c>
      <c r="L470" s="31">
        <f t="shared" si="17"/>
        <v>2</v>
      </c>
    </row>
    <row r="471" spans="1:12" x14ac:dyDescent="0.25">
      <c r="A471" s="46" t="s">
        <v>321</v>
      </c>
      <c r="B471" s="45">
        <f>_xlfn.IFNA(VLOOKUP(A471,'HTI0001 Strategy'!$A$2:$B$267,2,FALSE),0)</f>
        <v>0</v>
      </c>
      <c r="C471" s="45">
        <f>_xlfn.IFNA(VLOOKUP(A471,'HTI0002 Strategy'!$A$85:$B$583,2,FALSE),0)</f>
        <v>0</v>
      </c>
      <c r="D471" s="45">
        <f>_xlfn.IFNA(VLOOKUP(A471,'HTI0003 Strategy'!$A$2:$B$500,2,FALSE),0)</f>
        <v>0</v>
      </c>
      <c r="E471" s="45">
        <f>_xlfn.IFNA(VLOOKUP(A471,'HTI0004 Strategy'!$A$2:$B$500,2,FALSE),0)</f>
        <v>10200</v>
      </c>
      <c r="F471" s="45">
        <f>_xlfn.IFNA(VLOOKUP(A471,'HTI0005 Strategy'!$A$2:$B$500,2,FALSE),0)</f>
        <v>-11050</v>
      </c>
      <c r="G471" s="45">
        <f>_xlfn.IFNA(VLOOKUP(A471,'HTI00S1 Strategy'!$A$2:$B$500,2,FALSE),0)</f>
        <v>1100</v>
      </c>
      <c r="H471" s="54">
        <f t="shared" si="18"/>
        <v>250</v>
      </c>
      <c r="I471" s="1">
        <f>VLOOKUP($A471,級距!$A:$K,9,FALSE)</f>
        <v>5</v>
      </c>
      <c r="J471" s="1">
        <f>VLOOKUP($A471,級距!$A:$K,10,FALSE)</f>
        <v>3</v>
      </c>
      <c r="K471" s="1">
        <f>VLOOKUP($A471,級距!$A:$K,11,FALSE)</f>
        <v>2</v>
      </c>
      <c r="L471" s="31">
        <f t="shared" si="17"/>
        <v>2</v>
      </c>
    </row>
    <row r="472" spans="1:12" x14ac:dyDescent="0.25">
      <c r="A472" s="46" t="s">
        <v>320</v>
      </c>
      <c r="B472" s="45">
        <f>_xlfn.IFNA(VLOOKUP(A472,'HTI0001 Strategy'!$A$2:$B$267,2,FALSE),0)</f>
        <v>-500</v>
      </c>
      <c r="C472" s="45">
        <f>_xlfn.IFNA(VLOOKUP(A472,'HTI0002 Strategy'!$A$85:$B$583,2,FALSE),0)</f>
        <v>3100</v>
      </c>
      <c r="D472" s="45">
        <f>_xlfn.IFNA(VLOOKUP(A472,'HTI0003 Strategy'!$A$2:$B$500,2,FALSE),0)</f>
        <v>-7150</v>
      </c>
      <c r="E472" s="45">
        <f>_xlfn.IFNA(VLOOKUP(A472,'HTI0004 Strategy'!$A$2:$B$500,2,FALSE),0)</f>
        <v>0</v>
      </c>
      <c r="F472" s="45">
        <f>_xlfn.IFNA(VLOOKUP(A472,'HTI0005 Strategy'!$A$2:$B$500,2,FALSE),0)</f>
        <v>-1000</v>
      </c>
      <c r="G472" s="45">
        <f>_xlfn.IFNA(VLOOKUP(A472,'HTI00S1 Strategy'!$A$2:$B$500,2,FALSE),0)</f>
        <v>500</v>
      </c>
      <c r="H472" s="54">
        <f t="shared" si="18"/>
        <v>-5050</v>
      </c>
      <c r="I472" s="1">
        <f>VLOOKUP($A472,級距!$A:$K,9,FALSE)</f>
        <v>7</v>
      </c>
      <c r="J472" s="1">
        <f>VLOOKUP($A472,級距!$A:$K,10,FALSE)</f>
        <v>4</v>
      </c>
      <c r="K472" s="1">
        <f>VLOOKUP($A472,級距!$A:$K,11,FALSE)</f>
        <v>1</v>
      </c>
      <c r="L472" s="31">
        <f t="shared" si="17"/>
        <v>1</v>
      </c>
    </row>
    <row r="473" spans="1:12" x14ac:dyDescent="0.25">
      <c r="A473" s="46" t="s">
        <v>319</v>
      </c>
      <c r="B473" s="45">
        <f>_xlfn.IFNA(VLOOKUP(A473,'HTI0001 Strategy'!$A$2:$B$267,2,FALSE),0)</f>
        <v>2650</v>
      </c>
      <c r="C473" s="45">
        <f>_xlfn.IFNA(VLOOKUP(A473,'HTI0002 Strategy'!$A$85:$B$583,2,FALSE),0)</f>
        <v>5200</v>
      </c>
      <c r="D473" s="45">
        <f>_xlfn.IFNA(VLOOKUP(A473,'HTI0003 Strategy'!$A$2:$B$500,2,FALSE),0)</f>
        <v>0</v>
      </c>
      <c r="E473" s="45">
        <f>_xlfn.IFNA(VLOOKUP(A473,'HTI0004 Strategy'!$A$2:$B$500,2,FALSE),0)</f>
        <v>0</v>
      </c>
      <c r="F473" s="45">
        <f>_xlfn.IFNA(VLOOKUP(A473,'HTI0005 Strategy'!$A$2:$B$500,2,FALSE),0)</f>
        <v>11200</v>
      </c>
      <c r="G473" s="45">
        <f>_xlfn.IFNA(VLOOKUP(A473,'HTI00S1 Strategy'!$A$2:$B$500,2,FALSE),0)</f>
        <v>-5800</v>
      </c>
      <c r="H473" s="54">
        <f t="shared" si="18"/>
        <v>13250</v>
      </c>
      <c r="I473" s="1">
        <f>VLOOKUP($A473,級距!$A:$K,9,FALSE)</f>
        <v>5</v>
      </c>
      <c r="J473" s="1">
        <f>VLOOKUP($A473,級距!$A:$K,10,FALSE)</f>
        <v>4</v>
      </c>
      <c r="K473" s="1">
        <f>VLOOKUP($A473,級距!$A:$K,11,FALSE)</f>
        <v>2</v>
      </c>
      <c r="L473" s="31">
        <f t="shared" si="17"/>
        <v>2</v>
      </c>
    </row>
    <row r="474" spans="1:12" x14ac:dyDescent="0.25">
      <c r="A474" s="46" t="s">
        <v>318</v>
      </c>
      <c r="B474" s="45">
        <f>_xlfn.IFNA(VLOOKUP(A474,'HTI0001 Strategy'!$A$2:$B$267,2,FALSE),0)</f>
        <v>0</v>
      </c>
      <c r="C474" s="45">
        <f>_xlfn.IFNA(VLOOKUP(A474,'HTI0002 Strategy'!$A$85:$B$583,2,FALSE),0)</f>
        <v>0</v>
      </c>
      <c r="D474" s="45">
        <f>_xlfn.IFNA(VLOOKUP(A474,'HTI0003 Strategy'!$A$2:$B$500,2,FALSE),0)</f>
        <v>800</v>
      </c>
      <c r="E474" s="45">
        <f>_xlfn.IFNA(VLOOKUP(A474,'HTI0004 Strategy'!$A$2:$B$500,2,FALSE),0)</f>
        <v>1800</v>
      </c>
      <c r="F474" s="45">
        <f>_xlfn.IFNA(VLOOKUP(A474,'HTI0005 Strategy'!$A$2:$B$500,2,FALSE),0)</f>
        <v>0</v>
      </c>
      <c r="G474" s="45">
        <f>_xlfn.IFNA(VLOOKUP(A474,'HTI00S1 Strategy'!$A$2:$B$500,2,FALSE),0)</f>
        <v>0</v>
      </c>
      <c r="H474" s="54">
        <f t="shared" si="18"/>
        <v>2600</v>
      </c>
      <c r="I474" s="1">
        <f>VLOOKUP($A474,級距!$A:$K,9,FALSE)</f>
        <v>3</v>
      </c>
      <c r="J474" s="1">
        <f>VLOOKUP($A474,級距!$A:$K,10,FALSE)</f>
        <v>7</v>
      </c>
      <c r="K474" s="1">
        <f>VLOOKUP($A474,級距!$A:$K,11,FALSE)</f>
        <v>3</v>
      </c>
      <c r="L474" s="31">
        <f t="shared" si="17"/>
        <v>3</v>
      </c>
    </row>
    <row r="475" spans="1:12" x14ac:dyDescent="0.25">
      <c r="A475" s="46" t="s">
        <v>317</v>
      </c>
      <c r="B475" s="45">
        <f>_xlfn.IFNA(VLOOKUP(A475,'HTI0001 Strategy'!$A$2:$B$267,2,FALSE),0)</f>
        <v>0</v>
      </c>
      <c r="C475" s="45">
        <f>_xlfn.IFNA(VLOOKUP(A475,'HTI0002 Strategy'!$A$85:$B$583,2,FALSE),0)</f>
        <v>0</v>
      </c>
      <c r="D475" s="45">
        <f>_xlfn.IFNA(VLOOKUP(A475,'HTI0003 Strategy'!$A$2:$B$500,2,FALSE),0)</f>
        <v>-600</v>
      </c>
      <c r="E475" s="45">
        <f>_xlfn.IFNA(VLOOKUP(A475,'HTI0004 Strategy'!$A$2:$B$500,2,FALSE),0)</f>
        <v>1250</v>
      </c>
      <c r="F475" s="45">
        <f>_xlfn.IFNA(VLOOKUP(A475,'HTI0005 Strategy'!$A$2:$B$500,2,FALSE),0)</f>
        <v>1200</v>
      </c>
      <c r="G475" s="45">
        <f>_xlfn.IFNA(VLOOKUP(A475,'HTI00S1 Strategy'!$A$2:$B$500,2,FALSE),0)</f>
        <v>0</v>
      </c>
      <c r="H475" s="54">
        <f t="shared" si="18"/>
        <v>1850</v>
      </c>
      <c r="I475" s="1">
        <f>VLOOKUP($A475,級距!$A:$K,9,FALSE)</f>
        <v>3</v>
      </c>
      <c r="J475" s="1">
        <f>VLOOKUP($A475,級距!$A:$K,10,FALSE)</f>
        <v>7</v>
      </c>
      <c r="K475" s="1">
        <f>VLOOKUP($A475,級距!$A:$K,11,FALSE)</f>
        <v>3</v>
      </c>
      <c r="L475" s="31">
        <f t="shared" si="17"/>
        <v>3</v>
      </c>
    </row>
    <row r="476" spans="1:12" x14ac:dyDescent="0.25">
      <c r="A476" s="46" t="s">
        <v>316</v>
      </c>
      <c r="B476" s="45">
        <f>_xlfn.IFNA(VLOOKUP(A476,'HTI0001 Strategy'!$A$2:$B$267,2,FALSE),0)</f>
        <v>0</v>
      </c>
      <c r="C476" s="45">
        <f>_xlfn.IFNA(VLOOKUP(A476,'HTI0002 Strategy'!$A$85:$B$583,2,FALSE),0)</f>
        <v>3400</v>
      </c>
      <c r="D476" s="45">
        <f>_xlfn.IFNA(VLOOKUP(A476,'HTI0003 Strategy'!$A$2:$B$500,2,FALSE),0)</f>
        <v>0</v>
      </c>
      <c r="E476" s="45">
        <f>_xlfn.IFNA(VLOOKUP(A476,'HTI0004 Strategy'!$A$2:$B$500,2,FALSE),0)</f>
        <v>0</v>
      </c>
      <c r="F476" s="45">
        <f>_xlfn.IFNA(VLOOKUP(A476,'HTI0005 Strategy'!$A$2:$B$500,2,FALSE),0)</f>
        <v>300</v>
      </c>
      <c r="G476" s="45">
        <f>_xlfn.IFNA(VLOOKUP(A476,'HTI00S1 Strategy'!$A$2:$B$500,2,FALSE),0)</f>
        <v>0</v>
      </c>
      <c r="H476" s="54">
        <f t="shared" si="18"/>
        <v>3700</v>
      </c>
      <c r="I476" s="1">
        <f>VLOOKUP($A476,級距!$A:$K,9,FALSE)</f>
        <v>3</v>
      </c>
      <c r="J476" s="1">
        <f>VLOOKUP($A476,級距!$A:$K,10,FALSE)</f>
        <v>7</v>
      </c>
      <c r="K476" s="1">
        <f>VLOOKUP($A476,級距!$A:$K,11,FALSE)</f>
        <v>3</v>
      </c>
      <c r="L476" s="31">
        <f t="shared" si="17"/>
        <v>3</v>
      </c>
    </row>
    <row r="477" spans="1:12" x14ac:dyDescent="0.25">
      <c r="A477" s="46" t="s">
        <v>315</v>
      </c>
      <c r="B477" s="45">
        <f>_xlfn.IFNA(VLOOKUP(A477,'HTI0001 Strategy'!$A$2:$B$267,2,FALSE),0)</f>
        <v>0</v>
      </c>
      <c r="C477" s="45">
        <f>_xlfn.IFNA(VLOOKUP(A477,'HTI0002 Strategy'!$A$85:$B$583,2,FALSE),0)</f>
        <v>0</v>
      </c>
      <c r="D477" s="45">
        <f>_xlfn.IFNA(VLOOKUP(A477,'HTI0003 Strategy'!$A$2:$B$500,2,FALSE),0)</f>
        <v>0</v>
      </c>
      <c r="E477" s="45">
        <f>_xlfn.IFNA(VLOOKUP(A477,'HTI0004 Strategy'!$A$2:$B$500,2,FALSE),0)</f>
        <v>9150</v>
      </c>
      <c r="F477" s="45">
        <f>_xlfn.IFNA(VLOOKUP(A477,'HTI0005 Strategy'!$A$2:$B$500,2,FALSE),0)</f>
        <v>2700</v>
      </c>
      <c r="G477" s="45">
        <f>_xlfn.IFNA(VLOOKUP(A477,'HTI00S1 Strategy'!$A$2:$B$500,2,FALSE),0)</f>
        <v>0</v>
      </c>
      <c r="H477" s="54">
        <f t="shared" si="18"/>
        <v>11850</v>
      </c>
      <c r="I477" s="1">
        <f>VLOOKUP($A477,級距!$A:$K,9,FALSE)</f>
        <v>3</v>
      </c>
      <c r="J477" s="1">
        <f>VLOOKUP($A477,級距!$A:$K,10,FALSE)</f>
        <v>6</v>
      </c>
      <c r="K477" s="1">
        <f>VLOOKUP($A477,級距!$A:$K,11,FALSE)</f>
        <v>2</v>
      </c>
      <c r="L477" s="31">
        <f t="shared" si="17"/>
        <v>2</v>
      </c>
    </row>
    <row r="478" spans="1:12" x14ac:dyDescent="0.25">
      <c r="A478" s="46" t="s">
        <v>314</v>
      </c>
      <c r="B478" s="45">
        <f>_xlfn.IFNA(VLOOKUP(A478,'HTI0001 Strategy'!$A$2:$B$267,2,FALSE),0)</f>
        <v>2300</v>
      </c>
      <c r="C478" s="45">
        <f>_xlfn.IFNA(VLOOKUP(A478,'HTI0002 Strategy'!$A$85:$B$583,2,FALSE),0)</f>
        <v>-5400</v>
      </c>
      <c r="D478" s="45">
        <f>_xlfn.IFNA(VLOOKUP(A478,'HTI0003 Strategy'!$A$2:$B$500,2,FALSE),0)</f>
        <v>0</v>
      </c>
      <c r="E478" s="45">
        <f>_xlfn.IFNA(VLOOKUP(A478,'HTI0004 Strategy'!$A$2:$B$500,2,FALSE),0)</f>
        <v>0</v>
      </c>
      <c r="F478" s="45">
        <f>_xlfn.IFNA(VLOOKUP(A478,'HTI0005 Strategy'!$A$2:$B$500,2,FALSE),0)</f>
        <v>-5400</v>
      </c>
      <c r="G478" s="45">
        <f>_xlfn.IFNA(VLOOKUP(A478,'HTI00S1 Strategy'!$A$2:$B$500,2,FALSE),0)</f>
        <v>0</v>
      </c>
      <c r="H478" s="54">
        <f t="shared" si="18"/>
        <v>-8500</v>
      </c>
      <c r="I478" s="1">
        <f>VLOOKUP($A478,級距!$A:$K,9,FALSE)</f>
        <v>2</v>
      </c>
      <c r="J478" s="1">
        <f>VLOOKUP($A478,級距!$A:$K,10,FALSE)</f>
        <v>1</v>
      </c>
      <c r="K478" s="1">
        <f>VLOOKUP($A478,級距!$A:$K,11,FALSE)</f>
        <v>2</v>
      </c>
      <c r="L478" s="31">
        <f t="shared" si="17"/>
        <v>2</v>
      </c>
    </row>
    <row r="479" spans="1:12" x14ac:dyDescent="0.25">
      <c r="A479" s="46" t="s">
        <v>313</v>
      </c>
      <c r="B479" s="45">
        <f>_xlfn.IFNA(VLOOKUP(A479,'HTI0001 Strategy'!$A$2:$B$267,2,FALSE),0)</f>
        <v>0</v>
      </c>
      <c r="C479" s="45">
        <f>_xlfn.IFNA(VLOOKUP(A479,'HTI0002 Strategy'!$A$85:$B$583,2,FALSE),0)</f>
        <v>0</v>
      </c>
      <c r="D479" s="45">
        <f>_xlfn.IFNA(VLOOKUP(A479,'HTI0003 Strategy'!$A$2:$B$500,2,FALSE),0)</f>
        <v>0</v>
      </c>
      <c r="E479" s="45">
        <f>_xlfn.IFNA(VLOOKUP(A479,'HTI0004 Strategy'!$A$2:$B$500,2,FALSE),0)</f>
        <v>0</v>
      </c>
      <c r="F479" s="45">
        <f>_xlfn.IFNA(VLOOKUP(A479,'HTI0005 Strategy'!$A$2:$B$500,2,FALSE),0)</f>
        <v>-7000</v>
      </c>
      <c r="G479" s="45">
        <f>_xlfn.IFNA(VLOOKUP(A479,'HTI00S1 Strategy'!$A$2:$B$500,2,FALSE),0)</f>
        <v>0</v>
      </c>
      <c r="H479" s="54">
        <f t="shared" si="18"/>
        <v>-7000</v>
      </c>
      <c r="I479" s="1">
        <f>VLOOKUP($A479,級距!$A:$K,9,FALSE)</f>
        <v>5</v>
      </c>
      <c r="J479" s="1">
        <f>VLOOKUP($A479,級距!$A:$K,10,FALSE)</f>
        <v>6</v>
      </c>
      <c r="K479" s="1">
        <f>VLOOKUP($A479,級距!$A:$K,11,FALSE)</f>
        <v>2</v>
      </c>
      <c r="L479" s="31">
        <f t="shared" si="17"/>
        <v>2</v>
      </c>
    </row>
    <row r="480" spans="1:12" x14ac:dyDescent="0.25">
      <c r="A480" s="46" t="s">
        <v>312</v>
      </c>
      <c r="B480" s="45">
        <f>_xlfn.IFNA(VLOOKUP(A480,'HTI0001 Strategy'!$A$2:$B$267,2,FALSE),0)</f>
        <v>-5400</v>
      </c>
      <c r="C480" s="45">
        <f>_xlfn.IFNA(VLOOKUP(A480,'HTI0002 Strategy'!$A$85:$B$583,2,FALSE),0)</f>
        <v>-5400</v>
      </c>
      <c r="D480" s="45">
        <f>_xlfn.IFNA(VLOOKUP(A480,'HTI0003 Strategy'!$A$2:$B$500,2,FALSE),0)</f>
        <v>0</v>
      </c>
      <c r="E480" s="45">
        <f>_xlfn.IFNA(VLOOKUP(A480,'HTI0004 Strategy'!$A$2:$B$500,2,FALSE),0)</f>
        <v>1500</v>
      </c>
      <c r="F480" s="45">
        <f>_xlfn.IFNA(VLOOKUP(A480,'HTI0005 Strategy'!$A$2:$B$500,2,FALSE),0)</f>
        <v>4600</v>
      </c>
      <c r="G480" s="45">
        <f>_xlfn.IFNA(VLOOKUP(A480,'HTI00S1 Strategy'!$A$2:$B$500,2,FALSE),0)</f>
        <v>-5900</v>
      </c>
      <c r="H480" s="54">
        <f t="shared" si="18"/>
        <v>-10600</v>
      </c>
      <c r="I480" s="1">
        <f>VLOOKUP($A480,級距!$A:$K,9,FALSE)</f>
        <v>5</v>
      </c>
      <c r="J480" s="1">
        <f>VLOOKUP($A480,級距!$A:$K,10,FALSE)</f>
        <v>3</v>
      </c>
      <c r="K480" s="1">
        <f>VLOOKUP($A480,級距!$A:$K,11,FALSE)</f>
        <v>2</v>
      </c>
      <c r="L480" s="31">
        <f t="shared" si="17"/>
        <v>2</v>
      </c>
    </row>
    <row r="481" spans="1:12" x14ac:dyDescent="0.25">
      <c r="A481" s="46" t="s">
        <v>311</v>
      </c>
      <c r="B481" s="45">
        <f>_xlfn.IFNA(VLOOKUP(A481,'HTI0001 Strategy'!$A$2:$B$267,2,FALSE),0)</f>
        <v>1450</v>
      </c>
      <c r="C481" s="45">
        <f>_xlfn.IFNA(VLOOKUP(A481,'HTI0002 Strategy'!$A$85:$B$583,2,FALSE),0)</f>
        <v>0</v>
      </c>
      <c r="D481" s="45">
        <f>_xlfn.IFNA(VLOOKUP(A481,'HTI0003 Strategy'!$A$2:$B$500,2,FALSE),0)</f>
        <v>4450</v>
      </c>
      <c r="E481" s="45">
        <f>_xlfn.IFNA(VLOOKUP(A481,'HTI0004 Strategy'!$A$2:$B$500,2,FALSE),0)</f>
        <v>-11350</v>
      </c>
      <c r="F481" s="45">
        <f>_xlfn.IFNA(VLOOKUP(A481,'HTI0005 Strategy'!$A$2:$B$500,2,FALSE),0)</f>
        <v>-5500</v>
      </c>
      <c r="G481" s="45">
        <f>_xlfn.IFNA(VLOOKUP(A481,'HTI00S1 Strategy'!$A$2:$B$500,2,FALSE),0)</f>
        <v>3950</v>
      </c>
      <c r="H481" s="54">
        <f t="shared" si="18"/>
        <v>-7000</v>
      </c>
      <c r="I481" s="1">
        <f>VLOOKUP($A481,級距!$A:$K,9,FALSE)</f>
        <v>8</v>
      </c>
      <c r="J481" s="1">
        <f>VLOOKUP($A481,級距!$A:$K,10,FALSE)</f>
        <v>3</v>
      </c>
      <c r="K481" s="1">
        <f>VLOOKUP($A481,級距!$A:$K,11,FALSE)</f>
        <v>1</v>
      </c>
      <c r="L481" s="31">
        <f t="shared" si="17"/>
        <v>1</v>
      </c>
    </row>
    <row r="482" spans="1:12" x14ac:dyDescent="0.25">
      <c r="A482" s="46" t="s">
        <v>310</v>
      </c>
      <c r="B482" s="45">
        <f>_xlfn.IFNA(VLOOKUP(A482,'HTI0001 Strategy'!$A$2:$B$267,2,FALSE),0)</f>
        <v>0</v>
      </c>
      <c r="C482" s="45">
        <f>_xlfn.IFNA(VLOOKUP(A482,'HTI0002 Strategy'!$A$85:$B$583,2,FALSE),0)</f>
        <v>0</v>
      </c>
      <c r="D482" s="45">
        <f>_xlfn.IFNA(VLOOKUP(A482,'HTI0003 Strategy'!$A$2:$B$500,2,FALSE),0)</f>
        <v>1000</v>
      </c>
      <c r="E482" s="45">
        <f>_xlfn.IFNA(VLOOKUP(A482,'HTI0004 Strategy'!$A$2:$B$500,2,FALSE),0)</f>
        <v>0</v>
      </c>
      <c r="F482" s="45">
        <f>_xlfn.IFNA(VLOOKUP(A482,'HTI0005 Strategy'!$A$2:$B$500,2,FALSE),0)</f>
        <v>-6200</v>
      </c>
      <c r="G482" s="45">
        <f>_xlfn.IFNA(VLOOKUP(A482,'HTI00S1 Strategy'!$A$2:$B$500,2,FALSE),0)</f>
        <v>3200</v>
      </c>
      <c r="H482" s="54">
        <f t="shared" si="18"/>
        <v>-2000</v>
      </c>
      <c r="I482" s="1">
        <f>VLOOKUP($A482,級距!$A:$K,9,FALSE)</f>
        <v>4</v>
      </c>
      <c r="J482" s="1">
        <f>VLOOKUP($A482,級距!$A:$K,10,FALSE)</f>
        <v>5</v>
      </c>
      <c r="K482" s="1">
        <f>VLOOKUP($A482,級距!$A:$K,11,FALSE)</f>
        <v>2</v>
      </c>
      <c r="L482" s="31">
        <f t="shared" si="17"/>
        <v>2</v>
      </c>
    </row>
    <row r="483" spans="1:12" x14ac:dyDescent="0.25">
      <c r="A483" s="46" t="s">
        <v>309</v>
      </c>
      <c r="B483" s="45">
        <f>_xlfn.IFNA(VLOOKUP(A483,'HTI0001 Strategy'!$A$2:$B$267,2,FALSE),0)</f>
        <v>0</v>
      </c>
      <c r="C483" s="45">
        <f>_xlfn.IFNA(VLOOKUP(A483,'HTI0002 Strategy'!$A$85:$B$583,2,FALSE),0)</f>
        <v>-5400</v>
      </c>
      <c r="D483" s="45">
        <f>_xlfn.IFNA(VLOOKUP(A483,'HTI0003 Strategy'!$A$2:$B$500,2,FALSE),0)</f>
        <v>-1500</v>
      </c>
      <c r="E483" s="45">
        <f>_xlfn.IFNA(VLOOKUP(A483,'HTI0004 Strategy'!$A$2:$B$500,2,FALSE),0)</f>
        <v>0</v>
      </c>
      <c r="F483" s="45">
        <f>_xlfn.IFNA(VLOOKUP(A483,'HTI0005 Strategy'!$A$2:$B$500,2,FALSE),0)</f>
        <v>-500</v>
      </c>
      <c r="G483" s="45">
        <f>_xlfn.IFNA(VLOOKUP(A483,'HTI00S1 Strategy'!$A$2:$B$500,2,FALSE),0)</f>
        <v>0</v>
      </c>
      <c r="H483" s="54">
        <f t="shared" si="18"/>
        <v>-7400</v>
      </c>
      <c r="I483" s="1">
        <f>VLOOKUP($A483,級距!$A:$K,9,FALSE)</f>
        <v>4</v>
      </c>
      <c r="J483" s="1">
        <f>VLOOKUP($A483,級距!$A:$K,10,FALSE)</f>
        <v>7</v>
      </c>
      <c r="K483" s="1">
        <f>VLOOKUP($A483,級距!$A:$K,11,FALSE)</f>
        <v>3</v>
      </c>
      <c r="L483" s="31">
        <f t="shared" si="17"/>
        <v>3</v>
      </c>
    </row>
    <row r="484" spans="1:12" x14ac:dyDescent="0.25">
      <c r="A484" s="46" t="s">
        <v>308</v>
      </c>
      <c r="B484" s="45">
        <f>_xlfn.IFNA(VLOOKUP(A484,'HTI0001 Strategy'!$A$2:$B$267,2,FALSE),0)</f>
        <v>0</v>
      </c>
      <c r="C484" s="45">
        <f>_xlfn.IFNA(VLOOKUP(A484,'HTI0002 Strategy'!$A$85:$B$583,2,FALSE),0)</f>
        <v>10450</v>
      </c>
      <c r="D484" s="45">
        <f>_xlfn.IFNA(VLOOKUP(A484,'HTI0003 Strategy'!$A$2:$B$500,2,FALSE),0)</f>
        <v>3150</v>
      </c>
      <c r="E484" s="45">
        <f>_xlfn.IFNA(VLOOKUP(A484,'HTI0004 Strategy'!$A$2:$B$500,2,FALSE),0)</f>
        <v>0</v>
      </c>
      <c r="F484" s="45">
        <f>_xlfn.IFNA(VLOOKUP(A484,'HTI0005 Strategy'!$A$2:$B$500,2,FALSE),0)</f>
        <v>-11100</v>
      </c>
      <c r="G484" s="45">
        <f>_xlfn.IFNA(VLOOKUP(A484,'HTI00S1 Strategy'!$A$2:$B$500,2,FALSE),0)</f>
        <v>0</v>
      </c>
      <c r="H484" s="54">
        <f t="shared" si="18"/>
        <v>2500</v>
      </c>
      <c r="I484" s="1">
        <f>VLOOKUP($A484,級距!$A:$K,9,FALSE)</f>
        <v>8</v>
      </c>
      <c r="J484" s="1">
        <f>VLOOKUP($A484,級距!$A:$K,10,FALSE)</f>
        <v>9</v>
      </c>
      <c r="K484" s="1">
        <f>VLOOKUP($A484,級距!$A:$K,11,FALSE)</f>
        <v>4</v>
      </c>
      <c r="L484" s="31">
        <f t="shared" si="17"/>
        <v>4</v>
      </c>
    </row>
    <row r="485" spans="1:12" x14ac:dyDescent="0.25">
      <c r="A485" s="46" t="s">
        <v>307</v>
      </c>
      <c r="B485" s="45">
        <f>_xlfn.IFNA(VLOOKUP(A485,'HTI0001 Strategy'!$A$2:$B$267,2,FALSE),0)</f>
        <v>0</v>
      </c>
      <c r="C485" s="45">
        <f>_xlfn.IFNA(VLOOKUP(A485,'HTI0002 Strategy'!$A$85:$B$583,2,FALSE),0)</f>
        <v>350</v>
      </c>
      <c r="D485" s="45">
        <f>_xlfn.IFNA(VLOOKUP(A485,'HTI0003 Strategy'!$A$2:$B$500,2,FALSE),0)</f>
        <v>-400</v>
      </c>
      <c r="E485" s="45">
        <f>_xlfn.IFNA(VLOOKUP(A485,'HTI0004 Strategy'!$A$2:$B$500,2,FALSE),0)</f>
        <v>0</v>
      </c>
      <c r="F485" s="45">
        <f>_xlfn.IFNA(VLOOKUP(A485,'HTI0005 Strategy'!$A$2:$B$500,2,FALSE),0)</f>
        <v>-5200</v>
      </c>
      <c r="G485" s="45">
        <f>_xlfn.IFNA(VLOOKUP(A485,'HTI00S1 Strategy'!$A$2:$B$500,2,FALSE),0)</f>
        <v>200</v>
      </c>
      <c r="H485" s="54">
        <f t="shared" si="18"/>
        <v>-5050</v>
      </c>
      <c r="I485" s="1">
        <f>VLOOKUP($A485,級距!$A:$K,9,FALSE)</f>
        <v>2</v>
      </c>
      <c r="J485" s="1">
        <f>VLOOKUP($A485,級距!$A:$K,10,FALSE)</f>
        <v>1</v>
      </c>
      <c r="K485" s="1">
        <f>VLOOKUP($A485,級距!$A:$K,11,FALSE)</f>
        <v>2</v>
      </c>
      <c r="L485" s="31">
        <f t="shared" si="17"/>
        <v>2</v>
      </c>
    </row>
    <row r="486" spans="1:12" x14ac:dyDescent="0.25">
      <c r="A486" s="46" t="s">
        <v>306</v>
      </c>
      <c r="B486" s="45">
        <f>_xlfn.IFNA(VLOOKUP(A486,'HTI0001 Strategy'!$A$2:$B$267,2,FALSE),0)</f>
        <v>0</v>
      </c>
      <c r="C486" s="45">
        <f>_xlfn.IFNA(VLOOKUP(A486,'HTI0002 Strategy'!$A$85:$B$583,2,FALSE),0)</f>
        <v>2600</v>
      </c>
      <c r="D486" s="45">
        <f>_xlfn.IFNA(VLOOKUP(A486,'HTI0003 Strategy'!$A$2:$B$500,2,FALSE),0)</f>
        <v>0</v>
      </c>
      <c r="E486" s="45">
        <f>_xlfn.IFNA(VLOOKUP(A486,'HTI0004 Strategy'!$A$2:$B$500,2,FALSE),0)</f>
        <v>-10900</v>
      </c>
      <c r="F486" s="45">
        <f>_xlfn.IFNA(VLOOKUP(A486,'HTI0005 Strategy'!$A$2:$B$500,2,FALSE),0)</f>
        <v>-1100</v>
      </c>
      <c r="G486" s="45">
        <f>_xlfn.IFNA(VLOOKUP(A486,'HTI00S1 Strategy'!$A$2:$B$500,2,FALSE),0)</f>
        <v>1200</v>
      </c>
      <c r="H486" s="54">
        <f t="shared" si="18"/>
        <v>-8200</v>
      </c>
      <c r="I486" s="1">
        <f>VLOOKUP($A486,級距!$A:$K,9,FALSE)</f>
        <v>5</v>
      </c>
      <c r="J486" s="1">
        <f>VLOOKUP($A486,級距!$A:$K,10,FALSE)</f>
        <v>6</v>
      </c>
      <c r="K486" s="1">
        <f>VLOOKUP($A486,級距!$A:$K,11,FALSE)</f>
        <v>2</v>
      </c>
      <c r="L486" s="31">
        <f t="shared" si="17"/>
        <v>2</v>
      </c>
    </row>
    <row r="487" spans="1:12" x14ac:dyDescent="0.25">
      <c r="A487" s="46" t="s">
        <v>305</v>
      </c>
      <c r="B487" s="45">
        <f>_xlfn.IFNA(VLOOKUP(A487,'HTI0001 Strategy'!$A$2:$B$267,2,FALSE),0)</f>
        <v>100</v>
      </c>
      <c r="C487" s="45">
        <f>_xlfn.IFNA(VLOOKUP(A487,'HTI0002 Strategy'!$A$85:$B$583,2,FALSE),0)</f>
        <v>5000</v>
      </c>
      <c r="D487" s="45">
        <f>_xlfn.IFNA(VLOOKUP(A487,'HTI0003 Strategy'!$A$2:$B$500,2,FALSE),0)</f>
        <v>-5400</v>
      </c>
      <c r="E487" s="45">
        <f>_xlfn.IFNA(VLOOKUP(A487,'HTI0004 Strategy'!$A$2:$B$500,2,FALSE),0)</f>
        <v>-5300</v>
      </c>
      <c r="F487" s="45">
        <f>_xlfn.IFNA(VLOOKUP(A487,'HTI0005 Strategy'!$A$2:$B$500,2,FALSE),0)</f>
        <v>-11050</v>
      </c>
      <c r="G487" s="45">
        <f>_xlfn.IFNA(VLOOKUP(A487,'HTI00S1 Strategy'!$A$2:$B$500,2,FALSE),0)</f>
        <v>-5900</v>
      </c>
      <c r="H487" s="54">
        <f t="shared" si="18"/>
        <v>-22550</v>
      </c>
      <c r="I487" s="1">
        <f>VLOOKUP($A487,級距!$A:$K,9,FALSE)</f>
        <v>5</v>
      </c>
      <c r="J487" s="1">
        <f>VLOOKUP($A487,級距!$A:$K,10,FALSE)</f>
        <v>1</v>
      </c>
      <c r="K487" s="1">
        <f>VLOOKUP($A487,級距!$A:$K,11,FALSE)</f>
        <v>2</v>
      </c>
      <c r="L487" s="31">
        <f t="shared" si="17"/>
        <v>2</v>
      </c>
    </row>
    <row r="488" spans="1:12" x14ac:dyDescent="0.25">
      <c r="A488" s="46" t="s">
        <v>304</v>
      </c>
      <c r="B488" s="45">
        <f>_xlfn.IFNA(VLOOKUP(A488,'HTI0001 Strategy'!$A$2:$B$267,2,FALSE),0)</f>
        <v>2700</v>
      </c>
      <c r="C488" s="45">
        <f>_xlfn.IFNA(VLOOKUP(A488,'HTI0002 Strategy'!$A$85:$B$583,2,FALSE),0)</f>
        <v>-2200</v>
      </c>
      <c r="D488" s="45">
        <f>_xlfn.IFNA(VLOOKUP(A488,'HTI0003 Strategy'!$A$2:$B$500,2,FALSE),0)</f>
        <v>900</v>
      </c>
      <c r="E488" s="45">
        <f>_xlfn.IFNA(VLOOKUP(A488,'HTI0004 Strategy'!$A$2:$B$500,2,FALSE),0)</f>
        <v>4400</v>
      </c>
      <c r="F488" s="45">
        <f>_xlfn.IFNA(VLOOKUP(A488,'HTI0005 Strategy'!$A$2:$B$500,2,FALSE),0)</f>
        <v>4300</v>
      </c>
      <c r="G488" s="45">
        <f>_xlfn.IFNA(VLOOKUP(A488,'HTI00S1 Strategy'!$A$2:$B$500,2,FALSE),0)</f>
        <v>0</v>
      </c>
      <c r="H488" s="54">
        <f t="shared" si="18"/>
        <v>10100</v>
      </c>
      <c r="I488" s="1">
        <f>VLOOKUP($A488,級距!$A:$K,9,FALSE)</f>
        <v>7</v>
      </c>
      <c r="J488" s="1">
        <f>VLOOKUP($A488,級距!$A:$K,10,FALSE)</f>
        <v>7</v>
      </c>
      <c r="K488" s="1">
        <f>VLOOKUP($A488,級距!$A:$K,11,FALSE)</f>
        <v>4</v>
      </c>
      <c r="L488" s="31">
        <f t="shared" si="17"/>
        <v>4</v>
      </c>
    </row>
    <row r="489" spans="1:12" x14ac:dyDescent="0.25">
      <c r="A489" s="46" t="s">
        <v>303</v>
      </c>
      <c r="B489" s="45">
        <f>_xlfn.IFNA(VLOOKUP(A489,'HTI0001 Strategy'!$A$2:$B$267,2,FALSE),0)</f>
        <v>0</v>
      </c>
      <c r="C489" s="45">
        <f>_xlfn.IFNA(VLOOKUP(A489,'HTI0002 Strategy'!$A$85:$B$583,2,FALSE),0)</f>
        <v>0</v>
      </c>
      <c r="D489" s="45">
        <f>_xlfn.IFNA(VLOOKUP(A489,'HTI0003 Strategy'!$A$2:$B$500,2,FALSE),0)</f>
        <v>0</v>
      </c>
      <c r="E489" s="45">
        <f>_xlfn.IFNA(VLOOKUP(A489,'HTI0004 Strategy'!$A$2:$B$500,2,FALSE),0)</f>
        <v>0</v>
      </c>
      <c r="F489" s="45">
        <f>_xlfn.IFNA(VLOOKUP(A489,'HTI0005 Strategy'!$A$2:$B$500,2,FALSE),0)</f>
        <v>-1150</v>
      </c>
      <c r="G489" s="45">
        <f>_xlfn.IFNA(VLOOKUP(A489,'HTI00S1 Strategy'!$A$2:$B$500,2,FALSE),0)</f>
        <v>-5400</v>
      </c>
      <c r="H489" s="54">
        <f t="shared" si="18"/>
        <v>-6550</v>
      </c>
      <c r="I489" s="1">
        <f>VLOOKUP($A489,級距!$A:$K,9,FALSE)</f>
        <v>5</v>
      </c>
      <c r="J489" s="1">
        <f>VLOOKUP($A489,級距!$A:$K,10,FALSE)</f>
        <v>6</v>
      </c>
      <c r="K489" s="1">
        <f>VLOOKUP($A489,級距!$A:$K,11,FALSE)</f>
        <v>2</v>
      </c>
      <c r="L489" s="31">
        <f t="shared" si="17"/>
        <v>2</v>
      </c>
    </row>
    <row r="490" spans="1:12" x14ac:dyDescent="0.25">
      <c r="A490" s="46" t="s">
        <v>302</v>
      </c>
      <c r="B490" s="45">
        <f>_xlfn.IFNA(VLOOKUP(A490,'HTI0001 Strategy'!$A$2:$B$267,2,FALSE),0)</f>
        <v>300</v>
      </c>
      <c r="C490" s="45">
        <f>_xlfn.IFNA(VLOOKUP(A490,'HTI0002 Strategy'!$A$85:$B$583,2,FALSE),0)</f>
        <v>-5500</v>
      </c>
      <c r="D490" s="45">
        <f>_xlfn.IFNA(VLOOKUP(A490,'HTI0003 Strategy'!$A$2:$B$500,2,FALSE),0)</f>
        <v>700</v>
      </c>
      <c r="E490" s="45">
        <f>_xlfn.IFNA(VLOOKUP(A490,'HTI0004 Strategy'!$A$2:$B$500,2,FALSE),0)</f>
        <v>-5700</v>
      </c>
      <c r="F490" s="45">
        <f>_xlfn.IFNA(VLOOKUP(A490,'HTI0005 Strategy'!$A$2:$B$500,2,FALSE),0)</f>
        <v>3300</v>
      </c>
      <c r="G490" s="45">
        <f>_xlfn.IFNA(VLOOKUP(A490,'HTI00S1 Strategy'!$A$2:$B$500,2,FALSE),0)</f>
        <v>1200</v>
      </c>
      <c r="H490" s="54">
        <f t="shared" si="18"/>
        <v>-5700</v>
      </c>
      <c r="I490" s="1">
        <f>VLOOKUP($A490,級距!$A:$K,9,FALSE)</f>
        <v>6</v>
      </c>
      <c r="J490" s="1">
        <f>VLOOKUP($A490,級距!$A:$K,10,FALSE)</f>
        <v>7</v>
      </c>
      <c r="K490" s="1">
        <f>VLOOKUP($A490,級距!$A:$K,11,FALSE)</f>
        <v>4</v>
      </c>
      <c r="L490" s="31">
        <f t="shared" si="17"/>
        <v>4</v>
      </c>
    </row>
    <row r="491" spans="1:12" x14ac:dyDescent="0.25">
      <c r="A491" s="46" t="s">
        <v>301</v>
      </c>
      <c r="B491" s="45">
        <f>_xlfn.IFNA(VLOOKUP(A491,'HTI0001 Strategy'!$A$2:$B$267,2,FALSE),0)</f>
        <v>0</v>
      </c>
      <c r="C491" s="45">
        <f>_xlfn.IFNA(VLOOKUP(A491,'HTI0002 Strategy'!$A$85:$B$583,2,FALSE),0)</f>
        <v>0</v>
      </c>
      <c r="D491" s="45">
        <f>_xlfn.IFNA(VLOOKUP(A491,'HTI0003 Strategy'!$A$2:$B$500,2,FALSE),0)</f>
        <v>1700</v>
      </c>
      <c r="E491" s="45">
        <f>_xlfn.IFNA(VLOOKUP(A491,'HTI0004 Strategy'!$A$2:$B$500,2,FALSE),0)</f>
        <v>-7800</v>
      </c>
      <c r="F491" s="45">
        <f>_xlfn.IFNA(VLOOKUP(A491,'HTI0005 Strategy'!$A$2:$B$500,2,FALSE),0)</f>
        <v>-2400</v>
      </c>
      <c r="G491" s="45">
        <f>_xlfn.IFNA(VLOOKUP(A491,'HTI00S1 Strategy'!$A$2:$B$500,2,FALSE),0)</f>
        <v>2800</v>
      </c>
      <c r="H491" s="54">
        <f t="shared" si="18"/>
        <v>-5700</v>
      </c>
      <c r="I491" s="1">
        <f>VLOOKUP($A491,級距!$A:$K,9,FALSE)</f>
        <v>2</v>
      </c>
      <c r="J491" s="1">
        <f>VLOOKUP($A491,級距!$A:$K,10,FALSE)</f>
        <v>6</v>
      </c>
      <c r="K491" s="1">
        <f>VLOOKUP($A491,級距!$A:$K,11,FALSE)</f>
        <v>2</v>
      </c>
      <c r="L491" s="31">
        <f t="shared" si="17"/>
        <v>2</v>
      </c>
    </row>
    <row r="492" spans="1:12" x14ac:dyDescent="0.25">
      <c r="A492" s="46" t="s">
        <v>300</v>
      </c>
      <c r="B492" s="45">
        <f>_xlfn.IFNA(VLOOKUP(A492,'HTI0001 Strategy'!$A$2:$B$267,2,FALSE),0)</f>
        <v>0</v>
      </c>
      <c r="C492" s="45">
        <f>_xlfn.IFNA(VLOOKUP(A492,'HTI0002 Strategy'!$A$85:$B$583,2,FALSE),0)</f>
        <v>0</v>
      </c>
      <c r="D492" s="45">
        <f>_xlfn.IFNA(VLOOKUP(A492,'HTI0003 Strategy'!$A$2:$B$500,2,FALSE),0)</f>
        <v>4500</v>
      </c>
      <c r="E492" s="45">
        <f>_xlfn.IFNA(VLOOKUP(A492,'HTI0004 Strategy'!$A$2:$B$500,2,FALSE),0)</f>
        <v>0</v>
      </c>
      <c r="F492" s="45">
        <f>_xlfn.IFNA(VLOOKUP(A492,'HTI0005 Strategy'!$A$2:$B$500,2,FALSE),0)</f>
        <v>-2150</v>
      </c>
      <c r="G492" s="45">
        <f>_xlfn.IFNA(VLOOKUP(A492,'HTI00S1 Strategy'!$A$2:$B$500,2,FALSE),0)</f>
        <v>4700</v>
      </c>
      <c r="H492" s="54">
        <f t="shared" si="18"/>
        <v>7050</v>
      </c>
      <c r="I492" s="1">
        <f>VLOOKUP($A492,級距!$A:$K,9,FALSE)</f>
        <v>7</v>
      </c>
      <c r="J492" s="1">
        <f>VLOOKUP($A492,級距!$A:$K,10,FALSE)</f>
        <v>9</v>
      </c>
      <c r="K492" s="1">
        <f>VLOOKUP($A492,級距!$A:$K,11,FALSE)</f>
        <v>4</v>
      </c>
      <c r="L492" s="31">
        <f t="shared" si="17"/>
        <v>4</v>
      </c>
    </row>
    <row r="493" spans="1:12" x14ac:dyDescent="0.25">
      <c r="A493" s="46" t="s">
        <v>299</v>
      </c>
      <c r="B493" s="45">
        <f>_xlfn.IFNA(VLOOKUP(A493,'HTI0001 Strategy'!$A$2:$B$267,2,FALSE),0)</f>
        <v>0</v>
      </c>
      <c r="C493" s="45">
        <f>_xlfn.IFNA(VLOOKUP(A493,'HTI0002 Strategy'!$A$85:$B$583,2,FALSE),0)</f>
        <v>0</v>
      </c>
      <c r="D493" s="45">
        <f>_xlfn.IFNA(VLOOKUP(A493,'HTI0003 Strategy'!$A$2:$B$500,2,FALSE),0)</f>
        <v>2200</v>
      </c>
      <c r="E493" s="45">
        <f>_xlfn.IFNA(VLOOKUP(A493,'HTI0004 Strategy'!$A$2:$B$500,2,FALSE),0)</f>
        <v>-6300</v>
      </c>
      <c r="F493" s="45">
        <f>_xlfn.IFNA(VLOOKUP(A493,'HTI0005 Strategy'!$A$2:$B$500,2,FALSE),0)</f>
        <v>0</v>
      </c>
      <c r="G493" s="45">
        <f>_xlfn.IFNA(VLOOKUP(A493,'HTI00S1 Strategy'!$A$2:$B$500,2,FALSE),0)</f>
        <v>2500</v>
      </c>
      <c r="H493" s="54">
        <f t="shared" si="18"/>
        <v>-1600</v>
      </c>
      <c r="I493" s="1">
        <f>VLOOKUP($A493,級距!$A:$K,9,FALSE)</f>
        <v>5</v>
      </c>
      <c r="J493" s="1">
        <f>VLOOKUP($A493,級距!$A:$K,10,FALSE)</f>
        <v>3</v>
      </c>
      <c r="K493" s="1">
        <f>VLOOKUP($A493,級距!$A:$K,11,FALSE)</f>
        <v>2</v>
      </c>
      <c r="L493" s="31">
        <f t="shared" si="17"/>
        <v>2</v>
      </c>
    </row>
    <row r="494" spans="1:12" x14ac:dyDescent="0.25">
      <c r="A494" s="46" t="s">
        <v>298</v>
      </c>
      <c r="B494" s="45">
        <f>_xlfn.IFNA(VLOOKUP(A494,'HTI0001 Strategy'!$A$2:$B$267,2,FALSE),0)</f>
        <v>-5400</v>
      </c>
      <c r="C494" s="45">
        <f>_xlfn.IFNA(VLOOKUP(A494,'HTI0002 Strategy'!$A$85:$B$583,2,FALSE),0)</f>
        <v>3400</v>
      </c>
      <c r="D494" s="45">
        <f>_xlfn.IFNA(VLOOKUP(A494,'HTI0003 Strategy'!$A$2:$B$500,2,FALSE),0)</f>
        <v>0</v>
      </c>
      <c r="E494" s="45">
        <f>_xlfn.IFNA(VLOOKUP(A494,'HTI0004 Strategy'!$A$2:$B$500,2,FALSE),0)</f>
        <v>5050</v>
      </c>
      <c r="F494" s="45">
        <f>_xlfn.IFNA(VLOOKUP(A494,'HTI0005 Strategy'!$A$2:$B$500,2,FALSE),0)</f>
        <v>-1900</v>
      </c>
      <c r="G494" s="45">
        <f>_xlfn.IFNA(VLOOKUP(A494,'HTI00S1 Strategy'!$A$2:$B$500,2,FALSE),0)</f>
        <v>0</v>
      </c>
      <c r="H494" s="54">
        <f t="shared" si="18"/>
        <v>1150</v>
      </c>
      <c r="I494" s="1">
        <f>VLOOKUP($A494,級距!$A:$K,9,FALSE)</f>
        <v>4</v>
      </c>
      <c r="J494" s="1">
        <f>VLOOKUP($A494,級距!$A:$K,10,FALSE)</f>
        <v>4</v>
      </c>
      <c r="K494" s="1">
        <f>VLOOKUP($A494,級距!$A:$K,11,FALSE)</f>
        <v>2</v>
      </c>
      <c r="L494" s="31">
        <f t="shared" si="17"/>
        <v>2</v>
      </c>
    </row>
    <row r="495" spans="1:12" x14ac:dyDescent="0.25">
      <c r="A495" s="46" t="s">
        <v>297</v>
      </c>
      <c r="B495" s="45">
        <f>_xlfn.IFNA(VLOOKUP(A495,'HTI0001 Strategy'!$A$2:$B$267,2,FALSE),0)</f>
        <v>700</v>
      </c>
      <c r="C495" s="45">
        <f>_xlfn.IFNA(VLOOKUP(A495,'HTI0002 Strategy'!$A$85:$B$583,2,FALSE),0)</f>
        <v>-1200</v>
      </c>
      <c r="D495" s="45">
        <f>_xlfn.IFNA(VLOOKUP(A495,'HTI0003 Strategy'!$A$2:$B$500,2,FALSE),0)</f>
        <v>0</v>
      </c>
      <c r="E495" s="45">
        <f>_xlfn.IFNA(VLOOKUP(A495,'HTI0004 Strategy'!$A$2:$B$500,2,FALSE),0)</f>
        <v>-5700</v>
      </c>
      <c r="F495" s="45">
        <f>_xlfn.IFNA(VLOOKUP(A495,'HTI0005 Strategy'!$A$2:$B$500,2,FALSE),0)</f>
        <v>3950</v>
      </c>
      <c r="G495" s="45">
        <f>_xlfn.IFNA(VLOOKUP(A495,'HTI00S1 Strategy'!$A$2:$B$500,2,FALSE),0)</f>
        <v>0</v>
      </c>
      <c r="H495" s="54">
        <f t="shared" si="18"/>
        <v>-2250</v>
      </c>
      <c r="I495" s="1">
        <f>VLOOKUP($A495,級距!$A:$K,9,FALSE)</f>
        <v>5</v>
      </c>
      <c r="J495" s="1">
        <f>VLOOKUP($A495,級距!$A:$K,10,FALSE)</f>
        <v>4</v>
      </c>
      <c r="K495" s="1">
        <f>VLOOKUP($A495,級距!$A:$K,11,FALSE)</f>
        <v>2</v>
      </c>
      <c r="L495" s="31">
        <f t="shared" si="17"/>
        <v>2</v>
      </c>
    </row>
    <row r="496" spans="1:12" x14ac:dyDescent="0.25">
      <c r="A496" s="46" t="s">
        <v>296</v>
      </c>
      <c r="B496" s="45">
        <f>_xlfn.IFNA(VLOOKUP(A496,'HTI0001 Strategy'!$A$2:$B$267,2,FALSE),0)</f>
        <v>-1800</v>
      </c>
      <c r="C496" s="45">
        <f>_xlfn.IFNA(VLOOKUP(A496,'HTI0002 Strategy'!$A$85:$B$583,2,FALSE),0)</f>
        <v>0</v>
      </c>
      <c r="D496" s="45">
        <f>_xlfn.IFNA(VLOOKUP(A496,'HTI0003 Strategy'!$A$2:$B$500,2,FALSE),0)</f>
        <v>-4200</v>
      </c>
      <c r="E496" s="45">
        <f>_xlfn.IFNA(VLOOKUP(A496,'HTI0004 Strategy'!$A$2:$B$500,2,FALSE),0)</f>
        <v>7250</v>
      </c>
      <c r="F496" s="45">
        <f>_xlfn.IFNA(VLOOKUP(A496,'HTI0005 Strategy'!$A$2:$B$500,2,FALSE),0)</f>
        <v>0</v>
      </c>
      <c r="G496" s="45">
        <f>_xlfn.IFNA(VLOOKUP(A496,'HTI00S1 Strategy'!$A$2:$B$500,2,FALSE),0)</f>
        <v>0</v>
      </c>
      <c r="H496" s="54">
        <f t="shared" si="18"/>
        <v>1250</v>
      </c>
      <c r="I496" s="1">
        <f>VLOOKUP($A496,級距!$A:$K,9,FALSE)</f>
        <v>4</v>
      </c>
      <c r="J496" s="1">
        <f>VLOOKUP($A496,級距!$A:$K,10,FALSE)</f>
        <v>1</v>
      </c>
      <c r="K496" s="1">
        <f>VLOOKUP($A496,級距!$A:$K,11,FALSE)</f>
        <v>2</v>
      </c>
      <c r="L496" s="31">
        <f t="shared" si="17"/>
        <v>2</v>
      </c>
    </row>
    <row r="497" spans="1:12" x14ac:dyDescent="0.25">
      <c r="A497" s="46" t="s">
        <v>295</v>
      </c>
      <c r="B497" s="45">
        <f>_xlfn.IFNA(VLOOKUP(A497,'HTI0001 Strategy'!$A$2:$B$267,2,FALSE),0)</f>
        <v>2550</v>
      </c>
      <c r="C497" s="45">
        <f>_xlfn.IFNA(VLOOKUP(A497,'HTI0002 Strategy'!$A$85:$B$583,2,FALSE),0)</f>
        <v>12350</v>
      </c>
      <c r="D497" s="45">
        <f>_xlfn.IFNA(VLOOKUP(A497,'HTI0003 Strategy'!$A$2:$B$500,2,FALSE),0)</f>
        <v>4450</v>
      </c>
      <c r="E497" s="45">
        <f>_xlfn.IFNA(VLOOKUP(A497,'HTI0004 Strategy'!$A$2:$B$500,2,FALSE),0)</f>
        <v>42400</v>
      </c>
      <c r="F497" s="45">
        <f>_xlfn.IFNA(VLOOKUP(A497,'HTI0005 Strategy'!$A$2:$B$500,2,FALSE),0)</f>
        <v>-5400</v>
      </c>
      <c r="G497" s="45">
        <f>_xlfn.IFNA(VLOOKUP(A497,'HTI00S1 Strategy'!$A$2:$B$500,2,FALSE),0)</f>
        <v>0</v>
      </c>
      <c r="H497" s="54">
        <f t="shared" si="18"/>
        <v>56350</v>
      </c>
      <c r="I497" s="1">
        <f>VLOOKUP($A497,級距!$A:$K,9,FALSE)</f>
        <v>7</v>
      </c>
      <c r="J497" s="1">
        <f>VLOOKUP($A497,級距!$A:$K,10,FALSE)</f>
        <v>8</v>
      </c>
      <c r="K497" s="1">
        <f>VLOOKUP($A497,級距!$A:$K,11,FALSE)</f>
        <v>4</v>
      </c>
      <c r="L497" s="31">
        <f t="shared" si="17"/>
        <v>4</v>
      </c>
    </row>
    <row r="498" spans="1:12" x14ac:dyDescent="0.25">
      <c r="A498" s="46" t="s">
        <v>294</v>
      </c>
      <c r="B498" s="45">
        <f>_xlfn.IFNA(VLOOKUP(A498,'HTI0001 Strategy'!$A$2:$B$267,2,FALSE),0)</f>
        <v>0</v>
      </c>
      <c r="C498" s="45">
        <f>_xlfn.IFNA(VLOOKUP(A498,'HTI0002 Strategy'!$A$85:$B$583,2,FALSE),0)</f>
        <v>-4900</v>
      </c>
      <c r="D498" s="45">
        <f>_xlfn.IFNA(VLOOKUP(A498,'HTI0003 Strategy'!$A$2:$B$500,2,FALSE),0)</f>
        <v>0</v>
      </c>
      <c r="E498" s="45">
        <f>_xlfn.IFNA(VLOOKUP(A498,'HTI0004 Strategy'!$A$2:$B$500,2,FALSE),0)</f>
        <v>-4300</v>
      </c>
      <c r="F498" s="45">
        <f>_xlfn.IFNA(VLOOKUP(A498,'HTI0005 Strategy'!$A$2:$B$500,2,FALSE),0)</f>
        <v>6100</v>
      </c>
      <c r="G498" s="45">
        <f>_xlfn.IFNA(VLOOKUP(A498,'HTI00S1 Strategy'!$A$2:$B$500,2,FALSE),0)</f>
        <v>-6200</v>
      </c>
      <c r="H498" s="54">
        <f t="shared" si="18"/>
        <v>-9300</v>
      </c>
      <c r="I498" s="1">
        <f>VLOOKUP($A498,級距!$A:$K,9,FALSE)</f>
        <v>2</v>
      </c>
      <c r="J498" s="1">
        <f>VLOOKUP($A498,級距!$A:$K,10,FALSE)</f>
        <v>4</v>
      </c>
      <c r="K498" s="1">
        <f>VLOOKUP($A498,級距!$A:$K,11,FALSE)</f>
        <v>2</v>
      </c>
      <c r="L498" s="31">
        <f t="shared" si="17"/>
        <v>2</v>
      </c>
    </row>
    <row r="499" spans="1:12" x14ac:dyDescent="0.25">
      <c r="A499" s="46" t="s">
        <v>293</v>
      </c>
      <c r="B499" s="45">
        <f>_xlfn.IFNA(VLOOKUP(A499,'HTI0001 Strategy'!$A$2:$B$267,2,FALSE),0)</f>
        <v>0</v>
      </c>
      <c r="C499" s="45">
        <f>_xlfn.IFNA(VLOOKUP(A499,'HTI0002 Strategy'!$A$85:$B$583,2,FALSE),0)</f>
        <v>-6700</v>
      </c>
      <c r="D499" s="45">
        <f>_xlfn.IFNA(VLOOKUP(A499,'HTI0003 Strategy'!$A$2:$B$500,2,FALSE),0)</f>
        <v>-5900</v>
      </c>
      <c r="E499" s="45">
        <f>_xlfn.IFNA(VLOOKUP(A499,'HTI0004 Strategy'!$A$2:$B$500,2,FALSE),0)</f>
        <v>-6900</v>
      </c>
      <c r="F499" s="45">
        <f>_xlfn.IFNA(VLOOKUP(A499,'HTI0005 Strategy'!$A$2:$B$500,2,FALSE),0)</f>
        <v>-4200</v>
      </c>
      <c r="G499" s="45">
        <f>_xlfn.IFNA(VLOOKUP(A499,'HTI00S1 Strategy'!$A$2:$B$500,2,FALSE),0)</f>
        <v>0</v>
      </c>
      <c r="H499" s="54">
        <f t="shared" si="18"/>
        <v>-23700</v>
      </c>
      <c r="I499" s="1">
        <f>VLOOKUP($A499,級距!$A:$K,9,FALSE)</f>
        <v>4</v>
      </c>
      <c r="J499" s="1">
        <f>VLOOKUP($A499,級距!$A:$K,10,FALSE)</f>
        <v>1</v>
      </c>
      <c r="K499" s="1">
        <f>VLOOKUP($A499,級距!$A:$K,11,FALSE)</f>
        <v>2</v>
      </c>
      <c r="L499" s="31">
        <f t="shared" si="17"/>
        <v>2</v>
      </c>
    </row>
    <row r="500" spans="1:12" x14ac:dyDescent="0.25">
      <c r="A500" s="46" t="s">
        <v>292</v>
      </c>
      <c r="B500" s="45">
        <f>_xlfn.IFNA(VLOOKUP(A500,'HTI0001 Strategy'!$A$2:$B$267,2,FALSE),0)</f>
        <v>0</v>
      </c>
      <c r="C500" s="45">
        <f>_xlfn.IFNA(VLOOKUP(A500,'HTI0002 Strategy'!$A$85:$B$583,2,FALSE),0)</f>
        <v>0</v>
      </c>
      <c r="D500" s="45">
        <f>_xlfn.IFNA(VLOOKUP(A500,'HTI0003 Strategy'!$A$2:$B$500,2,FALSE),0)</f>
        <v>-7300</v>
      </c>
      <c r="E500" s="45">
        <f>_xlfn.IFNA(VLOOKUP(A500,'HTI0004 Strategy'!$A$2:$B$500,2,FALSE),0)</f>
        <v>0</v>
      </c>
      <c r="F500" s="45">
        <f>_xlfn.IFNA(VLOOKUP(A500,'HTI0005 Strategy'!$A$2:$B$500,2,FALSE),0)</f>
        <v>9000</v>
      </c>
      <c r="G500" s="45">
        <f>_xlfn.IFNA(VLOOKUP(A500,'HTI00S1 Strategy'!$A$2:$B$500,2,FALSE),0)</f>
        <v>-6400</v>
      </c>
      <c r="H500" s="54">
        <f t="shared" si="18"/>
        <v>-4700</v>
      </c>
      <c r="I500" s="1">
        <f>VLOOKUP($A500,級距!$A:$K,9,FALSE)</f>
        <v>2</v>
      </c>
      <c r="J500" s="1">
        <f>VLOOKUP($A500,級距!$A:$K,10,FALSE)</f>
        <v>2</v>
      </c>
      <c r="K500" s="1">
        <f>VLOOKUP($A500,級距!$A:$K,11,FALSE)</f>
        <v>2</v>
      </c>
      <c r="L500" s="31">
        <f t="shared" si="17"/>
        <v>2</v>
      </c>
    </row>
    <row r="501" spans="1:12" x14ac:dyDescent="0.25">
      <c r="A501" s="46" t="s">
        <v>291</v>
      </c>
      <c r="B501" s="45">
        <f>_xlfn.IFNA(VLOOKUP(A501,'HTI0001 Strategy'!$A$2:$B$267,2,FALSE),0)</f>
        <v>0</v>
      </c>
      <c r="C501" s="45">
        <f>_xlfn.IFNA(VLOOKUP(A501,'HTI0002 Strategy'!$A$85:$B$583,2,FALSE),0)</f>
        <v>-5400</v>
      </c>
      <c r="D501" s="45">
        <f>_xlfn.IFNA(VLOOKUP(A501,'HTI0003 Strategy'!$A$2:$B$500,2,FALSE),0)</f>
        <v>0</v>
      </c>
      <c r="E501" s="45">
        <f>_xlfn.IFNA(VLOOKUP(A501,'HTI0004 Strategy'!$A$2:$B$500,2,FALSE),0)</f>
        <v>0</v>
      </c>
      <c r="F501" s="45">
        <f>_xlfn.IFNA(VLOOKUP(A501,'HTI0005 Strategy'!$A$2:$B$500,2,FALSE),0)</f>
        <v>13600</v>
      </c>
      <c r="G501" s="45">
        <f>_xlfn.IFNA(VLOOKUP(A501,'HTI00S1 Strategy'!$A$2:$B$500,2,FALSE),0)</f>
        <v>0</v>
      </c>
      <c r="H501" s="54">
        <f t="shared" si="18"/>
        <v>8200</v>
      </c>
      <c r="I501" s="1">
        <f>VLOOKUP($A501,級距!$A:$K,9,FALSE)</f>
        <v>1</v>
      </c>
      <c r="J501" s="1">
        <f>VLOOKUP($A501,級距!$A:$K,10,FALSE)</f>
        <v>1</v>
      </c>
      <c r="K501" s="1">
        <f>VLOOKUP($A501,級距!$A:$K,11,FALSE)</f>
        <v>2</v>
      </c>
      <c r="L501" s="31">
        <f t="shared" si="17"/>
        <v>2</v>
      </c>
    </row>
    <row r="502" spans="1:12" x14ac:dyDescent="0.25">
      <c r="A502" s="46" t="s">
        <v>290</v>
      </c>
      <c r="B502" s="45">
        <f>_xlfn.IFNA(VLOOKUP(A502,'HTI0001 Strategy'!$A$2:$B$267,2,FALSE),0)</f>
        <v>-1000</v>
      </c>
      <c r="C502" s="45">
        <f>_xlfn.IFNA(VLOOKUP(A502,'HTI0002 Strategy'!$A$85:$B$583,2,FALSE),0)</f>
        <v>-6450</v>
      </c>
      <c r="D502" s="45">
        <f>_xlfn.IFNA(VLOOKUP(A502,'HTI0003 Strategy'!$A$2:$B$500,2,FALSE),0)</f>
        <v>-5400</v>
      </c>
      <c r="E502" s="45">
        <f>_xlfn.IFNA(VLOOKUP(A502,'HTI0004 Strategy'!$A$2:$B$500,2,FALSE),0)</f>
        <v>-6600</v>
      </c>
      <c r="F502" s="45">
        <f>_xlfn.IFNA(VLOOKUP(A502,'HTI0005 Strategy'!$A$2:$B$500,2,FALSE),0)</f>
        <v>-6000</v>
      </c>
      <c r="G502" s="45">
        <f>_xlfn.IFNA(VLOOKUP(A502,'HTI00S1 Strategy'!$A$2:$B$500,2,FALSE),0)</f>
        <v>-900</v>
      </c>
      <c r="H502" s="54">
        <f t="shared" si="18"/>
        <v>-26350</v>
      </c>
      <c r="I502" s="1">
        <f>VLOOKUP($A502,級距!$A:$K,9,FALSE)</f>
        <v>5</v>
      </c>
      <c r="J502" s="1">
        <f>VLOOKUP($A502,級距!$A:$K,10,FALSE)</f>
        <v>2</v>
      </c>
      <c r="K502" s="1">
        <f>VLOOKUP($A502,級距!$A:$K,11,FALSE)</f>
        <v>2</v>
      </c>
      <c r="L502" s="31">
        <f t="shared" si="17"/>
        <v>2</v>
      </c>
    </row>
    <row r="503" spans="1:12" x14ac:dyDescent="0.25">
      <c r="A503" s="46" t="s">
        <v>289</v>
      </c>
      <c r="B503" s="45">
        <f>_xlfn.IFNA(VLOOKUP(A503,'HTI0001 Strategy'!$A$2:$B$267,2,FALSE),0)</f>
        <v>0</v>
      </c>
      <c r="C503" s="45">
        <f>_xlfn.IFNA(VLOOKUP(A503,'HTI0002 Strategy'!$A$85:$B$583,2,FALSE),0)</f>
        <v>0</v>
      </c>
      <c r="D503" s="45">
        <f>_xlfn.IFNA(VLOOKUP(A503,'HTI0003 Strategy'!$A$2:$B$500,2,FALSE),0)</f>
        <v>-1300</v>
      </c>
      <c r="E503" s="45">
        <f>_xlfn.IFNA(VLOOKUP(A503,'HTI0004 Strategy'!$A$2:$B$500,2,FALSE),0)</f>
        <v>-5700</v>
      </c>
      <c r="F503" s="45">
        <f>_xlfn.IFNA(VLOOKUP(A503,'HTI0005 Strategy'!$A$2:$B$500,2,FALSE),0)</f>
        <v>-5400</v>
      </c>
      <c r="G503" s="45">
        <f>_xlfn.IFNA(VLOOKUP(A503,'HTI00S1 Strategy'!$A$2:$B$500,2,FALSE),0)</f>
        <v>-5400</v>
      </c>
      <c r="H503" s="54">
        <f t="shared" si="18"/>
        <v>-17800</v>
      </c>
      <c r="I503" s="1">
        <f>VLOOKUP($A503,級距!$A:$K,9,FALSE)</f>
        <v>2</v>
      </c>
      <c r="J503" s="1">
        <f>VLOOKUP($A503,級距!$A:$K,10,FALSE)</f>
        <v>2</v>
      </c>
      <c r="K503" s="1">
        <f>VLOOKUP($A503,級距!$A:$K,11,FALSE)</f>
        <v>2</v>
      </c>
      <c r="L503" s="31">
        <f t="shared" si="17"/>
        <v>2</v>
      </c>
    </row>
    <row r="504" spans="1:12" x14ac:dyDescent="0.25">
      <c r="A504" s="46" t="s">
        <v>288</v>
      </c>
      <c r="B504" s="45">
        <f>_xlfn.IFNA(VLOOKUP(A504,'HTI0001 Strategy'!$A$2:$B$267,2,FALSE),0)</f>
        <v>1450</v>
      </c>
      <c r="C504" s="45">
        <f>_xlfn.IFNA(VLOOKUP(A504,'HTI0002 Strategy'!$A$85:$B$583,2,FALSE),0)</f>
        <v>6600</v>
      </c>
      <c r="D504" s="45">
        <f>_xlfn.IFNA(VLOOKUP(A504,'HTI0003 Strategy'!$A$2:$B$500,2,FALSE),0)</f>
        <v>10150</v>
      </c>
      <c r="E504" s="45">
        <f>_xlfn.IFNA(VLOOKUP(A504,'HTI0004 Strategy'!$A$2:$B$500,2,FALSE),0)</f>
        <v>16400</v>
      </c>
      <c r="F504" s="45">
        <f>_xlfn.IFNA(VLOOKUP(A504,'HTI0005 Strategy'!$A$2:$B$500,2,FALSE),0)</f>
        <v>250</v>
      </c>
      <c r="G504" s="45">
        <f>_xlfn.IFNA(VLOOKUP(A504,'HTI00S1 Strategy'!$A$2:$B$500,2,FALSE),0)</f>
        <v>0</v>
      </c>
      <c r="H504" s="54">
        <f t="shared" si="18"/>
        <v>34850</v>
      </c>
      <c r="I504" s="1">
        <f>VLOOKUP($A504,級距!$A:$K,9,FALSE)</f>
        <v>8</v>
      </c>
      <c r="J504" s="1">
        <f>VLOOKUP($A504,級距!$A:$K,10,FALSE)</f>
        <v>6</v>
      </c>
      <c r="K504" s="1">
        <f>VLOOKUP($A504,級距!$A:$K,11,FALSE)</f>
        <v>1</v>
      </c>
      <c r="L504" s="31">
        <f t="shared" si="17"/>
        <v>1</v>
      </c>
    </row>
    <row r="505" spans="1:12" x14ac:dyDescent="0.25">
      <c r="A505" s="46" t="s">
        <v>287</v>
      </c>
      <c r="B505" s="45">
        <f>_xlfn.IFNA(VLOOKUP(A505,'HTI0001 Strategy'!$A$2:$B$267,2,FALSE),0)</f>
        <v>-900</v>
      </c>
      <c r="C505" s="45">
        <f>_xlfn.IFNA(VLOOKUP(A505,'HTI0002 Strategy'!$A$85:$B$583,2,FALSE),0)</f>
        <v>-5400</v>
      </c>
      <c r="D505" s="45">
        <f>_xlfn.IFNA(VLOOKUP(A505,'HTI0003 Strategy'!$A$2:$B$500,2,FALSE),0)</f>
        <v>-6600</v>
      </c>
      <c r="E505" s="45">
        <f>_xlfn.IFNA(VLOOKUP(A505,'HTI0004 Strategy'!$A$2:$B$500,2,FALSE),0)</f>
        <v>0</v>
      </c>
      <c r="F505" s="45">
        <f>_xlfn.IFNA(VLOOKUP(A505,'HTI0005 Strategy'!$A$2:$B$500,2,FALSE),0)</f>
        <v>0</v>
      </c>
      <c r="G505" s="45">
        <f>_xlfn.IFNA(VLOOKUP(A505,'HTI00S1 Strategy'!$A$2:$B$500,2,FALSE),0)</f>
        <v>-200</v>
      </c>
      <c r="H505" s="54">
        <f t="shared" si="18"/>
        <v>-13100</v>
      </c>
      <c r="I505" s="1">
        <f>VLOOKUP($A505,級距!$A:$K,9,FALSE)</f>
        <v>7</v>
      </c>
      <c r="J505" s="1">
        <f>VLOOKUP($A505,級距!$A:$K,10,FALSE)</f>
        <v>1</v>
      </c>
      <c r="K505" s="1">
        <f>VLOOKUP($A505,級距!$A:$K,11,FALSE)</f>
        <v>1</v>
      </c>
      <c r="L505" s="31">
        <f t="shared" si="17"/>
        <v>1</v>
      </c>
    </row>
    <row r="506" spans="1:12" x14ac:dyDescent="0.25">
      <c r="A506" s="46" t="s">
        <v>286</v>
      </c>
      <c r="B506" s="45">
        <f>_xlfn.IFNA(VLOOKUP(A506,'HTI0001 Strategy'!$A$2:$B$267,2,FALSE),0)</f>
        <v>0</v>
      </c>
      <c r="C506" s="45">
        <f>_xlfn.IFNA(VLOOKUP(A506,'HTI0002 Strategy'!$A$85:$B$583,2,FALSE),0)</f>
        <v>-5500</v>
      </c>
      <c r="D506" s="45">
        <f>_xlfn.IFNA(VLOOKUP(A506,'HTI0003 Strategy'!$A$2:$B$500,2,FALSE),0)</f>
        <v>1850</v>
      </c>
      <c r="E506" s="45">
        <f>_xlfn.IFNA(VLOOKUP(A506,'HTI0004 Strategy'!$A$2:$B$500,2,FALSE),0)</f>
        <v>-5700</v>
      </c>
      <c r="F506" s="45">
        <f>_xlfn.IFNA(VLOOKUP(A506,'HTI0005 Strategy'!$A$2:$B$500,2,FALSE),0)</f>
        <v>-2200</v>
      </c>
      <c r="G506" s="45">
        <f>_xlfn.IFNA(VLOOKUP(A506,'HTI00S1 Strategy'!$A$2:$B$500,2,FALSE),0)</f>
        <v>6400</v>
      </c>
      <c r="H506" s="54">
        <f t="shared" si="18"/>
        <v>-5150</v>
      </c>
      <c r="I506" s="1">
        <f>VLOOKUP($A506,級距!$A:$K,9,FALSE)</f>
        <v>5</v>
      </c>
      <c r="J506" s="1">
        <f>VLOOKUP($A506,級距!$A:$K,10,FALSE)</f>
        <v>1</v>
      </c>
      <c r="K506" s="1">
        <f>VLOOKUP($A506,級距!$A:$K,11,FALSE)</f>
        <v>2</v>
      </c>
      <c r="L506" s="31">
        <f t="shared" si="17"/>
        <v>2</v>
      </c>
    </row>
    <row r="507" spans="1:12" x14ac:dyDescent="0.25">
      <c r="A507" s="46" t="s">
        <v>285</v>
      </c>
      <c r="B507" s="45">
        <f>_xlfn.IFNA(VLOOKUP(A507,'HTI0001 Strategy'!$A$2:$B$267,2,FALSE),0)</f>
        <v>0</v>
      </c>
      <c r="C507" s="45">
        <f>_xlfn.IFNA(VLOOKUP(A507,'HTI0002 Strategy'!$A$85:$B$583,2,FALSE),0)</f>
        <v>-5500</v>
      </c>
      <c r="D507" s="45">
        <f>_xlfn.IFNA(VLOOKUP(A507,'HTI0003 Strategy'!$A$2:$B$500,2,FALSE),0)</f>
        <v>-4050</v>
      </c>
      <c r="E507" s="45">
        <f>_xlfn.IFNA(VLOOKUP(A507,'HTI0004 Strategy'!$A$2:$B$500,2,FALSE),0)</f>
        <v>-1900</v>
      </c>
      <c r="F507" s="45">
        <f>_xlfn.IFNA(VLOOKUP(A507,'HTI0005 Strategy'!$A$2:$B$500,2,FALSE),0)</f>
        <v>-10400</v>
      </c>
      <c r="G507" s="45">
        <f>_xlfn.IFNA(VLOOKUP(A507,'HTI00S1 Strategy'!$A$2:$B$500,2,FALSE),0)</f>
        <v>0</v>
      </c>
      <c r="H507" s="54">
        <f t="shared" si="18"/>
        <v>-21850</v>
      </c>
      <c r="I507" s="1">
        <f>VLOOKUP($A507,級距!$A:$K,9,FALSE)</f>
        <v>4</v>
      </c>
      <c r="J507" s="1">
        <f>VLOOKUP($A507,級距!$A:$K,10,FALSE)</f>
        <v>5</v>
      </c>
      <c r="K507" s="1">
        <f>VLOOKUP($A507,級距!$A:$K,11,FALSE)</f>
        <v>2</v>
      </c>
      <c r="L507" s="31">
        <f t="shared" si="17"/>
        <v>2</v>
      </c>
    </row>
    <row r="508" spans="1:12" x14ac:dyDescent="0.25">
      <c r="A508" s="46" t="s">
        <v>284</v>
      </c>
      <c r="B508" s="45">
        <f>_xlfn.IFNA(VLOOKUP(A508,'HTI0001 Strategy'!$A$2:$B$267,2,FALSE),0)</f>
        <v>0</v>
      </c>
      <c r="C508" s="45">
        <f>_xlfn.IFNA(VLOOKUP(A508,'HTI0002 Strategy'!$A$85:$B$583,2,FALSE),0)</f>
        <v>0</v>
      </c>
      <c r="D508" s="45">
        <f>_xlfn.IFNA(VLOOKUP(A508,'HTI0003 Strategy'!$A$2:$B$500,2,FALSE),0)</f>
        <v>2900</v>
      </c>
      <c r="E508" s="45">
        <f>_xlfn.IFNA(VLOOKUP(A508,'HTI0004 Strategy'!$A$2:$B$500,2,FALSE),0)</f>
        <v>17150</v>
      </c>
      <c r="F508" s="45">
        <f>_xlfn.IFNA(VLOOKUP(A508,'HTI0005 Strategy'!$A$2:$B$500,2,FALSE),0)</f>
        <v>-11000</v>
      </c>
      <c r="G508" s="45">
        <f>_xlfn.IFNA(VLOOKUP(A508,'HTI00S1 Strategy'!$A$2:$B$500,2,FALSE),0)</f>
        <v>0</v>
      </c>
      <c r="H508" s="54">
        <f t="shared" si="18"/>
        <v>9050</v>
      </c>
      <c r="I508" s="1">
        <f>VLOOKUP($A508,級距!$A:$K,9,FALSE)</f>
        <v>7</v>
      </c>
      <c r="J508" s="1">
        <f>VLOOKUP($A508,級距!$A:$K,10,FALSE)</f>
        <v>8</v>
      </c>
      <c r="K508" s="1">
        <f>VLOOKUP($A508,級距!$A:$K,11,FALSE)</f>
        <v>4</v>
      </c>
      <c r="L508" s="31">
        <f t="shared" si="17"/>
        <v>4</v>
      </c>
    </row>
    <row r="509" spans="1:12" x14ac:dyDescent="0.25">
      <c r="A509" s="46" t="s">
        <v>283</v>
      </c>
      <c r="B509" s="45">
        <f>_xlfn.IFNA(VLOOKUP(A509,'HTI0001 Strategy'!$A$2:$B$267,2,FALSE),0)</f>
        <v>0</v>
      </c>
      <c r="C509" s="45">
        <f>_xlfn.IFNA(VLOOKUP(A509,'HTI0002 Strategy'!$A$85:$B$583,2,FALSE),0)</f>
        <v>0</v>
      </c>
      <c r="D509" s="45">
        <f>_xlfn.IFNA(VLOOKUP(A509,'HTI0003 Strategy'!$A$2:$B$500,2,FALSE),0)</f>
        <v>500</v>
      </c>
      <c r="E509" s="45">
        <f>_xlfn.IFNA(VLOOKUP(A509,'HTI0004 Strategy'!$A$2:$B$500,2,FALSE),0)</f>
        <v>7800</v>
      </c>
      <c r="F509" s="45">
        <f>_xlfn.IFNA(VLOOKUP(A509,'HTI0005 Strategy'!$A$2:$B$500,2,FALSE),0)</f>
        <v>0</v>
      </c>
      <c r="G509" s="45">
        <f>_xlfn.IFNA(VLOOKUP(A509,'HTI00S1 Strategy'!$A$2:$B$500,2,FALSE),0)</f>
        <v>1200</v>
      </c>
      <c r="H509" s="54">
        <f t="shared" si="18"/>
        <v>9500</v>
      </c>
      <c r="I509" s="1">
        <f>VLOOKUP($A509,級距!$A:$K,9,FALSE)</f>
        <v>7</v>
      </c>
      <c r="J509" s="1">
        <f>VLOOKUP($A509,級距!$A:$K,10,FALSE)</f>
        <v>6</v>
      </c>
      <c r="K509" s="1">
        <f>VLOOKUP($A509,級距!$A:$K,11,FALSE)</f>
        <v>1</v>
      </c>
      <c r="L509" s="31">
        <f t="shared" si="17"/>
        <v>1</v>
      </c>
    </row>
    <row r="510" spans="1:12" x14ac:dyDescent="0.25">
      <c r="A510" s="46" t="s">
        <v>282</v>
      </c>
      <c r="B510" s="45">
        <f>_xlfn.IFNA(VLOOKUP(A510,'HTI0001 Strategy'!$A$2:$B$267,2,FALSE),0)</f>
        <v>0</v>
      </c>
      <c r="C510" s="45">
        <f>_xlfn.IFNA(VLOOKUP(A510,'HTI0002 Strategy'!$A$85:$B$583,2,FALSE),0)</f>
        <v>700</v>
      </c>
      <c r="D510" s="45">
        <f>_xlfn.IFNA(VLOOKUP(A510,'HTI0003 Strategy'!$A$2:$B$500,2,FALSE),0)</f>
        <v>0</v>
      </c>
      <c r="E510" s="45">
        <f>_xlfn.IFNA(VLOOKUP(A510,'HTI0004 Strategy'!$A$2:$B$500,2,FALSE),0)</f>
        <v>4950</v>
      </c>
      <c r="F510" s="45">
        <f>_xlfn.IFNA(VLOOKUP(A510,'HTI0005 Strategy'!$A$2:$B$500,2,FALSE),0)</f>
        <v>0</v>
      </c>
      <c r="G510" s="45">
        <f>_xlfn.IFNA(VLOOKUP(A510,'HTI00S1 Strategy'!$A$2:$B$500,2,FALSE),0)</f>
        <v>0</v>
      </c>
      <c r="H510" s="54">
        <f t="shared" si="18"/>
        <v>5650</v>
      </c>
      <c r="I510" s="1">
        <f>VLOOKUP($A510,級距!$A:$K,9,FALSE)</f>
        <v>2</v>
      </c>
      <c r="J510" s="1">
        <f>VLOOKUP($A510,級距!$A:$K,10,FALSE)</f>
        <v>7</v>
      </c>
      <c r="K510" s="1">
        <f>VLOOKUP($A510,級距!$A:$K,11,FALSE)</f>
        <v>3</v>
      </c>
      <c r="L510" s="31">
        <f t="shared" si="17"/>
        <v>3</v>
      </c>
    </row>
    <row r="511" spans="1:12" x14ac:dyDescent="0.25">
      <c r="A511" s="46" t="s">
        <v>281</v>
      </c>
      <c r="B511" s="45">
        <f>_xlfn.IFNA(VLOOKUP(A511,'HTI0001 Strategy'!$A$2:$B$267,2,FALSE),0)</f>
        <v>100</v>
      </c>
      <c r="C511" s="45">
        <f>_xlfn.IFNA(VLOOKUP(A511,'HTI0002 Strategy'!$A$85:$B$583,2,FALSE),0)</f>
        <v>9550</v>
      </c>
      <c r="D511" s="45">
        <f>_xlfn.IFNA(VLOOKUP(A511,'HTI0003 Strategy'!$A$2:$B$500,2,FALSE),0)</f>
        <v>0</v>
      </c>
      <c r="E511" s="45">
        <f>_xlfn.IFNA(VLOOKUP(A511,'HTI0004 Strategy'!$A$2:$B$500,2,FALSE),0)</f>
        <v>0</v>
      </c>
      <c r="F511" s="45">
        <f>_xlfn.IFNA(VLOOKUP(A511,'HTI0005 Strategy'!$A$2:$B$500,2,FALSE),0)</f>
        <v>400</v>
      </c>
      <c r="G511" s="45">
        <f>_xlfn.IFNA(VLOOKUP(A511,'HTI00S1 Strategy'!$A$2:$B$500,2,FALSE),0)</f>
        <v>1200</v>
      </c>
      <c r="H511" s="54">
        <f t="shared" si="18"/>
        <v>11250</v>
      </c>
      <c r="I511" s="1">
        <f>VLOOKUP($A511,級距!$A:$K,9,FALSE)</f>
        <v>6</v>
      </c>
      <c r="J511" s="1">
        <f>VLOOKUP($A511,級距!$A:$K,10,FALSE)</f>
        <v>7</v>
      </c>
      <c r="K511" s="1">
        <f>VLOOKUP($A511,級距!$A:$K,11,FALSE)</f>
        <v>4</v>
      </c>
      <c r="L511" s="31">
        <f t="shared" si="17"/>
        <v>4</v>
      </c>
    </row>
    <row r="512" spans="1:12" x14ac:dyDescent="0.25">
      <c r="A512" s="46" t="s">
        <v>280</v>
      </c>
      <c r="B512" s="45">
        <f>_xlfn.IFNA(VLOOKUP(A512,'HTI0001 Strategy'!$A$2:$B$267,2,FALSE),0)</f>
        <v>0</v>
      </c>
      <c r="C512" s="45">
        <f>_xlfn.IFNA(VLOOKUP(A512,'HTI0002 Strategy'!$A$85:$B$583,2,FALSE),0)</f>
        <v>-8000</v>
      </c>
      <c r="D512" s="45">
        <f>_xlfn.IFNA(VLOOKUP(A512,'HTI0003 Strategy'!$A$2:$B$500,2,FALSE),0)</f>
        <v>-5200</v>
      </c>
      <c r="E512" s="45">
        <f>_xlfn.IFNA(VLOOKUP(A512,'HTI0004 Strategy'!$A$2:$B$500,2,FALSE),0)</f>
        <v>-10850</v>
      </c>
      <c r="F512" s="45">
        <f>_xlfn.IFNA(VLOOKUP(A512,'HTI0005 Strategy'!$A$2:$B$500,2,FALSE),0)</f>
        <v>0</v>
      </c>
      <c r="G512" s="45">
        <f>_xlfn.IFNA(VLOOKUP(A512,'HTI00S1 Strategy'!$A$2:$B$500,2,FALSE),0)</f>
        <v>0</v>
      </c>
      <c r="H512" s="54">
        <f t="shared" si="18"/>
        <v>-24050</v>
      </c>
      <c r="I512" s="1">
        <f>VLOOKUP($A512,級距!$A:$K,9,FALSE)</f>
        <v>7</v>
      </c>
      <c r="J512" s="1">
        <f>VLOOKUP($A512,級距!$A:$K,10,FALSE)</f>
        <v>7</v>
      </c>
      <c r="K512" s="1">
        <f>VLOOKUP($A512,級距!$A:$K,11,FALSE)</f>
        <v>4</v>
      </c>
      <c r="L512" s="31">
        <f t="shared" si="17"/>
        <v>4</v>
      </c>
    </row>
    <row r="513" spans="1:12" x14ac:dyDescent="0.25">
      <c r="A513" s="46" t="s">
        <v>279</v>
      </c>
      <c r="B513" s="45">
        <f>_xlfn.IFNA(VLOOKUP(A513,'HTI0001 Strategy'!$A$2:$B$267,2,FALSE),0)</f>
        <v>0</v>
      </c>
      <c r="C513" s="45">
        <f>_xlfn.IFNA(VLOOKUP(A513,'HTI0002 Strategy'!$A$85:$B$583,2,FALSE),0)</f>
        <v>-7600</v>
      </c>
      <c r="D513" s="45">
        <f>_xlfn.IFNA(VLOOKUP(A513,'HTI0003 Strategy'!$A$2:$B$500,2,FALSE),0)</f>
        <v>0</v>
      </c>
      <c r="E513" s="45">
        <f>_xlfn.IFNA(VLOOKUP(A513,'HTI0004 Strategy'!$A$2:$B$500,2,FALSE),0)</f>
        <v>0</v>
      </c>
      <c r="F513" s="45">
        <f>_xlfn.IFNA(VLOOKUP(A513,'HTI0005 Strategy'!$A$2:$B$500,2,FALSE),0)</f>
        <v>3100</v>
      </c>
      <c r="G513" s="45">
        <f>_xlfn.IFNA(VLOOKUP(A513,'HTI00S1 Strategy'!$A$2:$B$500,2,FALSE),0)</f>
        <v>5400</v>
      </c>
      <c r="H513" s="54">
        <f t="shared" si="18"/>
        <v>900</v>
      </c>
      <c r="I513" s="1">
        <f>VLOOKUP($A513,級距!$A:$K,9,FALSE)</f>
        <v>2</v>
      </c>
      <c r="J513" s="1">
        <f>VLOOKUP($A513,級距!$A:$K,10,FALSE)</f>
        <v>5</v>
      </c>
      <c r="K513" s="1">
        <f>VLOOKUP($A513,級距!$A:$K,11,FALSE)</f>
        <v>2</v>
      </c>
      <c r="L513" s="31">
        <f t="shared" si="17"/>
        <v>2</v>
      </c>
    </row>
    <row r="514" spans="1:12" x14ac:dyDescent="0.25">
      <c r="A514" s="46" t="s">
        <v>278</v>
      </c>
      <c r="B514" s="45">
        <f>_xlfn.IFNA(VLOOKUP(A514,'HTI0001 Strategy'!$A$2:$B$267,2,FALSE),0)</f>
        <v>0</v>
      </c>
      <c r="C514" s="45">
        <f>_xlfn.IFNA(VLOOKUP(A514,'HTI0002 Strategy'!$A$85:$B$583,2,FALSE),0)</f>
        <v>-2000</v>
      </c>
      <c r="D514" s="45">
        <f>_xlfn.IFNA(VLOOKUP(A514,'HTI0003 Strategy'!$A$2:$B$500,2,FALSE),0)</f>
        <v>-2900</v>
      </c>
      <c r="E514" s="45">
        <f>_xlfn.IFNA(VLOOKUP(A514,'HTI0004 Strategy'!$A$2:$B$500,2,FALSE),0)</f>
        <v>-1950</v>
      </c>
      <c r="F514" s="45">
        <f>_xlfn.IFNA(VLOOKUP(A514,'HTI0005 Strategy'!$A$2:$B$500,2,FALSE),0)</f>
        <v>0</v>
      </c>
      <c r="G514" s="45">
        <f>_xlfn.IFNA(VLOOKUP(A514,'HTI00S1 Strategy'!$A$2:$B$500,2,FALSE),0)</f>
        <v>0</v>
      </c>
      <c r="H514" s="54">
        <f t="shared" si="18"/>
        <v>-6850</v>
      </c>
      <c r="I514" s="1">
        <f>VLOOKUP($A514,級距!$A:$K,9,FALSE)</f>
        <v>1</v>
      </c>
      <c r="J514" s="1">
        <f>VLOOKUP($A514,級距!$A:$K,10,FALSE)</f>
        <v>1</v>
      </c>
      <c r="K514" s="1">
        <f>VLOOKUP($A514,級距!$A:$K,11,FALSE)</f>
        <v>2</v>
      </c>
      <c r="L514" s="31">
        <f t="shared" si="17"/>
        <v>2</v>
      </c>
    </row>
    <row r="515" spans="1:12" x14ac:dyDescent="0.25">
      <c r="A515" s="46" t="s">
        <v>277</v>
      </c>
      <c r="B515" s="45">
        <f>_xlfn.IFNA(VLOOKUP(A515,'HTI0001 Strategy'!$A$2:$B$267,2,FALSE),0)</f>
        <v>0</v>
      </c>
      <c r="C515" s="45">
        <f>_xlfn.IFNA(VLOOKUP(A515,'HTI0002 Strategy'!$A$85:$B$583,2,FALSE),0)</f>
        <v>6600</v>
      </c>
      <c r="D515" s="45">
        <f>_xlfn.IFNA(VLOOKUP(A515,'HTI0003 Strategy'!$A$2:$B$500,2,FALSE),0)</f>
        <v>0</v>
      </c>
      <c r="E515" s="45">
        <f>_xlfn.IFNA(VLOOKUP(A515,'HTI0004 Strategy'!$A$2:$B$500,2,FALSE),0)</f>
        <v>0</v>
      </c>
      <c r="F515" s="45">
        <f>_xlfn.IFNA(VLOOKUP(A515,'HTI0005 Strategy'!$A$2:$B$500,2,FALSE),0)</f>
        <v>-11200</v>
      </c>
      <c r="G515" s="45">
        <f>_xlfn.IFNA(VLOOKUP(A515,'HTI00S1 Strategy'!$A$2:$B$500,2,FALSE),0)</f>
        <v>5750</v>
      </c>
      <c r="H515" s="54">
        <f t="shared" si="18"/>
        <v>1150</v>
      </c>
      <c r="I515" s="1">
        <f>VLOOKUP($A515,級距!$A:$K,9,FALSE)</f>
        <v>7</v>
      </c>
      <c r="J515" s="1">
        <f>VLOOKUP($A515,級距!$A:$K,10,FALSE)</f>
        <v>8</v>
      </c>
      <c r="K515" s="1">
        <f>VLOOKUP($A515,級距!$A:$K,11,FALSE)</f>
        <v>4</v>
      </c>
      <c r="L515" s="31">
        <f t="shared" ref="L515:L578" si="19">_xlfn.IFNA(K515,0)</f>
        <v>4</v>
      </c>
    </row>
    <row r="516" spans="1:12" x14ac:dyDescent="0.25">
      <c r="A516" s="46" t="s">
        <v>276</v>
      </c>
      <c r="B516" s="45">
        <f>_xlfn.IFNA(VLOOKUP(A516,'HTI0001 Strategy'!$A$2:$B$267,2,FALSE),0)</f>
        <v>0</v>
      </c>
      <c r="C516" s="45">
        <f>_xlfn.IFNA(VLOOKUP(A516,'HTI0002 Strategy'!$A$85:$B$583,2,FALSE),0)</f>
        <v>-350</v>
      </c>
      <c r="D516" s="45">
        <f>_xlfn.IFNA(VLOOKUP(A516,'HTI0003 Strategy'!$A$2:$B$500,2,FALSE),0)</f>
        <v>-1700</v>
      </c>
      <c r="E516" s="45">
        <f>_xlfn.IFNA(VLOOKUP(A516,'HTI0004 Strategy'!$A$2:$B$500,2,FALSE),0)</f>
        <v>-7150</v>
      </c>
      <c r="F516" s="45">
        <f>_xlfn.IFNA(VLOOKUP(A516,'HTI0005 Strategy'!$A$2:$B$500,2,FALSE),0)</f>
        <v>3500</v>
      </c>
      <c r="G516" s="45">
        <f>_xlfn.IFNA(VLOOKUP(A516,'HTI00S1 Strategy'!$A$2:$B$500,2,FALSE),0)</f>
        <v>-1500</v>
      </c>
      <c r="H516" s="54">
        <f t="shared" ref="H516:H579" si="20" xml:space="preserve"> SUM(B516:G516)</f>
        <v>-7200</v>
      </c>
      <c r="I516" s="1">
        <f>VLOOKUP($A516,級距!$A:$K,9,FALSE)</f>
        <v>2</v>
      </c>
      <c r="J516" s="1">
        <f>VLOOKUP($A516,級距!$A:$K,10,FALSE)</f>
        <v>7</v>
      </c>
      <c r="K516" s="1">
        <f>VLOOKUP($A516,級距!$A:$K,11,FALSE)</f>
        <v>3</v>
      </c>
      <c r="L516" s="31">
        <f t="shared" si="19"/>
        <v>3</v>
      </c>
    </row>
    <row r="517" spans="1:12" x14ac:dyDescent="0.25">
      <c r="A517" s="46" t="s">
        <v>275</v>
      </c>
      <c r="B517" s="45">
        <f>_xlfn.IFNA(VLOOKUP(A517,'HTI0001 Strategy'!$A$2:$B$267,2,FALSE),0)</f>
        <v>-1600</v>
      </c>
      <c r="C517" s="45">
        <f>_xlfn.IFNA(VLOOKUP(A517,'HTI0002 Strategy'!$A$85:$B$583,2,FALSE),0)</f>
        <v>5800</v>
      </c>
      <c r="D517" s="45">
        <f>_xlfn.IFNA(VLOOKUP(A517,'HTI0003 Strategy'!$A$2:$B$500,2,FALSE),0)</f>
        <v>0</v>
      </c>
      <c r="E517" s="45">
        <f>_xlfn.IFNA(VLOOKUP(A517,'HTI0004 Strategy'!$A$2:$B$500,2,FALSE),0)</f>
        <v>-6250</v>
      </c>
      <c r="F517" s="45">
        <f>_xlfn.IFNA(VLOOKUP(A517,'HTI0005 Strategy'!$A$2:$B$500,2,FALSE),0)</f>
        <v>3900</v>
      </c>
      <c r="G517" s="45">
        <f>_xlfn.IFNA(VLOOKUP(A517,'HTI00S1 Strategy'!$A$2:$B$500,2,FALSE),0)</f>
        <v>0</v>
      </c>
      <c r="H517" s="54">
        <f t="shared" si="20"/>
        <v>1850</v>
      </c>
      <c r="I517" s="1">
        <f>VLOOKUP($A517,級距!$A:$K,9,FALSE)</f>
        <v>7</v>
      </c>
      <c r="J517" s="1">
        <f>VLOOKUP($A517,級距!$A:$K,10,FALSE)</f>
        <v>9</v>
      </c>
      <c r="K517" s="1">
        <f>VLOOKUP($A517,級距!$A:$K,11,FALSE)</f>
        <v>4</v>
      </c>
      <c r="L517" s="31">
        <f t="shared" si="19"/>
        <v>4</v>
      </c>
    </row>
    <row r="518" spans="1:12" x14ac:dyDescent="0.25">
      <c r="A518" s="46" t="s">
        <v>274</v>
      </c>
      <c r="B518" s="45">
        <f>_xlfn.IFNA(VLOOKUP(A518,'HTI0001 Strategy'!$A$2:$B$267,2,FALSE),0)</f>
        <v>0</v>
      </c>
      <c r="C518" s="45">
        <f>_xlfn.IFNA(VLOOKUP(A518,'HTI0002 Strategy'!$A$85:$B$583,2,FALSE),0)</f>
        <v>-300</v>
      </c>
      <c r="D518" s="45">
        <f>_xlfn.IFNA(VLOOKUP(A518,'HTI0003 Strategy'!$A$2:$B$500,2,FALSE),0)</f>
        <v>0</v>
      </c>
      <c r="E518" s="45">
        <f>_xlfn.IFNA(VLOOKUP(A518,'HTI0004 Strategy'!$A$2:$B$500,2,FALSE),0)</f>
        <v>0</v>
      </c>
      <c r="F518" s="45">
        <f>_xlfn.IFNA(VLOOKUP(A518,'HTI0005 Strategy'!$A$2:$B$500,2,FALSE),0)</f>
        <v>1000</v>
      </c>
      <c r="G518" s="45">
        <f>_xlfn.IFNA(VLOOKUP(A518,'HTI00S1 Strategy'!$A$2:$B$500,2,FALSE),0)</f>
        <v>-1300</v>
      </c>
      <c r="H518" s="54">
        <f t="shared" si="20"/>
        <v>-600</v>
      </c>
      <c r="I518" s="1">
        <f>VLOOKUP($A518,級距!$A:$K,9,FALSE)</f>
        <v>5</v>
      </c>
      <c r="J518" s="1">
        <f>VLOOKUP($A518,級距!$A:$K,10,FALSE)</f>
        <v>8</v>
      </c>
      <c r="K518" s="1">
        <f>VLOOKUP($A518,級距!$A:$K,11,FALSE)</f>
        <v>3</v>
      </c>
      <c r="L518" s="31">
        <f t="shared" si="19"/>
        <v>3</v>
      </c>
    </row>
    <row r="519" spans="1:12" x14ac:dyDescent="0.25">
      <c r="A519" s="46" t="s">
        <v>273</v>
      </c>
      <c r="B519" s="45">
        <f>_xlfn.IFNA(VLOOKUP(A519,'HTI0001 Strategy'!$A$2:$B$267,2,FALSE),0)</f>
        <v>0</v>
      </c>
      <c r="C519" s="45">
        <f>_xlfn.IFNA(VLOOKUP(A519,'HTI0002 Strategy'!$A$85:$B$583,2,FALSE),0)</f>
        <v>-5700</v>
      </c>
      <c r="D519" s="45">
        <f>_xlfn.IFNA(VLOOKUP(A519,'HTI0003 Strategy'!$A$2:$B$500,2,FALSE),0)</f>
        <v>0</v>
      </c>
      <c r="E519" s="45">
        <f>_xlfn.IFNA(VLOOKUP(A519,'HTI0004 Strategy'!$A$2:$B$500,2,FALSE),0)</f>
        <v>1800</v>
      </c>
      <c r="F519" s="45">
        <f>_xlfn.IFNA(VLOOKUP(A519,'HTI0005 Strategy'!$A$2:$B$500,2,FALSE),0)</f>
        <v>10300</v>
      </c>
      <c r="G519" s="45">
        <f>_xlfn.IFNA(VLOOKUP(A519,'HTI00S1 Strategy'!$A$2:$B$500,2,FALSE),0)</f>
        <v>-5400</v>
      </c>
      <c r="H519" s="54">
        <f t="shared" si="20"/>
        <v>1000</v>
      </c>
      <c r="I519" s="1">
        <f>VLOOKUP($A519,級距!$A:$K,9,FALSE)</f>
        <v>4</v>
      </c>
      <c r="J519" s="1">
        <f>VLOOKUP($A519,級距!$A:$K,10,FALSE)</f>
        <v>2</v>
      </c>
      <c r="K519" s="1">
        <f>VLOOKUP($A519,級距!$A:$K,11,FALSE)</f>
        <v>2</v>
      </c>
      <c r="L519" s="31">
        <f t="shared" si="19"/>
        <v>2</v>
      </c>
    </row>
    <row r="520" spans="1:12" x14ac:dyDescent="0.25">
      <c r="A520" s="46" t="s">
        <v>272</v>
      </c>
      <c r="B520" s="45">
        <f>_xlfn.IFNA(VLOOKUP(A520,'HTI0001 Strategy'!$A$2:$B$267,2,FALSE),0)</f>
        <v>0</v>
      </c>
      <c r="C520" s="45">
        <f>_xlfn.IFNA(VLOOKUP(A520,'HTI0002 Strategy'!$A$85:$B$583,2,FALSE),0)</f>
        <v>-1200</v>
      </c>
      <c r="D520" s="45">
        <f>_xlfn.IFNA(VLOOKUP(A520,'HTI0003 Strategy'!$A$2:$B$500,2,FALSE),0)</f>
        <v>-7100</v>
      </c>
      <c r="E520" s="45">
        <f>_xlfn.IFNA(VLOOKUP(A520,'HTI0004 Strategy'!$A$2:$B$500,2,FALSE),0)</f>
        <v>0</v>
      </c>
      <c r="F520" s="45">
        <f>_xlfn.IFNA(VLOOKUP(A520,'HTI0005 Strategy'!$A$2:$B$500,2,FALSE),0)</f>
        <v>-1000</v>
      </c>
      <c r="G520" s="45">
        <f>_xlfn.IFNA(VLOOKUP(A520,'HTI00S1 Strategy'!$A$2:$B$500,2,FALSE),0)</f>
        <v>0</v>
      </c>
      <c r="H520" s="54">
        <f t="shared" si="20"/>
        <v>-9300</v>
      </c>
      <c r="I520" s="1">
        <f>VLOOKUP($A520,級距!$A:$K,9,FALSE)</f>
        <v>3</v>
      </c>
      <c r="J520" s="1">
        <f>VLOOKUP($A520,級距!$A:$K,10,FALSE)</f>
        <v>3</v>
      </c>
      <c r="K520" s="1">
        <f>VLOOKUP($A520,級距!$A:$K,11,FALSE)</f>
        <v>2</v>
      </c>
      <c r="L520" s="31">
        <f t="shared" si="19"/>
        <v>2</v>
      </c>
    </row>
    <row r="521" spans="1:12" x14ac:dyDescent="0.25">
      <c r="A521" s="46" t="s">
        <v>271</v>
      </c>
      <c r="B521" s="45">
        <f>_xlfn.IFNA(VLOOKUP(A521,'HTI0001 Strategy'!$A$2:$B$267,2,FALSE),0)</f>
        <v>-100</v>
      </c>
      <c r="C521" s="45">
        <f>_xlfn.IFNA(VLOOKUP(A521,'HTI0002 Strategy'!$A$85:$B$583,2,FALSE),0)</f>
        <v>10000</v>
      </c>
      <c r="D521" s="45">
        <f>_xlfn.IFNA(VLOOKUP(A521,'HTI0003 Strategy'!$A$2:$B$500,2,FALSE),0)</f>
        <v>6500</v>
      </c>
      <c r="E521" s="45">
        <f>_xlfn.IFNA(VLOOKUP(A521,'HTI0004 Strategy'!$A$2:$B$500,2,FALSE),0)</f>
        <v>0</v>
      </c>
      <c r="F521" s="45">
        <f>_xlfn.IFNA(VLOOKUP(A521,'HTI0005 Strategy'!$A$2:$B$500,2,FALSE),0)</f>
        <v>50</v>
      </c>
      <c r="G521" s="45">
        <f>_xlfn.IFNA(VLOOKUP(A521,'HTI00S1 Strategy'!$A$2:$B$500,2,FALSE),0)</f>
        <v>2100</v>
      </c>
      <c r="H521" s="54">
        <f t="shared" si="20"/>
        <v>18550</v>
      </c>
      <c r="I521" s="1">
        <f>VLOOKUP($A521,級距!$A:$K,9,FALSE)</f>
        <v>7</v>
      </c>
      <c r="J521" s="1">
        <f>VLOOKUP($A521,級距!$A:$K,10,FALSE)</f>
        <v>8</v>
      </c>
      <c r="K521" s="1">
        <f>VLOOKUP($A521,級距!$A:$K,11,FALSE)</f>
        <v>4</v>
      </c>
      <c r="L521" s="31">
        <f t="shared" si="19"/>
        <v>4</v>
      </c>
    </row>
    <row r="522" spans="1:12" x14ac:dyDescent="0.25">
      <c r="A522" s="46" t="s">
        <v>270</v>
      </c>
      <c r="B522" s="45">
        <f>_xlfn.IFNA(VLOOKUP(A522,'HTI0001 Strategy'!$A$2:$B$267,2,FALSE),0)</f>
        <v>0</v>
      </c>
      <c r="C522" s="45">
        <f>_xlfn.IFNA(VLOOKUP(A522,'HTI0002 Strategy'!$A$85:$B$583,2,FALSE),0)</f>
        <v>-2900</v>
      </c>
      <c r="D522" s="45">
        <f>_xlfn.IFNA(VLOOKUP(A522,'HTI0003 Strategy'!$A$2:$B$500,2,FALSE),0)</f>
        <v>0</v>
      </c>
      <c r="E522" s="45">
        <f>_xlfn.IFNA(VLOOKUP(A522,'HTI0004 Strategy'!$A$2:$B$500,2,FALSE),0)</f>
        <v>-5800</v>
      </c>
      <c r="F522" s="45">
        <f>_xlfn.IFNA(VLOOKUP(A522,'HTI0005 Strategy'!$A$2:$B$500,2,FALSE),0)</f>
        <v>-2550</v>
      </c>
      <c r="G522" s="45">
        <f>_xlfn.IFNA(VLOOKUP(A522,'HTI00S1 Strategy'!$A$2:$B$500,2,FALSE),0)</f>
        <v>0</v>
      </c>
      <c r="H522" s="54">
        <f t="shared" si="20"/>
        <v>-11250</v>
      </c>
      <c r="I522" s="1">
        <f>VLOOKUP($A522,級距!$A:$K,9,FALSE)</f>
        <v>1</v>
      </c>
      <c r="J522" s="1">
        <f>VLOOKUP($A522,級距!$A:$K,10,FALSE)</f>
        <v>1</v>
      </c>
      <c r="K522" s="1">
        <f>VLOOKUP($A522,級距!$A:$K,11,FALSE)</f>
        <v>2</v>
      </c>
      <c r="L522" s="31">
        <f t="shared" si="19"/>
        <v>2</v>
      </c>
    </row>
    <row r="523" spans="1:12" x14ac:dyDescent="0.25">
      <c r="A523" s="46" t="s">
        <v>269</v>
      </c>
      <c r="B523" s="45">
        <f>_xlfn.IFNA(VLOOKUP(A523,'HTI0001 Strategy'!$A$2:$B$267,2,FALSE),0)</f>
        <v>0</v>
      </c>
      <c r="C523" s="45">
        <f>_xlfn.IFNA(VLOOKUP(A523,'HTI0002 Strategy'!$A$85:$B$583,2,FALSE),0)</f>
        <v>0</v>
      </c>
      <c r="D523" s="45">
        <f>_xlfn.IFNA(VLOOKUP(A523,'HTI0003 Strategy'!$A$2:$B$500,2,FALSE),0)</f>
        <v>0</v>
      </c>
      <c r="E523" s="45">
        <f>_xlfn.IFNA(VLOOKUP(A523,'HTI0004 Strategy'!$A$2:$B$500,2,FALSE),0)</f>
        <v>0</v>
      </c>
      <c r="F523" s="45">
        <f>_xlfn.IFNA(VLOOKUP(A523,'HTI0005 Strategy'!$A$2:$B$500,2,FALSE),0)</f>
        <v>-500</v>
      </c>
      <c r="G523" s="45">
        <f>_xlfn.IFNA(VLOOKUP(A523,'HTI00S1 Strategy'!$A$2:$B$500,2,FALSE),0)</f>
        <v>0</v>
      </c>
      <c r="H523" s="54">
        <f t="shared" si="20"/>
        <v>-500</v>
      </c>
      <c r="I523" s="1">
        <f>VLOOKUP($A523,級距!$A:$K,9,FALSE)</f>
        <v>2</v>
      </c>
      <c r="J523" s="1">
        <f>VLOOKUP($A523,級距!$A:$K,10,FALSE)</f>
        <v>3</v>
      </c>
      <c r="K523" s="1">
        <f>VLOOKUP($A523,級距!$A:$K,11,FALSE)</f>
        <v>2</v>
      </c>
      <c r="L523" s="31">
        <f t="shared" si="19"/>
        <v>2</v>
      </c>
    </row>
    <row r="524" spans="1:12" x14ac:dyDescent="0.25">
      <c r="A524" s="46" t="s">
        <v>268</v>
      </c>
      <c r="B524" s="45">
        <f>_xlfn.IFNA(VLOOKUP(A524,'HTI0001 Strategy'!$A$2:$B$267,2,FALSE),0)</f>
        <v>0</v>
      </c>
      <c r="C524" s="45">
        <f>_xlfn.IFNA(VLOOKUP(A524,'HTI0002 Strategy'!$A$85:$B$583,2,FALSE),0)</f>
        <v>0</v>
      </c>
      <c r="D524" s="45">
        <f>_xlfn.IFNA(VLOOKUP(A524,'HTI0003 Strategy'!$A$2:$B$500,2,FALSE),0)</f>
        <v>0</v>
      </c>
      <c r="E524" s="45">
        <f>_xlfn.IFNA(VLOOKUP(A524,'HTI0004 Strategy'!$A$2:$B$500,2,FALSE),0)</f>
        <v>0</v>
      </c>
      <c r="F524" s="45">
        <f>_xlfn.IFNA(VLOOKUP(A524,'HTI0005 Strategy'!$A$2:$B$500,2,FALSE),0)</f>
        <v>-3500</v>
      </c>
      <c r="G524" s="45">
        <f>_xlfn.IFNA(VLOOKUP(A524,'HTI00S1 Strategy'!$A$2:$B$500,2,FALSE),0)</f>
        <v>-2100</v>
      </c>
      <c r="H524" s="54">
        <f t="shared" si="20"/>
        <v>-5600</v>
      </c>
      <c r="I524" s="1">
        <f>VLOOKUP($A524,級距!$A:$K,9,FALSE)</f>
        <v>3</v>
      </c>
      <c r="J524" s="1">
        <f>VLOOKUP($A524,級距!$A:$K,10,FALSE)</f>
        <v>5</v>
      </c>
      <c r="K524" s="1">
        <f>VLOOKUP($A524,級距!$A:$K,11,FALSE)</f>
        <v>2</v>
      </c>
      <c r="L524" s="31">
        <f t="shared" si="19"/>
        <v>2</v>
      </c>
    </row>
    <row r="525" spans="1:12" x14ac:dyDescent="0.25">
      <c r="A525" s="46" t="s">
        <v>267</v>
      </c>
      <c r="B525" s="45">
        <f>_xlfn.IFNA(VLOOKUP(A525,'HTI0001 Strategy'!$A$2:$B$267,2,FALSE),0)</f>
        <v>-2400</v>
      </c>
      <c r="C525" s="45">
        <f>_xlfn.IFNA(VLOOKUP(A525,'HTI0002 Strategy'!$A$85:$B$583,2,FALSE),0)</f>
        <v>0</v>
      </c>
      <c r="D525" s="45">
        <f>_xlfn.IFNA(VLOOKUP(A525,'HTI0003 Strategy'!$A$2:$B$500,2,FALSE),0)</f>
        <v>-4200</v>
      </c>
      <c r="E525" s="45">
        <f>_xlfn.IFNA(VLOOKUP(A525,'HTI0004 Strategy'!$A$2:$B$500,2,FALSE),0)</f>
        <v>-3900</v>
      </c>
      <c r="F525" s="45">
        <f>_xlfn.IFNA(VLOOKUP(A525,'HTI0005 Strategy'!$A$2:$B$500,2,FALSE),0)</f>
        <v>0</v>
      </c>
      <c r="G525" s="45">
        <f>_xlfn.IFNA(VLOOKUP(A525,'HTI00S1 Strategy'!$A$2:$B$500,2,FALSE),0)</f>
        <v>600</v>
      </c>
      <c r="H525" s="54">
        <f t="shared" si="20"/>
        <v>-9900</v>
      </c>
      <c r="I525" s="1">
        <f>VLOOKUP($A525,級距!$A:$K,9,FALSE)</f>
        <v>2</v>
      </c>
      <c r="J525" s="1">
        <f>VLOOKUP($A525,級距!$A:$K,10,FALSE)</f>
        <v>1</v>
      </c>
      <c r="K525" s="1">
        <f>VLOOKUP($A525,級距!$A:$K,11,FALSE)</f>
        <v>2</v>
      </c>
      <c r="L525" s="31">
        <f t="shared" si="19"/>
        <v>2</v>
      </c>
    </row>
    <row r="526" spans="1:12" x14ac:dyDescent="0.25">
      <c r="A526" s="46" t="s">
        <v>266</v>
      </c>
      <c r="B526" s="45">
        <f>_xlfn.IFNA(VLOOKUP(A526,'HTI0001 Strategy'!$A$2:$B$267,2,FALSE),0)</f>
        <v>0</v>
      </c>
      <c r="C526" s="45">
        <f>_xlfn.IFNA(VLOOKUP(A526,'HTI0002 Strategy'!$A$85:$B$583,2,FALSE),0)</f>
        <v>0</v>
      </c>
      <c r="D526" s="45">
        <f>_xlfn.IFNA(VLOOKUP(A526,'HTI0003 Strategy'!$A$2:$B$500,2,FALSE),0)</f>
        <v>0</v>
      </c>
      <c r="E526" s="45">
        <f>_xlfn.IFNA(VLOOKUP(A526,'HTI0004 Strategy'!$A$2:$B$500,2,FALSE),0)</f>
        <v>-2000</v>
      </c>
      <c r="F526" s="45">
        <f>_xlfn.IFNA(VLOOKUP(A526,'HTI0005 Strategy'!$A$2:$B$500,2,FALSE),0)</f>
        <v>15600</v>
      </c>
      <c r="G526" s="45">
        <f>_xlfn.IFNA(VLOOKUP(A526,'HTI00S1 Strategy'!$A$2:$B$500,2,FALSE),0)</f>
        <v>9300</v>
      </c>
      <c r="H526" s="54">
        <f t="shared" si="20"/>
        <v>22900</v>
      </c>
      <c r="I526" s="1">
        <f>VLOOKUP($A526,級距!$A:$K,9,FALSE)</f>
        <v>8</v>
      </c>
      <c r="J526" s="1">
        <f>VLOOKUP($A526,級距!$A:$K,10,FALSE)</f>
        <v>3</v>
      </c>
      <c r="K526" s="1">
        <f>VLOOKUP($A526,級距!$A:$K,11,FALSE)</f>
        <v>1</v>
      </c>
      <c r="L526" s="31">
        <f t="shared" si="19"/>
        <v>1</v>
      </c>
    </row>
    <row r="527" spans="1:12" x14ac:dyDescent="0.25">
      <c r="A527" s="46" t="s">
        <v>265</v>
      </c>
      <c r="B527" s="45">
        <f>_xlfn.IFNA(VLOOKUP(A527,'HTI0001 Strategy'!$A$2:$B$267,2,FALSE),0)</f>
        <v>0</v>
      </c>
      <c r="C527" s="45">
        <f>_xlfn.IFNA(VLOOKUP(A527,'HTI0002 Strategy'!$A$85:$B$583,2,FALSE),0)</f>
        <v>0</v>
      </c>
      <c r="D527" s="45">
        <f>_xlfn.IFNA(VLOOKUP(A527,'HTI0003 Strategy'!$A$2:$B$500,2,FALSE),0)</f>
        <v>-2800</v>
      </c>
      <c r="E527" s="45">
        <f>_xlfn.IFNA(VLOOKUP(A527,'HTI0004 Strategy'!$A$2:$B$500,2,FALSE),0)</f>
        <v>1000</v>
      </c>
      <c r="F527" s="45">
        <f>_xlfn.IFNA(VLOOKUP(A527,'HTI0005 Strategy'!$A$2:$B$500,2,FALSE),0)</f>
        <v>-1700</v>
      </c>
      <c r="G527" s="45">
        <f>_xlfn.IFNA(VLOOKUP(A527,'HTI00S1 Strategy'!$A$2:$B$500,2,FALSE),0)</f>
        <v>0</v>
      </c>
      <c r="H527" s="54">
        <f t="shared" si="20"/>
        <v>-3500</v>
      </c>
      <c r="I527" s="1">
        <f>VLOOKUP($A527,級距!$A:$K,9,FALSE)</f>
        <v>3</v>
      </c>
      <c r="J527" s="1">
        <f>VLOOKUP($A527,級距!$A:$K,10,FALSE)</f>
        <v>1</v>
      </c>
      <c r="K527" s="1">
        <f>VLOOKUP($A527,級距!$A:$K,11,FALSE)</f>
        <v>2</v>
      </c>
      <c r="L527" s="31">
        <f t="shared" si="19"/>
        <v>2</v>
      </c>
    </row>
    <row r="528" spans="1:12" x14ac:dyDescent="0.25">
      <c r="A528" s="46" t="s">
        <v>264</v>
      </c>
      <c r="B528" s="45">
        <f>_xlfn.IFNA(VLOOKUP(A528,'HTI0001 Strategy'!$A$2:$B$267,2,FALSE),0)</f>
        <v>0</v>
      </c>
      <c r="C528" s="45">
        <f>_xlfn.IFNA(VLOOKUP(A528,'HTI0002 Strategy'!$A$85:$B$583,2,FALSE),0)</f>
        <v>-3200</v>
      </c>
      <c r="D528" s="45">
        <f>_xlfn.IFNA(VLOOKUP(A528,'HTI0003 Strategy'!$A$2:$B$500,2,FALSE),0)</f>
        <v>0</v>
      </c>
      <c r="E528" s="45">
        <f>_xlfn.IFNA(VLOOKUP(A528,'HTI0004 Strategy'!$A$2:$B$500,2,FALSE),0)</f>
        <v>0</v>
      </c>
      <c r="F528" s="45">
        <f>_xlfn.IFNA(VLOOKUP(A528,'HTI0005 Strategy'!$A$2:$B$500,2,FALSE),0)</f>
        <v>0</v>
      </c>
      <c r="G528" s="45">
        <f>_xlfn.IFNA(VLOOKUP(A528,'HTI00S1 Strategy'!$A$2:$B$500,2,FALSE),0)</f>
        <v>0</v>
      </c>
      <c r="H528" s="54">
        <f t="shared" si="20"/>
        <v>-3200</v>
      </c>
      <c r="I528" s="1">
        <f>VLOOKUP($A528,級距!$A:$K,9,FALSE)</f>
        <v>1</v>
      </c>
      <c r="J528" s="1">
        <f>VLOOKUP($A528,級距!$A:$K,10,FALSE)</f>
        <v>1</v>
      </c>
      <c r="K528" s="1">
        <f>VLOOKUP($A528,級距!$A:$K,11,FALSE)</f>
        <v>2</v>
      </c>
      <c r="L528" s="31">
        <f t="shared" si="19"/>
        <v>2</v>
      </c>
    </row>
    <row r="529" spans="1:12" x14ac:dyDescent="0.25">
      <c r="A529" s="46" t="s">
        <v>263</v>
      </c>
      <c r="B529" s="45">
        <f>_xlfn.IFNA(VLOOKUP(A529,'HTI0001 Strategy'!$A$2:$B$267,2,FALSE),0)</f>
        <v>0</v>
      </c>
      <c r="C529" s="45">
        <f>_xlfn.IFNA(VLOOKUP(A529,'HTI0002 Strategy'!$A$85:$B$583,2,FALSE),0)</f>
        <v>-2000</v>
      </c>
      <c r="D529" s="45">
        <f>_xlfn.IFNA(VLOOKUP(A529,'HTI0003 Strategy'!$A$2:$B$500,2,FALSE),0)</f>
        <v>0</v>
      </c>
      <c r="E529" s="45">
        <f>_xlfn.IFNA(VLOOKUP(A529,'HTI0004 Strategy'!$A$2:$B$500,2,FALSE),0)</f>
        <v>-5300</v>
      </c>
      <c r="F529" s="45">
        <f>_xlfn.IFNA(VLOOKUP(A529,'HTI0005 Strategy'!$A$2:$B$500,2,FALSE),0)</f>
        <v>-2500</v>
      </c>
      <c r="G529" s="45">
        <f>_xlfn.IFNA(VLOOKUP(A529,'HTI00S1 Strategy'!$A$2:$B$500,2,FALSE),0)</f>
        <v>0</v>
      </c>
      <c r="H529" s="54">
        <f t="shared" si="20"/>
        <v>-9800</v>
      </c>
      <c r="I529" s="1">
        <f>VLOOKUP($A529,級距!$A:$K,9,FALSE)</f>
        <v>8</v>
      </c>
      <c r="J529" s="1">
        <f>VLOOKUP($A529,級距!$A:$K,10,FALSE)</f>
        <v>8</v>
      </c>
      <c r="K529" s="1">
        <f>VLOOKUP($A529,級距!$A:$K,11,FALSE)</f>
        <v>4</v>
      </c>
      <c r="L529" s="31">
        <f t="shared" si="19"/>
        <v>4</v>
      </c>
    </row>
    <row r="530" spans="1:12" x14ac:dyDescent="0.25">
      <c r="A530" s="46" t="s">
        <v>262</v>
      </c>
      <c r="B530" s="45">
        <f>_xlfn.IFNA(VLOOKUP(A530,'HTI0001 Strategy'!$A$2:$B$267,2,FALSE),0)</f>
        <v>1600</v>
      </c>
      <c r="C530" s="45">
        <f>_xlfn.IFNA(VLOOKUP(A530,'HTI0002 Strategy'!$A$85:$B$583,2,FALSE),0)</f>
        <v>3050</v>
      </c>
      <c r="D530" s="45">
        <f>_xlfn.IFNA(VLOOKUP(A530,'HTI0003 Strategy'!$A$2:$B$500,2,FALSE),0)</f>
        <v>3950</v>
      </c>
      <c r="E530" s="45">
        <f>_xlfn.IFNA(VLOOKUP(A530,'HTI0004 Strategy'!$A$2:$B$500,2,FALSE),0)</f>
        <v>0</v>
      </c>
      <c r="F530" s="45">
        <f>_xlfn.IFNA(VLOOKUP(A530,'HTI0005 Strategy'!$A$2:$B$500,2,FALSE),0)</f>
        <v>800</v>
      </c>
      <c r="G530" s="45">
        <f>_xlfn.IFNA(VLOOKUP(A530,'HTI00S1 Strategy'!$A$2:$B$500,2,FALSE),0)</f>
        <v>6350</v>
      </c>
      <c r="H530" s="54">
        <f t="shared" si="20"/>
        <v>15750</v>
      </c>
      <c r="I530" s="1">
        <f>VLOOKUP($A530,級距!$A:$K,9,FALSE)</f>
        <v>8</v>
      </c>
      <c r="J530" s="1">
        <f>VLOOKUP($A530,級距!$A:$K,10,FALSE)</f>
        <v>7</v>
      </c>
      <c r="K530" s="1">
        <f>VLOOKUP($A530,級距!$A:$K,11,FALSE)</f>
        <v>4</v>
      </c>
      <c r="L530" s="31">
        <f t="shared" si="19"/>
        <v>4</v>
      </c>
    </row>
    <row r="531" spans="1:12" x14ac:dyDescent="0.25">
      <c r="A531" s="46" t="s">
        <v>261</v>
      </c>
      <c r="B531" s="45">
        <f>_xlfn.IFNA(VLOOKUP(A531,'HTI0001 Strategy'!$A$2:$B$267,2,FALSE),0)</f>
        <v>-500</v>
      </c>
      <c r="C531" s="45">
        <f>_xlfn.IFNA(VLOOKUP(A531,'HTI0002 Strategy'!$A$85:$B$583,2,FALSE),0)</f>
        <v>0</v>
      </c>
      <c r="D531" s="45">
        <f>_xlfn.IFNA(VLOOKUP(A531,'HTI0003 Strategy'!$A$2:$B$500,2,FALSE),0)</f>
        <v>0</v>
      </c>
      <c r="E531" s="45">
        <f>_xlfn.IFNA(VLOOKUP(A531,'HTI0004 Strategy'!$A$2:$B$500,2,FALSE),0)</f>
        <v>0</v>
      </c>
      <c r="F531" s="45">
        <f>_xlfn.IFNA(VLOOKUP(A531,'HTI0005 Strategy'!$A$2:$B$500,2,FALSE),0)</f>
        <v>300</v>
      </c>
      <c r="G531" s="45">
        <f>_xlfn.IFNA(VLOOKUP(A531,'HTI00S1 Strategy'!$A$2:$B$500,2,FALSE),0)</f>
        <v>-1500</v>
      </c>
      <c r="H531" s="54">
        <f t="shared" si="20"/>
        <v>-1700</v>
      </c>
      <c r="I531" s="1">
        <f>VLOOKUP($A531,級距!$A:$K,9,FALSE)</f>
        <v>5</v>
      </c>
      <c r="J531" s="1">
        <f>VLOOKUP($A531,級距!$A:$K,10,FALSE)</f>
        <v>4</v>
      </c>
      <c r="K531" s="1">
        <f>VLOOKUP($A531,級距!$A:$K,11,FALSE)</f>
        <v>2</v>
      </c>
      <c r="L531" s="31">
        <f t="shared" si="19"/>
        <v>2</v>
      </c>
    </row>
    <row r="532" spans="1:12" x14ac:dyDescent="0.25">
      <c r="A532" s="46" t="s">
        <v>260</v>
      </c>
      <c r="B532" s="45">
        <f>_xlfn.IFNA(VLOOKUP(A532,'HTI0001 Strategy'!$A$2:$B$267,2,FALSE),0)</f>
        <v>-2200</v>
      </c>
      <c r="C532" s="45">
        <f>_xlfn.IFNA(VLOOKUP(A532,'HTI0002 Strategy'!$A$85:$B$583,2,FALSE),0)</f>
        <v>15150</v>
      </c>
      <c r="D532" s="45">
        <f>_xlfn.IFNA(VLOOKUP(A532,'HTI0003 Strategy'!$A$2:$B$500,2,FALSE),0)</f>
        <v>6150</v>
      </c>
      <c r="E532" s="45">
        <f>_xlfn.IFNA(VLOOKUP(A532,'HTI0004 Strategy'!$A$2:$B$500,2,FALSE),0)</f>
        <v>0</v>
      </c>
      <c r="F532" s="45">
        <f>_xlfn.IFNA(VLOOKUP(A532,'HTI0005 Strategy'!$A$2:$B$500,2,FALSE),0)</f>
        <v>-1200</v>
      </c>
      <c r="G532" s="45">
        <f>_xlfn.IFNA(VLOOKUP(A532,'HTI00S1 Strategy'!$A$2:$B$500,2,FALSE),0)</f>
        <v>15700</v>
      </c>
      <c r="H532" s="54">
        <f t="shared" si="20"/>
        <v>33600</v>
      </c>
      <c r="I532" s="1">
        <f>VLOOKUP($A532,級距!$A:$K,9,FALSE)</f>
        <v>8</v>
      </c>
      <c r="J532" s="1">
        <f>VLOOKUP($A532,級距!$A:$K,10,FALSE)</f>
        <v>7</v>
      </c>
      <c r="K532" s="1">
        <f>VLOOKUP($A532,級距!$A:$K,11,FALSE)</f>
        <v>4</v>
      </c>
      <c r="L532" s="31">
        <f t="shared" si="19"/>
        <v>4</v>
      </c>
    </row>
    <row r="533" spans="1:12" x14ac:dyDescent="0.25">
      <c r="A533" s="46" t="s">
        <v>259</v>
      </c>
      <c r="B533" s="45">
        <f>_xlfn.IFNA(VLOOKUP(A533,'HTI0001 Strategy'!$A$2:$B$267,2,FALSE),0)</f>
        <v>0</v>
      </c>
      <c r="C533" s="45">
        <f>_xlfn.IFNA(VLOOKUP(A533,'HTI0002 Strategy'!$A$85:$B$583,2,FALSE),0)</f>
        <v>-9250</v>
      </c>
      <c r="D533" s="45">
        <f>_xlfn.IFNA(VLOOKUP(A533,'HTI0003 Strategy'!$A$2:$B$500,2,FALSE),0)</f>
        <v>0</v>
      </c>
      <c r="E533" s="45">
        <f>_xlfn.IFNA(VLOOKUP(A533,'HTI0004 Strategy'!$A$2:$B$500,2,FALSE),0)</f>
        <v>0</v>
      </c>
      <c r="F533" s="45">
        <f>_xlfn.IFNA(VLOOKUP(A533,'HTI0005 Strategy'!$A$2:$B$500,2,FALSE),0)</f>
        <v>5100</v>
      </c>
      <c r="G533" s="45">
        <f>_xlfn.IFNA(VLOOKUP(A533,'HTI00S1 Strategy'!$A$2:$B$500,2,FALSE),0)</f>
        <v>0</v>
      </c>
      <c r="H533" s="54">
        <f t="shared" si="20"/>
        <v>-4150</v>
      </c>
      <c r="I533" s="1">
        <f>VLOOKUP($A533,級距!$A:$K,9,FALSE)</f>
        <v>1</v>
      </c>
      <c r="J533" s="1">
        <f>VLOOKUP($A533,級距!$A:$K,10,FALSE)</f>
        <v>1</v>
      </c>
      <c r="K533" s="1">
        <f>VLOOKUP($A533,級距!$A:$K,11,FALSE)</f>
        <v>2</v>
      </c>
      <c r="L533" s="31">
        <f t="shared" si="19"/>
        <v>2</v>
      </c>
    </row>
    <row r="534" spans="1:12" x14ac:dyDescent="0.25">
      <c r="A534" s="46" t="s">
        <v>258</v>
      </c>
      <c r="B534" s="45">
        <f>_xlfn.IFNA(VLOOKUP(A534,'HTI0001 Strategy'!$A$2:$B$267,2,FALSE),0)</f>
        <v>2800</v>
      </c>
      <c r="C534" s="45">
        <f>_xlfn.IFNA(VLOOKUP(A534,'HTI0002 Strategy'!$A$85:$B$583,2,FALSE),0)</f>
        <v>4900</v>
      </c>
      <c r="D534" s="45">
        <f>_xlfn.IFNA(VLOOKUP(A534,'HTI0003 Strategy'!$A$2:$B$500,2,FALSE),0)</f>
        <v>0</v>
      </c>
      <c r="E534" s="45">
        <f>_xlfn.IFNA(VLOOKUP(A534,'HTI0004 Strategy'!$A$2:$B$500,2,FALSE),0)</f>
        <v>0</v>
      </c>
      <c r="F534" s="45">
        <f>_xlfn.IFNA(VLOOKUP(A534,'HTI0005 Strategy'!$A$2:$B$500,2,FALSE),0)</f>
        <v>8550</v>
      </c>
      <c r="G534" s="45">
        <f>_xlfn.IFNA(VLOOKUP(A534,'HTI00S1 Strategy'!$A$2:$B$500,2,FALSE),0)</f>
        <v>-3800</v>
      </c>
      <c r="H534" s="54">
        <f t="shared" si="20"/>
        <v>12450</v>
      </c>
      <c r="I534" s="1">
        <f>VLOOKUP($A534,級距!$A:$K,9,FALSE)</f>
        <v>6</v>
      </c>
      <c r="J534" s="1">
        <f>VLOOKUP($A534,級距!$A:$K,10,FALSE)</f>
        <v>9</v>
      </c>
      <c r="K534" s="1">
        <f>VLOOKUP($A534,級距!$A:$K,11,FALSE)</f>
        <v>4</v>
      </c>
      <c r="L534" s="31">
        <f t="shared" si="19"/>
        <v>4</v>
      </c>
    </row>
    <row r="535" spans="1:12" x14ac:dyDescent="0.25">
      <c r="A535" s="46" t="s">
        <v>257</v>
      </c>
      <c r="B535" s="45">
        <f>_xlfn.IFNA(VLOOKUP(A535,'HTI0001 Strategy'!$A$2:$B$267,2,FALSE),0)</f>
        <v>0</v>
      </c>
      <c r="C535" s="45">
        <f>_xlfn.IFNA(VLOOKUP(A535,'HTI0002 Strategy'!$A$85:$B$583,2,FALSE),0)</f>
        <v>-500</v>
      </c>
      <c r="D535" s="45">
        <f>_xlfn.IFNA(VLOOKUP(A535,'HTI0003 Strategy'!$A$2:$B$500,2,FALSE),0)</f>
        <v>0</v>
      </c>
      <c r="E535" s="45">
        <f>_xlfn.IFNA(VLOOKUP(A535,'HTI0004 Strategy'!$A$2:$B$500,2,FALSE),0)</f>
        <v>0</v>
      </c>
      <c r="F535" s="45">
        <f>_xlfn.IFNA(VLOOKUP(A535,'HTI0005 Strategy'!$A$2:$B$500,2,FALSE),0)</f>
        <v>-10800</v>
      </c>
      <c r="G535" s="45">
        <f>_xlfn.IFNA(VLOOKUP(A535,'HTI00S1 Strategy'!$A$2:$B$500,2,FALSE),0)</f>
        <v>-2700</v>
      </c>
      <c r="H535" s="54">
        <f t="shared" si="20"/>
        <v>-14000</v>
      </c>
      <c r="I535" s="1">
        <f>VLOOKUP($A535,級距!$A:$K,9,FALSE)</f>
        <v>1</v>
      </c>
      <c r="J535" s="1">
        <f>VLOOKUP($A535,級距!$A:$K,10,FALSE)</f>
        <v>4</v>
      </c>
      <c r="K535" s="1">
        <f>VLOOKUP($A535,級距!$A:$K,11,FALSE)</f>
        <v>2</v>
      </c>
      <c r="L535" s="31">
        <f t="shared" si="19"/>
        <v>2</v>
      </c>
    </row>
    <row r="536" spans="1:12" x14ac:dyDescent="0.25">
      <c r="A536" s="46" t="s">
        <v>256</v>
      </c>
      <c r="B536" s="45">
        <f>_xlfn.IFNA(VLOOKUP(A536,'HTI0001 Strategy'!$A$2:$B$267,2,FALSE),0)</f>
        <v>2700</v>
      </c>
      <c r="C536" s="45">
        <f>_xlfn.IFNA(VLOOKUP(A536,'HTI0002 Strategy'!$A$85:$B$583,2,FALSE),0)</f>
        <v>9050</v>
      </c>
      <c r="D536" s="45">
        <f>_xlfn.IFNA(VLOOKUP(A536,'HTI0003 Strategy'!$A$2:$B$500,2,FALSE),0)</f>
        <v>8550</v>
      </c>
      <c r="E536" s="45">
        <f>_xlfn.IFNA(VLOOKUP(A536,'HTI0004 Strategy'!$A$2:$B$500,2,FALSE),0)</f>
        <v>-10900</v>
      </c>
      <c r="F536" s="45">
        <f>_xlfn.IFNA(VLOOKUP(A536,'HTI0005 Strategy'!$A$2:$B$500,2,FALSE),0)</f>
        <v>6250</v>
      </c>
      <c r="G536" s="45">
        <f>_xlfn.IFNA(VLOOKUP(A536,'HTI00S1 Strategy'!$A$2:$B$500,2,FALSE),0)</f>
        <v>0</v>
      </c>
      <c r="H536" s="54">
        <f t="shared" si="20"/>
        <v>15650</v>
      </c>
      <c r="I536" s="1">
        <f>VLOOKUP($A536,級距!$A:$K,9,FALSE)</f>
        <v>9</v>
      </c>
      <c r="J536" s="1">
        <f>VLOOKUP($A536,級距!$A:$K,10,FALSE)</f>
        <v>8</v>
      </c>
      <c r="K536" s="1">
        <f>VLOOKUP($A536,級距!$A:$K,11,FALSE)</f>
        <v>4</v>
      </c>
      <c r="L536" s="31">
        <f t="shared" si="19"/>
        <v>4</v>
      </c>
    </row>
    <row r="537" spans="1:12" x14ac:dyDescent="0.25">
      <c r="A537" s="46" t="s">
        <v>255</v>
      </c>
      <c r="B537" s="45">
        <f>_xlfn.IFNA(VLOOKUP(A537,'HTI0001 Strategy'!$A$2:$B$267,2,FALSE),0)</f>
        <v>0</v>
      </c>
      <c r="C537" s="45">
        <f>_xlfn.IFNA(VLOOKUP(A537,'HTI0002 Strategy'!$A$85:$B$583,2,FALSE),0)</f>
        <v>-5500</v>
      </c>
      <c r="D537" s="45">
        <f>_xlfn.IFNA(VLOOKUP(A537,'HTI0003 Strategy'!$A$2:$B$500,2,FALSE),0)</f>
        <v>0</v>
      </c>
      <c r="E537" s="45">
        <f>_xlfn.IFNA(VLOOKUP(A537,'HTI0004 Strategy'!$A$2:$B$500,2,FALSE),0)</f>
        <v>-6800</v>
      </c>
      <c r="F537" s="45">
        <f>_xlfn.IFNA(VLOOKUP(A537,'HTI0005 Strategy'!$A$2:$B$500,2,FALSE),0)</f>
        <v>-2300</v>
      </c>
      <c r="G537" s="45">
        <f>_xlfn.IFNA(VLOOKUP(A537,'HTI00S1 Strategy'!$A$2:$B$500,2,FALSE),0)</f>
        <v>0</v>
      </c>
      <c r="H537" s="54">
        <f t="shared" si="20"/>
        <v>-14600</v>
      </c>
      <c r="I537" s="1">
        <f>VLOOKUP($A537,級距!$A:$K,9,FALSE)</f>
        <v>4</v>
      </c>
      <c r="J537" s="1">
        <f>VLOOKUP($A537,級距!$A:$K,10,FALSE)</f>
        <v>3</v>
      </c>
      <c r="K537" s="1">
        <f>VLOOKUP($A537,級距!$A:$K,11,FALSE)</f>
        <v>2</v>
      </c>
      <c r="L537" s="31">
        <f t="shared" si="19"/>
        <v>2</v>
      </c>
    </row>
    <row r="538" spans="1:12" x14ac:dyDescent="0.25">
      <c r="A538" s="46" t="s">
        <v>254</v>
      </c>
      <c r="B538" s="45">
        <f>_xlfn.IFNA(VLOOKUP(A538,'HTI0001 Strategy'!$A$2:$B$267,2,FALSE),0)</f>
        <v>0</v>
      </c>
      <c r="C538" s="45">
        <f>_xlfn.IFNA(VLOOKUP(A538,'HTI0002 Strategy'!$A$85:$B$583,2,FALSE),0)</f>
        <v>-1100</v>
      </c>
      <c r="D538" s="45">
        <f>_xlfn.IFNA(VLOOKUP(A538,'HTI0003 Strategy'!$A$2:$B$500,2,FALSE),0)</f>
        <v>0</v>
      </c>
      <c r="E538" s="45">
        <f>_xlfn.IFNA(VLOOKUP(A538,'HTI0004 Strategy'!$A$2:$B$500,2,FALSE),0)</f>
        <v>0</v>
      </c>
      <c r="F538" s="45">
        <f>_xlfn.IFNA(VLOOKUP(A538,'HTI0005 Strategy'!$A$2:$B$500,2,FALSE),0)</f>
        <v>0</v>
      </c>
      <c r="G538" s="45">
        <f>_xlfn.IFNA(VLOOKUP(A538,'HTI00S1 Strategy'!$A$2:$B$500,2,FALSE),0)</f>
        <v>-5400</v>
      </c>
      <c r="H538" s="54">
        <f t="shared" si="20"/>
        <v>-6500</v>
      </c>
      <c r="I538" s="1">
        <f>VLOOKUP($A538,級距!$A:$K,9,FALSE)</f>
        <v>6</v>
      </c>
      <c r="J538" s="1">
        <f>VLOOKUP($A538,級距!$A:$K,10,FALSE)</f>
        <v>7</v>
      </c>
      <c r="K538" s="1">
        <f>VLOOKUP($A538,級距!$A:$K,11,FALSE)</f>
        <v>4</v>
      </c>
      <c r="L538" s="31">
        <f t="shared" si="19"/>
        <v>4</v>
      </c>
    </row>
    <row r="539" spans="1:12" x14ac:dyDescent="0.25">
      <c r="A539" s="46" t="s">
        <v>253</v>
      </c>
      <c r="B539" s="45">
        <f>_xlfn.IFNA(VLOOKUP(A539,'HTI0001 Strategy'!$A$2:$B$267,2,FALSE),0)</f>
        <v>0</v>
      </c>
      <c r="C539" s="45">
        <f>_xlfn.IFNA(VLOOKUP(A539,'HTI0002 Strategy'!$A$85:$B$583,2,FALSE),0)</f>
        <v>0</v>
      </c>
      <c r="D539" s="45">
        <f>_xlfn.IFNA(VLOOKUP(A539,'HTI0003 Strategy'!$A$2:$B$500,2,FALSE),0)</f>
        <v>2400</v>
      </c>
      <c r="E539" s="45">
        <f>_xlfn.IFNA(VLOOKUP(A539,'HTI0004 Strategy'!$A$2:$B$500,2,FALSE),0)</f>
        <v>-10900</v>
      </c>
      <c r="F539" s="45">
        <f>_xlfn.IFNA(VLOOKUP(A539,'HTI0005 Strategy'!$A$2:$B$500,2,FALSE),0)</f>
        <v>4750</v>
      </c>
      <c r="G539" s="45">
        <f>_xlfn.IFNA(VLOOKUP(A539,'HTI00S1 Strategy'!$A$2:$B$500,2,FALSE),0)</f>
        <v>-1000</v>
      </c>
      <c r="H539" s="54">
        <f t="shared" si="20"/>
        <v>-4750</v>
      </c>
      <c r="I539" s="1">
        <f>VLOOKUP($A539,級距!$A:$K,9,FALSE)</f>
        <v>5</v>
      </c>
      <c r="J539" s="1">
        <f>VLOOKUP($A539,級距!$A:$K,10,FALSE)</f>
        <v>6</v>
      </c>
      <c r="K539" s="1">
        <f>VLOOKUP($A539,級距!$A:$K,11,FALSE)</f>
        <v>2</v>
      </c>
      <c r="L539" s="31">
        <f t="shared" si="19"/>
        <v>2</v>
      </c>
    </row>
    <row r="540" spans="1:12" x14ac:dyDescent="0.25">
      <c r="A540" s="46" t="s">
        <v>252</v>
      </c>
      <c r="B540" s="45">
        <f>_xlfn.IFNA(VLOOKUP(A540,'HTI0001 Strategy'!$A$2:$B$267,2,FALSE),0)</f>
        <v>0</v>
      </c>
      <c r="C540" s="45">
        <f>_xlfn.IFNA(VLOOKUP(A540,'HTI0002 Strategy'!$A$85:$B$583,2,FALSE),0)</f>
        <v>0</v>
      </c>
      <c r="D540" s="45">
        <f>_xlfn.IFNA(VLOOKUP(A540,'HTI0003 Strategy'!$A$2:$B$500,2,FALSE),0)</f>
        <v>-5400</v>
      </c>
      <c r="E540" s="45">
        <f>_xlfn.IFNA(VLOOKUP(A540,'HTI0004 Strategy'!$A$2:$B$500,2,FALSE),0)</f>
        <v>0</v>
      </c>
      <c r="F540" s="45">
        <f>_xlfn.IFNA(VLOOKUP(A540,'HTI0005 Strategy'!$A$2:$B$500,2,FALSE),0)</f>
        <v>1600</v>
      </c>
      <c r="G540" s="45">
        <f>_xlfn.IFNA(VLOOKUP(A540,'HTI00S1 Strategy'!$A$2:$B$500,2,FALSE),0)</f>
        <v>-5400</v>
      </c>
      <c r="H540" s="54">
        <f t="shared" si="20"/>
        <v>-9200</v>
      </c>
      <c r="I540" s="1">
        <f>VLOOKUP($A540,級距!$A:$K,9,FALSE)</f>
        <v>7</v>
      </c>
      <c r="J540" s="1">
        <f>VLOOKUP($A540,級距!$A:$K,10,FALSE)</f>
        <v>2</v>
      </c>
      <c r="K540" s="1">
        <f>VLOOKUP($A540,級距!$A:$K,11,FALSE)</f>
        <v>1</v>
      </c>
      <c r="L540" s="31">
        <f t="shared" si="19"/>
        <v>1</v>
      </c>
    </row>
    <row r="541" spans="1:12" x14ac:dyDescent="0.25">
      <c r="A541" s="46" t="s">
        <v>251</v>
      </c>
      <c r="B541" s="45">
        <f>_xlfn.IFNA(VLOOKUP(A541,'HTI0001 Strategy'!$A$2:$B$267,2,FALSE),0)</f>
        <v>-300</v>
      </c>
      <c r="C541" s="45">
        <f>_xlfn.IFNA(VLOOKUP(A541,'HTI0002 Strategy'!$A$85:$B$583,2,FALSE),0)</f>
        <v>-4700</v>
      </c>
      <c r="D541" s="45">
        <f>_xlfn.IFNA(VLOOKUP(A541,'HTI0003 Strategy'!$A$2:$B$500,2,FALSE),0)</f>
        <v>0</v>
      </c>
      <c r="E541" s="45">
        <f>_xlfn.IFNA(VLOOKUP(A541,'HTI0004 Strategy'!$A$2:$B$500,2,FALSE),0)</f>
        <v>3800</v>
      </c>
      <c r="F541" s="45">
        <f>_xlfn.IFNA(VLOOKUP(A541,'HTI0005 Strategy'!$A$2:$B$500,2,FALSE),0)</f>
        <v>11100</v>
      </c>
      <c r="G541" s="45">
        <f>_xlfn.IFNA(VLOOKUP(A541,'HTI00S1 Strategy'!$A$2:$B$500,2,FALSE),0)</f>
        <v>0</v>
      </c>
      <c r="H541" s="54">
        <f t="shared" si="20"/>
        <v>9900</v>
      </c>
      <c r="I541" s="1">
        <f>VLOOKUP($A541,級距!$A:$K,9,FALSE)</f>
        <v>5</v>
      </c>
      <c r="J541" s="1">
        <f>VLOOKUP($A541,級距!$A:$K,10,FALSE)</f>
        <v>3</v>
      </c>
      <c r="K541" s="1">
        <f>VLOOKUP($A541,級距!$A:$K,11,FALSE)</f>
        <v>2</v>
      </c>
      <c r="L541" s="31">
        <f t="shared" si="19"/>
        <v>2</v>
      </c>
    </row>
    <row r="542" spans="1:12" x14ac:dyDescent="0.25">
      <c r="A542" s="46" t="s">
        <v>250</v>
      </c>
      <c r="B542" s="45">
        <f>_xlfn.IFNA(VLOOKUP(A542,'HTI0001 Strategy'!$A$2:$B$267,2,FALSE),0)</f>
        <v>50</v>
      </c>
      <c r="C542" s="45">
        <f>_xlfn.IFNA(VLOOKUP(A542,'HTI0002 Strategy'!$A$85:$B$583,2,FALSE),0)</f>
        <v>-5200</v>
      </c>
      <c r="D542" s="45">
        <f>_xlfn.IFNA(VLOOKUP(A542,'HTI0003 Strategy'!$A$2:$B$500,2,FALSE),0)</f>
        <v>-100</v>
      </c>
      <c r="E542" s="45">
        <f>_xlfn.IFNA(VLOOKUP(A542,'HTI0004 Strategy'!$A$2:$B$500,2,FALSE),0)</f>
        <v>-10900</v>
      </c>
      <c r="F542" s="45">
        <f>_xlfn.IFNA(VLOOKUP(A542,'HTI0005 Strategy'!$A$2:$B$500,2,FALSE),0)</f>
        <v>0</v>
      </c>
      <c r="G542" s="45">
        <f>_xlfn.IFNA(VLOOKUP(A542,'HTI00S1 Strategy'!$A$2:$B$500,2,FALSE),0)</f>
        <v>1000</v>
      </c>
      <c r="H542" s="54">
        <f t="shared" si="20"/>
        <v>-15150</v>
      </c>
      <c r="I542" s="1">
        <f>VLOOKUP($A542,級距!$A:$K,9,FALSE)</f>
        <v>5</v>
      </c>
      <c r="J542" s="1">
        <f>VLOOKUP($A542,級距!$A:$K,10,FALSE)</f>
        <v>5</v>
      </c>
      <c r="K542" s="1">
        <f>VLOOKUP($A542,級距!$A:$K,11,FALSE)</f>
        <v>2</v>
      </c>
      <c r="L542" s="31">
        <f t="shared" si="19"/>
        <v>2</v>
      </c>
    </row>
    <row r="543" spans="1:12" x14ac:dyDescent="0.25">
      <c r="A543" s="46" t="s">
        <v>249</v>
      </c>
      <c r="B543" s="45">
        <f>_xlfn.IFNA(VLOOKUP(A543,'HTI0001 Strategy'!$A$2:$B$267,2,FALSE),0)</f>
        <v>0</v>
      </c>
      <c r="C543" s="45">
        <f>_xlfn.IFNA(VLOOKUP(A543,'HTI0002 Strategy'!$A$85:$B$583,2,FALSE),0)</f>
        <v>-5800</v>
      </c>
      <c r="D543" s="45">
        <f>_xlfn.IFNA(VLOOKUP(A543,'HTI0003 Strategy'!$A$2:$B$500,2,FALSE),0)</f>
        <v>-5400</v>
      </c>
      <c r="E543" s="45">
        <f>_xlfn.IFNA(VLOOKUP(A543,'HTI0004 Strategy'!$A$2:$B$500,2,FALSE),0)</f>
        <v>0</v>
      </c>
      <c r="F543" s="45">
        <f>_xlfn.IFNA(VLOOKUP(A543,'HTI0005 Strategy'!$A$2:$B$500,2,FALSE),0)</f>
        <v>-11100</v>
      </c>
      <c r="G543" s="45">
        <f>_xlfn.IFNA(VLOOKUP(A543,'HTI00S1 Strategy'!$A$2:$B$500,2,FALSE),0)</f>
        <v>-5900</v>
      </c>
      <c r="H543" s="54">
        <f t="shared" si="20"/>
        <v>-28200</v>
      </c>
      <c r="I543" s="1">
        <f>VLOOKUP($A543,級距!$A:$K,9,FALSE)</f>
        <v>2</v>
      </c>
      <c r="J543" s="1">
        <f>VLOOKUP($A543,級距!$A:$K,10,FALSE)</f>
        <v>3</v>
      </c>
      <c r="K543" s="1">
        <f>VLOOKUP($A543,級距!$A:$K,11,FALSE)</f>
        <v>2</v>
      </c>
      <c r="L543" s="31">
        <f t="shared" si="19"/>
        <v>2</v>
      </c>
    </row>
    <row r="544" spans="1:12" x14ac:dyDescent="0.25">
      <c r="A544" s="46" t="s">
        <v>248</v>
      </c>
      <c r="B544" s="45">
        <f>_xlfn.IFNA(VLOOKUP(A544,'HTI0001 Strategy'!$A$2:$B$267,2,FALSE),0)</f>
        <v>0</v>
      </c>
      <c r="C544" s="45">
        <f>_xlfn.IFNA(VLOOKUP(A544,'HTI0002 Strategy'!$A$85:$B$583,2,FALSE),0)</f>
        <v>0</v>
      </c>
      <c r="D544" s="45">
        <f>_xlfn.IFNA(VLOOKUP(A544,'HTI0003 Strategy'!$A$2:$B$500,2,FALSE),0)</f>
        <v>0</v>
      </c>
      <c r="E544" s="45">
        <f>_xlfn.IFNA(VLOOKUP(A544,'HTI0004 Strategy'!$A$2:$B$500,2,FALSE),0)</f>
        <v>0</v>
      </c>
      <c r="F544" s="45">
        <f>_xlfn.IFNA(VLOOKUP(A544,'HTI0005 Strategy'!$A$2:$B$500,2,FALSE),0)</f>
        <v>9000</v>
      </c>
      <c r="G544" s="45">
        <f>_xlfn.IFNA(VLOOKUP(A544,'HTI00S1 Strategy'!$A$2:$B$500,2,FALSE),0)</f>
        <v>0</v>
      </c>
      <c r="H544" s="54">
        <f t="shared" si="20"/>
        <v>9000</v>
      </c>
      <c r="I544" s="1">
        <f>VLOOKUP($A544,級距!$A:$K,9,FALSE)</f>
        <v>5</v>
      </c>
      <c r="J544" s="1">
        <f>VLOOKUP($A544,級距!$A:$K,10,FALSE)</f>
        <v>6</v>
      </c>
      <c r="K544" s="1">
        <f>VLOOKUP($A544,級距!$A:$K,11,FALSE)</f>
        <v>2</v>
      </c>
      <c r="L544" s="31">
        <f t="shared" si="19"/>
        <v>2</v>
      </c>
    </row>
    <row r="545" spans="1:12" x14ac:dyDescent="0.25">
      <c r="A545" s="46" t="s">
        <v>247</v>
      </c>
      <c r="B545" s="45">
        <f>_xlfn.IFNA(VLOOKUP(A545,'HTI0001 Strategy'!$A$2:$B$267,2,FALSE),0)</f>
        <v>2300</v>
      </c>
      <c r="C545" s="45">
        <f>_xlfn.IFNA(VLOOKUP(A545,'HTI0002 Strategy'!$A$85:$B$583,2,FALSE),0)</f>
        <v>0</v>
      </c>
      <c r="D545" s="45">
        <f>_xlfn.IFNA(VLOOKUP(A545,'HTI0003 Strategy'!$A$2:$B$500,2,FALSE),0)</f>
        <v>0</v>
      </c>
      <c r="E545" s="45">
        <f>_xlfn.IFNA(VLOOKUP(A545,'HTI0004 Strategy'!$A$2:$B$500,2,FALSE),0)</f>
        <v>7200</v>
      </c>
      <c r="F545" s="45">
        <f>_xlfn.IFNA(VLOOKUP(A545,'HTI0005 Strategy'!$A$2:$B$500,2,FALSE),0)</f>
        <v>-10400</v>
      </c>
      <c r="G545" s="45">
        <f>_xlfn.IFNA(VLOOKUP(A545,'HTI00S1 Strategy'!$A$2:$B$500,2,FALSE),0)</f>
        <v>0</v>
      </c>
      <c r="H545" s="54">
        <f t="shared" si="20"/>
        <v>-900</v>
      </c>
      <c r="I545" s="1">
        <f>VLOOKUP($A545,級距!$A:$K,9,FALSE)</f>
        <v>5</v>
      </c>
      <c r="J545" s="1">
        <f>VLOOKUP($A545,級距!$A:$K,10,FALSE)</f>
        <v>2</v>
      </c>
      <c r="K545" s="1">
        <f>VLOOKUP($A545,級距!$A:$K,11,FALSE)</f>
        <v>2</v>
      </c>
      <c r="L545" s="31">
        <f t="shared" si="19"/>
        <v>2</v>
      </c>
    </row>
    <row r="546" spans="1:12" x14ac:dyDescent="0.25">
      <c r="A546" s="46" t="s">
        <v>246</v>
      </c>
      <c r="B546" s="45">
        <f>_xlfn.IFNA(VLOOKUP(A546,'HTI0001 Strategy'!$A$2:$B$267,2,FALSE),0)</f>
        <v>-700</v>
      </c>
      <c r="C546" s="45">
        <f>_xlfn.IFNA(VLOOKUP(A546,'HTI0002 Strategy'!$A$85:$B$583,2,FALSE),0)</f>
        <v>-900</v>
      </c>
      <c r="D546" s="45">
        <f>_xlfn.IFNA(VLOOKUP(A546,'HTI0003 Strategy'!$A$2:$B$500,2,FALSE),0)</f>
        <v>-2750</v>
      </c>
      <c r="E546" s="45">
        <f>_xlfn.IFNA(VLOOKUP(A546,'HTI0004 Strategy'!$A$2:$B$500,2,FALSE),0)</f>
        <v>-10850</v>
      </c>
      <c r="F546" s="45">
        <f>_xlfn.IFNA(VLOOKUP(A546,'HTI0005 Strategy'!$A$2:$B$500,2,FALSE),0)</f>
        <v>4900</v>
      </c>
      <c r="G546" s="45">
        <f>_xlfn.IFNA(VLOOKUP(A546,'HTI00S1 Strategy'!$A$2:$B$500,2,FALSE),0)</f>
        <v>-200</v>
      </c>
      <c r="H546" s="54">
        <f t="shared" si="20"/>
        <v>-10500</v>
      </c>
      <c r="I546" s="1">
        <f>VLOOKUP($A546,級距!$A:$K,9,FALSE)</f>
        <v>7</v>
      </c>
      <c r="J546" s="1">
        <f>VLOOKUP($A546,級距!$A:$K,10,FALSE)</f>
        <v>3</v>
      </c>
      <c r="K546" s="1">
        <f>VLOOKUP($A546,級距!$A:$K,11,FALSE)</f>
        <v>1</v>
      </c>
      <c r="L546" s="31">
        <f t="shared" si="19"/>
        <v>1</v>
      </c>
    </row>
    <row r="547" spans="1:12" x14ac:dyDescent="0.25">
      <c r="A547" s="46" t="s">
        <v>245</v>
      </c>
      <c r="B547" s="45">
        <f>_xlfn.IFNA(VLOOKUP(A547,'HTI0001 Strategy'!$A$2:$B$267,2,FALSE),0)</f>
        <v>0</v>
      </c>
      <c r="C547" s="45">
        <f>_xlfn.IFNA(VLOOKUP(A547,'HTI0002 Strategy'!$A$85:$B$583,2,FALSE),0)</f>
        <v>-5400</v>
      </c>
      <c r="D547" s="45">
        <f>_xlfn.IFNA(VLOOKUP(A547,'HTI0003 Strategy'!$A$2:$B$500,2,FALSE),0)</f>
        <v>0</v>
      </c>
      <c r="E547" s="45">
        <f>_xlfn.IFNA(VLOOKUP(A547,'HTI0004 Strategy'!$A$2:$B$500,2,FALSE),0)</f>
        <v>0</v>
      </c>
      <c r="F547" s="45">
        <f>_xlfn.IFNA(VLOOKUP(A547,'HTI0005 Strategy'!$A$2:$B$500,2,FALSE),0)</f>
        <v>-5400</v>
      </c>
      <c r="G547" s="45">
        <f>_xlfn.IFNA(VLOOKUP(A547,'HTI00S1 Strategy'!$A$2:$B$500,2,FALSE),0)</f>
        <v>0</v>
      </c>
      <c r="H547" s="54">
        <f t="shared" si="20"/>
        <v>-10800</v>
      </c>
      <c r="I547" s="1">
        <f>VLOOKUP($A547,級距!$A:$K,9,FALSE)</f>
        <v>3</v>
      </c>
      <c r="J547" s="1">
        <f>VLOOKUP($A547,級距!$A:$K,10,FALSE)</f>
        <v>3</v>
      </c>
      <c r="K547" s="1">
        <f>VLOOKUP($A547,級距!$A:$K,11,FALSE)</f>
        <v>2</v>
      </c>
      <c r="L547" s="31">
        <f t="shared" si="19"/>
        <v>2</v>
      </c>
    </row>
    <row r="548" spans="1:12" x14ac:dyDescent="0.25">
      <c r="A548" s="46" t="s">
        <v>244</v>
      </c>
      <c r="B548" s="45">
        <f>_xlfn.IFNA(VLOOKUP(A548,'HTI0001 Strategy'!$A$2:$B$267,2,FALSE),0)</f>
        <v>-5400</v>
      </c>
      <c r="C548" s="45">
        <f>_xlfn.IFNA(VLOOKUP(A548,'HTI0002 Strategy'!$A$85:$B$583,2,FALSE),0)</f>
        <v>-5200</v>
      </c>
      <c r="D548" s="45">
        <f>_xlfn.IFNA(VLOOKUP(A548,'HTI0003 Strategy'!$A$2:$B$500,2,FALSE),0)</f>
        <v>4850</v>
      </c>
      <c r="E548" s="45">
        <f>_xlfn.IFNA(VLOOKUP(A548,'HTI0004 Strategy'!$A$2:$B$500,2,FALSE),0)</f>
        <v>0</v>
      </c>
      <c r="F548" s="45">
        <f>_xlfn.IFNA(VLOOKUP(A548,'HTI0005 Strategy'!$A$2:$B$500,2,FALSE),0)</f>
        <v>-1350</v>
      </c>
      <c r="G548" s="45">
        <f>_xlfn.IFNA(VLOOKUP(A548,'HTI00S1 Strategy'!$A$2:$B$500,2,FALSE),0)</f>
        <v>-5900</v>
      </c>
      <c r="H548" s="54">
        <f t="shared" si="20"/>
        <v>-13000</v>
      </c>
      <c r="I548" s="1">
        <f>VLOOKUP($A548,級距!$A:$K,9,FALSE)</f>
        <v>8</v>
      </c>
      <c r="J548" s="1">
        <f>VLOOKUP($A548,級距!$A:$K,10,FALSE)</f>
        <v>8</v>
      </c>
      <c r="K548" s="1">
        <f>VLOOKUP($A548,級距!$A:$K,11,FALSE)</f>
        <v>4</v>
      </c>
      <c r="L548" s="31">
        <f t="shared" si="19"/>
        <v>4</v>
      </c>
    </row>
    <row r="549" spans="1:12" x14ac:dyDescent="0.25">
      <c r="A549" s="46" t="s">
        <v>243</v>
      </c>
      <c r="B549" s="45">
        <f>_xlfn.IFNA(VLOOKUP(A549,'HTI0001 Strategy'!$A$2:$B$267,2,FALSE),0)</f>
        <v>0</v>
      </c>
      <c r="C549" s="45">
        <f>_xlfn.IFNA(VLOOKUP(A549,'HTI0002 Strategy'!$A$85:$B$583,2,FALSE),0)</f>
        <v>0</v>
      </c>
      <c r="D549" s="45">
        <f>_xlfn.IFNA(VLOOKUP(A549,'HTI0003 Strategy'!$A$2:$B$500,2,FALSE),0)</f>
        <v>-8100</v>
      </c>
      <c r="E549" s="45">
        <f>_xlfn.IFNA(VLOOKUP(A549,'HTI0004 Strategy'!$A$2:$B$500,2,FALSE),0)</f>
        <v>4400</v>
      </c>
      <c r="F549" s="45">
        <f>_xlfn.IFNA(VLOOKUP(A549,'HTI0005 Strategy'!$A$2:$B$500,2,FALSE),0)</f>
        <v>0</v>
      </c>
      <c r="G549" s="45">
        <f>_xlfn.IFNA(VLOOKUP(A549,'HTI00S1 Strategy'!$A$2:$B$500,2,FALSE),0)</f>
        <v>-6300</v>
      </c>
      <c r="H549" s="54">
        <f t="shared" si="20"/>
        <v>-10000</v>
      </c>
      <c r="I549" s="1">
        <f>VLOOKUP($A549,級距!$A:$K,9,FALSE)</f>
        <v>7</v>
      </c>
      <c r="J549" s="1">
        <f>VLOOKUP($A549,級距!$A:$K,10,FALSE)</f>
        <v>4</v>
      </c>
      <c r="K549" s="1">
        <f>VLOOKUP($A549,級距!$A:$K,11,FALSE)</f>
        <v>1</v>
      </c>
      <c r="L549" s="31">
        <f t="shared" si="19"/>
        <v>1</v>
      </c>
    </row>
    <row r="550" spans="1:12" x14ac:dyDescent="0.25">
      <c r="A550" s="46" t="s">
        <v>242</v>
      </c>
      <c r="B550" s="45">
        <f>_xlfn.IFNA(VLOOKUP(A550,'HTI0001 Strategy'!$A$2:$B$267,2,FALSE),0)</f>
        <v>5250</v>
      </c>
      <c r="C550" s="45">
        <f>_xlfn.IFNA(VLOOKUP(A550,'HTI0002 Strategy'!$A$85:$B$583,2,FALSE),0)</f>
        <v>21850</v>
      </c>
      <c r="D550" s="45">
        <f>_xlfn.IFNA(VLOOKUP(A550,'HTI0003 Strategy'!$A$2:$B$500,2,FALSE),0)</f>
        <v>31700</v>
      </c>
      <c r="E550" s="45">
        <f>_xlfn.IFNA(VLOOKUP(A550,'HTI0004 Strategy'!$A$2:$B$500,2,FALSE),0)</f>
        <v>20300</v>
      </c>
      <c r="F550" s="45">
        <f>_xlfn.IFNA(VLOOKUP(A550,'HTI0005 Strategy'!$A$2:$B$500,2,FALSE),0)</f>
        <v>0</v>
      </c>
      <c r="G550" s="45">
        <f>_xlfn.IFNA(VLOOKUP(A550,'HTI00S1 Strategy'!$A$2:$B$500,2,FALSE),0)</f>
        <v>-5800</v>
      </c>
      <c r="H550" s="54">
        <f t="shared" si="20"/>
        <v>73300</v>
      </c>
      <c r="I550" s="1">
        <f>VLOOKUP($A550,級距!$A:$K,9,FALSE)</f>
        <v>10</v>
      </c>
      <c r="J550" s="1">
        <f>VLOOKUP($A550,級距!$A:$K,10,FALSE)</f>
        <v>9</v>
      </c>
      <c r="K550" s="1">
        <f>VLOOKUP($A550,級距!$A:$K,11,FALSE)</f>
        <v>4</v>
      </c>
      <c r="L550" s="31">
        <f t="shared" si="19"/>
        <v>4</v>
      </c>
    </row>
    <row r="551" spans="1:12" x14ac:dyDescent="0.25">
      <c r="A551" s="46" t="s">
        <v>241</v>
      </c>
      <c r="B551" s="45">
        <f>_xlfn.IFNA(VLOOKUP(A551,'HTI0001 Strategy'!$A$2:$B$267,2,FALSE),0)</f>
        <v>0</v>
      </c>
      <c r="C551" s="45">
        <f>_xlfn.IFNA(VLOOKUP(A551,'HTI0002 Strategy'!$A$85:$B$583,2,FALSE),0)</f>
        <v>0</v>
      </c>
      <c r="D551" s="45">
        <f>_xlfn.IFNA(VLOOKUP(A551,'HTI0003 Strategy'!$A$2:$B$500,2,FALSE),0)</f>
        <v>0</v>
      </c>
      <c r="E551" s="45">
        <f>_xlfn.IFNA(VLOOKUP(A551,'HTI0004 Strategy'!$A$2:$B$500,2,FALSE),0)</f>
        <v>5550</v>
      </c>
      <c r="F551" s="45">
        <f>_xlfn.IFNA(VLOOKUP(A551,'HTI0005 Strategy'!$A$2:$B$500,2,FALSE),0)</f>
        <v>3650</v>
      </c>
      <c r="G551" s="45">
        <f>_xlfn.IFNA(VLOOKUP(A551,'HTI00S1 Strategy'!$A$2:$B$500,2,FALSE),0)</f>
        <v>0</v>
      </c>
      <c r="H551" s="54">
        <f t="shared" si="20"/>
        <v>9200</v>
      </c>
      <c r="I551" s="1">
        <f>VLOOKUP($A551,級距!$A:$K,9,FALSE)</f>
        <v>3</v>
      </c>
      <c r="J551" s="1">
        <f>VLOOKUP($A551,級距!$A:$K,10,FALSE)</f>
        <v>1</v>
      </c>
      <c r="K551" s="1">
        <f>VLOOKUP($A551,級距!$A:$K,11,FALSE)</f>
        <v>2</v>
      </c>
      <c r="L551" s="31">
        <f t="shared" si="19"/>
        <v>2</v>
      </c>
    </row>
    <row r="552" spans="1:12" x14ac:dyDescent="0.25">
      <c r="A552" s="46" t="s">
        <v>240</v>
      </c>
      <c r="B552" s="45">
        <f>_xlfn.IFNA(VLOOKUP(A552,'HTI0001 Strategy'!$A$2:$B$267,2,FALSE),0)</f>
        <v>-2000</v>
      </c>
      <c r="C552" s="45">
        <f>_xlfn.IFNA(VLOOKUP(A552,'HTI0002 Strategy'!$A$85:$B$583,2,FALSE),0)</f>
        <v>-2400</v>
      </c>
      <c r="D552" s="45">
        <f>_xlfn.IFNA(VLOOKUP(A552,'HTI0003 Strategy'!$A$2:$B$500,2,FALSE),0)</f>
        <v>0</v>
      </c>
      <c r="E552" s="45">
        <f>_xlfn.IFNA(VLOOKUP(A552,'HTI0004 Strategy'!$A$2:$B$500,2,FALSE),0)</f>
        <v>-5700</v>
      </c>
      <c r="F552" s="45">
        <f>_xlfn.IFNA(VLOOKUP(A552,'HTI0005 Strategy'!$A$2:$B$500,2,FALSE),0)</f>
        <v>-11050</v>
      </c>
      <c r="G552" s="45">
        <f>_xlfn.IFNA(VLOOKUP(A552,'HTI00S1 Strategy'!$A$2:$B$500,2,FALSE),0)</f>
        <v>0</v>
      </c>
      <c r="H552" s="54">
        <f t="shared" si="20"/>
        <v>-21150</v>
      </c>
      <c r="I552" s="1">
        <f>VLOOKUP($A552,級距!$A:$K,9,FALSE)</f>
        <v>6</v>
      </c>
      <c r="J552" s="1">
        <f>VLOOKUP($A552,級距!$A:$K,10,FALSE)</f>
        <v>3</v>
      </c>
      <c r="K552" s="1">
        <f>VLOOKUP($A552,級距!$A:$K,11,FALSE)</f>
        <v>1</v>
      </c>
      <c r="L552" s="31">
        <f t="shared" si="19"/>
        <v>1</v>
      </c>
    </row>
    <row r="553" spans="1:12" x14ac:dyDescent="0.25">
      <c r="A553" s="46" t="s">
        <v>239</v>
      </c>
      <c r="B553" s="45">
        <f>_xlfn.IFNA(VLOOKUP(A553,'HTI0001 Strategy'!$A$2:$B$267,2,FALSE),0)</f>
        <v>1450</v>
      </c>
      <c r="C553" s="45">
        <f>_xlfn.IFNA(VLOOKUP(A553,'HTI0002 Strategy'!$A$85:$B$583,2,FALSE),0)</f>
        <v>5800</v>
      </c>
      <c r="D553" s="45">
        <f>_xlfn.IFNA(VLOOKUP(A553,'HTI0003 Strategy'!$A$2:$B$500,2,FALSE),0)</f>
        <v>5950</v>
      </c>
      <c r="E553" s="45">
        <f>_xlfn.IFNA(VLOOKUP(A553,'HTI0004 Strategy'!$A$2:$B$500,2,FALSE),0)</f>
        <v>12750</v>
      </c>
      <c r="F553" s="45">
        <f>_xlfn.IFNA(VLOOKUP(A553,'HTI0005 Strategy'!$A$2:$B$500,2,FALSE),0)</f>
        <v>-5400</v>
      </c>
      <c r="G553" s="45">
        <f>_xlfn.IFNA(VLOOKUP(A553,'HTI00S1 Strategy'!$A$2:$B$500,2,FALSE),0)</f>
        <v>6950</v>
      </c>
      <c r="H553" s="54">
        <f t="shared" si="20"/>
        <v>27500</v>
      </c>
      <c r="I553" s="1">
        <f>VLOOKUP($A553,級距!$A:$K,9,FALSE)</f>
        <v>8</v>
      </c>
      <c r="J553" s="1">
        <f>VLOOKUP($A553,級距!$A:$K,10,FALSE)</f>
        <v>7</v>
      </c>
      <c r="K553" s="1">
        <f>VLOOKUP($A553,級距!$A:$K,11,FALSE)</f>
        <v>4</v>
      </c>
      <c r="L553" s="31">
        <f t="shared" si="19"/>
        <v>4</v>
      </c>
    </row>
    <row r="554" spans="1:12" x14ac:dyDescent="0.25">
      <c r="A554" s="46" t="s">
        <v>238</v>
      </c>
      <c r="B554" s="45">
        <f>_xlfn.IFNA(VLOOKUP(A554,'HTI0001 Strategy'!$A$2:$B$267,2,FALSE),0)</f>
        <v>-500</v>
      </c>
      <c r="C554" s="45">
        <f>_xlfn.IFNA(VLOOKUP(A554,'HTI0002 Strategy'!$A$85:$B$583,2,FALSE),0)</f>
        <v>-3000</v>
      </c>
      <c r="D554" s="45">
        <f>_xlfn.IFNA(VLOOKUP(A554,'HTI0003 Strategy'!$A$2:$B$500,2,FALSE),0)</f>
        <v>-4100</v>
      </c>
      <c r="E554" s="45">
        <f>_xlfn.IFNA(VLOOKUP(A554,'HTI0004 Strategy'!$A$2:$B$500,2,FALSE),0)</f>
        <v>0</v>
      </c>
      <c r="F554" s="45">
        <f>_xlfn.IFNA(VLOOKUP(A554,'HTI0005 Strategy'!$A$2:$B$500,2,FALSE),0)</f>
        <v>8300</v>
      </c>
      <c r="G554" s="45">
        <f>_xlfn.IFNA(VLOOKUP(A554,'HTI00S1 Strategy'!$A$2:$B$500,2,FALSE),0)</f>
        <v>0</v>
      </c>
      <c r="H554" s="54">
        <f t="shared" si="20"/>
        <v>700</v>
      </c>
      <c r="I554" s="1">
        <f>VLOOKUP($A554,級距!$A:$K,9,FALSE)</f>
        <v>6</v>
      </c>
      <c r="J554" s="1">
        <f>VLOOKUP($A554,級距!$A:$K,10,FALSE)</f>
        <v>8</v>
      </c>
      <c r="K554" s="1">
        <f>VLOOKUP($A554,級距!$A:$K,11,FALSE)</f>
        <v>4</v>
      </c>
      <c r="L554" s="31">
        <f t="shared" si="19"/>
        <v>4</v>
      </c>
    </row>
    <row r="555" spans="1:12" x14ac:dyDescent="0.25">
      <c r="A555" s="46" t="s">
        <v>237</v>
      </c>
      <c r="B555" s="45">
        <f>_xlfn.IFNA(VLOOKUP(A555,'HTI0001 Strategy'!$A$2:$B$267,2,FALSE),0)</f>
        <v>0</v>
      </c>
      <c r="C555" s="45">
        <f>_xlfn.IFNA(VLOOKUP(A555,'HTI0002 Strategy'!$A$85:$B$583,2,FALSE),0)</f>
        <v>-5400</v>
      </c>
      <c r="D555" s="45">
        <f>_xlfn.IFNA(VLOOKUP(A555,'HTI0003 Strategy'!$A$2:$B$500,2,FALSE),0)</f>
        <v>0</v>
      </c>
      <c r="E555" s="45">
        <f>_xlfn.IFNA(VLOOKUP(A555,'HTI0004 Strategy'!$A$2:$B$500,2,FALSE),0)</f>
        <v>11850</v>
      </c>
      <c r="F555" s="45">
        <f>_xlfn.IFNA(VLOOKUP(A555,'HTI0005 Strategy'!$A$2:$B$500,2,FALSE),0)</f>
        <v>-6850</v>
      </c>
      <c r="G555" s="45">
        <f>_xlfn.IFNA(VLOOKUP(A555,'HTI00S1 Strategy'!$A$2:$B$500,2,FALSE),0)</f>
        <v>0</v>
      </c>
      <c r="H555" s="54">
        <f t="shared" si="20"/>
        <v>-400</v>
      </c>
      <c r="I555" s="1">
        <f>VLOOKUP($A555,級距!$A:$K,9,FALSE)</f>
        <v>6</v>
      </c>
      <c r="J555" s="1">
        <f>VLOOKUP($A555,級距!$A:$K,10,FALSE)</f>
        <v>2</v>
      </c>
      <c r="K555" s="1">
        <f>VLOOKUP($A555,級距!$A:$K,11,FALSE)</f>
        <v>1</v>
      </c>
      <c r="L555" s="31">
        <f t="shared" si="19"/>
        <v>1</v>
      </c>
    </row>
    <row r="556" spans="1:12" x14ac:dyDescent="0.25">
      <c r="A556" s="46" t="s">
        <v>236</v>
      </c>
      <c r="B556" s="45">
        <f>_xlfn.IFNA(VLOOKUP(A556,'HTI0001 Strategy'!$A$2:$B$267,2,FALSE),0)</f>
        <v>-5400</v>
      </c>
      <c r="C556" s="45">
        <f>_xlfn.IFNA(VLOOKUP(A556,'HTI0002 Strategy'!$A$85:$B$583,2,FALSE),0)</f>
        <v>-1600</v>
      </c>
      <c r="D556" s="45">
        <f>_xlfn.IFNA(VLOOKUP(A556,'HTI0003 Strategy'!$A$2:$B$500,2,FALSE),0)</f>
        <v>0</v>
      </c>
      <c r="E556" s="45">
        <f>_xlfn.IFNA(VLOOKUP(A556,'HTI0004 Strategy'!$A$2:$B$500,2,FALSE),0)</f>
        <v>-750</v>
      </c>
      <c r="F556" s="45">
        <f>_xlfn.IFNA(VLOOKUP(A556,'HTI0005 Strategy'!$A$2:$B$500,2,FALSE),0)</f>
        <v>8300</v>
      </c>
      <c r="G556" s="45">
        <f>_xlfn.IFNA(VLOOKUP(A556,'HTI00S1 Strategy'!$A$2:$B$500,2,FALSE),0)</f>
        <v>-700</v>
      </c>
      <c r="H556" s="54">
        <f t="shared" si="20"/>
        <v>-150</v>
      </c>
      <c r="I556" s="1">
        <f>VLOOKUP($A556,級距!$A:$K,9,FALSE)</f>
        <v>5</v>
      </c>
      <c r="J556" s="1">
        <f>VLOOKUP($A556,級距!$A:$K,10,FALSE)</f>
        <v>2</v>
      </c>
      <c r="K556" s="1">
        <f>VLOOKUP($A556,級距!$A:$K,11,FALSE)</f>
        <v>2</v>
      </c>
      <c r="L556" s="31">
        <f t="shared" si="19"/>
        <v>2</v>
      </c>
    </row>
    <row r="557" spans="1:12" x14ac:dyDescent="0.25">
      <c r="A557" s="46" t="s">
        <v>235</v>
      </c>
      <c r="B557" s="45">
        <f>_xlfn.IFNA(VLOOKUP(A557,'HTI0001 Strategy'!$A$2:$B$267,2,FALSE),0)</f>
        <v>0</v>
      </c>
      <c r="C557" s="45">
        <f>_xlfn.IFNA(VLOOKUP(A557,'HTI0002 Strategy'!$A$85:$B$583,2,FALSE),0)</f>
        <v>6300</v>
      </c>
      <c r="D557" s="45">
        <f>_xlfn.IFNA(VLOOKUP(A557,'HTI0003 Strategy'!$A$2:$B$500,2,FALSE),0)</f>
        <v>5500</v>
      </c>
      <c r="E557" s="45">
        <f>_xlfn.IFNA(VLOOKUP(A557,'HTI0004 Strategy'!$A$2:$B$500,2,FALSE),0)</f>
        <v>0</v>
      </c>
      <c r="F557" s="45">
        <f>_xlfn.IFNA(VLOOKUP(A557,'HTI0005 Strategy'!$A$2:$B$500,2,FALSE),0)</f>
        <v>7350</v>
      </c>
      <c r="G557" s="45">
        <f>_xlfn.IFNA(VLOOKUP(A557,'HTI00S1 Strategy'!$A$2:$B$500,2,FALSE),0)</f>
        <v>5650</v>
      </c>
      <c r="H557" s="54">
        <f t="shared" si="20"/>
        <v>24800</v>
      </c>
      <c r="I557" s="1">
        <f>VLOOKUP($A557,級距!$A:$K,9,FALSE)</f>
        <v>8</v>
      </c>
      <c r="J557" s="1">
        <f>VLOOKUP($A557,級距!$A:$K,10,FALSE)</f>
        <v>5</v>
      </c>
      <c r="K557" s="1">
        <f>VLOOKUP($A557,級距!$A:$K,11,FALSE)</f>
        <v>1</v>
      </c>
      <c r="L557" s="31">
        <f t="shared" si="19"/>
        <v>1</v>
      </c>
    </row>
    <row r="558" spans="1:12" x14ac:dyDescent="0.25">
      <c r="A558" s="46" t="s">
        <v>234</v>
      </c>
      <c r="B558" s="45">
        <f>_xlfn.IFNA(VLOOKUP(A558,'HTI0001 Strategy'!$A$2:$B$267,2,FALSE),0)</f>
        <v>-5400</v>
      </c>
      <c r="C558" s="45">
        <f>_xlfn.IFNA(VLOOKUP(A558,'HTI0002 Strategy'!$A$85:$B$583,2,FALSE),0)</f>
        <v>-7500</v>
      </c>
      <c r="D558" s="45">
        <f>_xlfn.IFNA(VLOOKUP(A558,'HTI0003 Strategy'!$A$2:$B$500,2,FALSE),0)</f>
        <v>-5650</v>
      </c>
      <c r="E558" s="45">
        <f>_xlfn.IFNA(VLOOKUP(A558,'HTI0004 Strategy'!$A$2:$B$500,2,FALSE),0)</f>
        <v>14100</v>
      </c>
      <c r="F558" s="45">
        <f>_xlfn.IFNA(VLOOKUP(A558,'HTI0005 Strategy'!$A$2:$B$500,2,FALSE),0)</f>
        <v>0</v>
      </c>
      <c r="G558" s="45">
        <f>_xlfn.IFNA(VLOOKUP(A558,'HTI00S1 Strategy'!$A$2:$B$500,2,FALSE),0)</f>
        <v>0</v>
      </c>
      <c r="H558" s="54">
        <f t="shared" si="20"/>
        <v>-4450</v>
      </c>
      <c r="I558" s="1">
        <f>VLOOKUP($A558,級距!$A:$K,9,FALSE)</f>
        <v>8</v>
      </c>
      <c r="J558" s="1">
        <f>VLOOKUP($A558,級距!$A:$K,10,FALSE)</f>
        <v>3</v>
      </c>
      <c r="K558" s="1">
        <f>VLOOKUP($A558,級距!$A:$K,11,FALSE)</f>
        <v>1</v>
      </c>
      <c r="L558" s="31">
        <f t="shared" si="19"/>
        <v>1</v>
      </c>
    </row>
    <row r="559" spans="1:12" x14ac:dyDescent="0.25">
      <c r="A559" s="46" t="s">
        <v>233</v>
      </c>
      <c r="B559" s="45">
        <f>_xlfn.IFNA(VLOOKUP(A559,'HTI0001 Strategy'!$A$2:$B$267,2,FALSE),0)</f>
        <v>1700</v>
      </c>
      <c r="C559" s="45">
        <f>_xlfn.IFNA(VLOOKUP(A559,'HTI0002 Strategy'!$A$85:$B$583,2,FALSE),0)</f>
        <v>-1200</v>
      </c>
      <c r="D559" s="45">
        <f>_xlfn.IFNA(VLOOKUP(A559,'HTI0003 Strategy'!$A$2:$B$500,2,FALSE),0)</f>
        <v>1000</v>
      </c>
      <c r="E559" s="45">
        <f>_xlfn.IFNA(VLOOKUP(A559,'HTI0004 Strategy'!$A$2:$B$500,2,FALSE),0)</f>
        <v>0</v>
      </c>
      <c r="F559" s="45">
        <f>_xlfn.IFNA(VLOOKUP(A559,'HTI0005 Strategy'!$A$2:$B$500,2,FALSE),0)</f>
        <v>0</v>
      </c>
      <c r="G559" s="45">
        <f>_xlfn.IFNA(VLOOKUP(A559,'HTI00S1 Strategy'!$A$2:$B$500,2,FALSE),0)</f>
        <v>7200</v>
      </c>
      <c r="H559" s="54">
        <f t="shared" si="20"/>
        <v>8700</v>
      </c>
      <c r="I559" s="1">
        <f>VLOOKUP($A559,級距!$A:$K,9,FALSE)</f>
        <v>5</v>
      </c>
      <c r="J559" s="1">
        <f>VLOOKUP($A559,級距!$A:$K,10,FALSE)</f>
        <v>3</v>
      </c>
      <c r="K559" s="1">
        <f>VLOOKUP($A559,級距!$A:$K,11,FALSE)</f>
        <v>2</v>
      </c>
      <c r="L559" s="31">
        <f t="shared" si="19"/>
        <v>2</v>
      </c>
    </row>
    <row r="560" spans="1:12" x14ac:dyDescent="0.25">
      <c r="A560" s="46" t="s">
        <v>232</v>
      </c>
      <c r="B560" s="45">
        <f>_xlfn.IFNA(VLOOKUP(A560,'HTI0001 Strategy'!$A$2:$B$267,2,FALSE),0)</f>
        <v>0</v>
      </c>
      <c r="C560" s="45">
        <f>_xlfn.IFNA(VLOOKUP(A560,'HTI0002 Strategy'!$A$85:$B$583,2,FALSE),0)</f>
        <v>2200</v>
      </c>
      <c r="D560" s="45">
        <f>_xlfn.IFNA(VLOOKUP(A560,'HTI0003 Strategy'!$A$2:$B$500,2,FALSE),0)</f>
        <v>0</v>
      </c>
      <c r="E560" s="45">
        <f>_xlfn.IFNA(VLOOKUP(A560,'HTI0004 Strategy'!$A$2:$B$500,2,FALSE),0)</f>
        <v>0</v>
      </c>
      <c r="F560" s="45">
        <f>_xlfn.IFNA(VLOOKUP(A560,'HTI0005 Strategy'!$A$2:$B$500,2,FALSE),0)</f>
        <v>12000</v>
      </c>
      <c r="G560" s="45">
        <f>_xlfn.IFNA(VLOOKUP(A560,'HTI00S1 Strategy'!$A$2:$B$500,2,FALSE),0)</f>
        <v>3500</v>
      </c>
      <c r="H560" s="54">
        <f t="shared" si="20"/>
        <v>17700</v>
      </c>
      <c r="I560" s="1">
        <f>VLOOKUP($A560,級距!$A:$K,9,FALSE)</f>
        <v>5</v>
      </c>
      <c r="J560" s="1">
        <f>VLOOKUP($A560,級距!$A:$K,10,FALSE)</f>
        <v>7</v>
      </c>
      <c r="K560" s="1">
        <f>VLOOKUP($A560,級距!$A:$K,11,FALSE)</f>
        <v>3</v>
      </c>
      <c r="L560" s="31">
        <f t="shared" si="19"/>
        <v>3</v>
      </c>
    </row>
    <row r="561" spans="1:12" x14ac:dyDescent="0.25">
      <c r="A561" s="46" t="s">
        <v>231</v>
      </c>
      <c r="B561" s="45">
        <f>_xlfn.IFNA(VLOOKUP(A561,'HTI0001 Strategy'!$A$2:$B$267,2,FALSE),0)</f>
        <v>-700</v>
      </c>
      <c r="C561" s="45">
        <f>_xlfn.IFNA(VLOOKUP(A561,'HTI0002 Strategy'!$A$85:$B$583,2,FALSE),0)</f>
        <v>-1800</v>
      </c>
      <c r="D561" s="45">
        <f>_xlfn.IFNA(VLOOKUP(A561,'HTI0003 Strategy'!$A$2:$B$500,2,FALSE),0)</f>
        <v>-2000</v>
      </c>
      <c r="E561" s="45">
        <f>_xlfn.IFNA(VLOOKUP(A561,'HTI0004 Strategy'!$A$2:$B$500,2,FALSE),0)</f>
        <v>2850</v>
      </c>
      <c r="F561" s="45">
        <f>_xlfn.IFNA(VLOOKUP(A561,'HTI0005 Strategy'!$A$2:$B$500,2,FALSE),0)</f>
        <v>-3000</v>
      </c>
      <c r="G561" s="45">
        <f>_xlfn.IFNA(VLOOKUP(A561,'HTI00S1 Strategy'!$A$2:$B$500,2,FALSE),0)</f>
        <v>2200</v>
      </c>
      <c r="H561" s="54">
        <f t="shared" si="20"/>
        <v>-2450</v>
      </c>
      <c r="I561" s="1">
        <f>VLOOKUP($A561,級距!$A:$K,9,FALSE)</f>
        <v>4</v>
      </c>
      <c r="J561" s="1">
        <f>VLOOKUP($A561,級距!$A:$K,10,FALSE)</f>
        <v>5</v>
      </c>
      <c r="K561" s="1">
        <f>VLOOKUP($A561,級距!$A:$K,11,FALSE)</f>
        <v>2</v>
      </c>
      <c r="L561" s="31">
        <f t="shared" si="19"/>
        <v>2</v>
      </c>
    </row>
    <row r="562" spans="1:12" x14ac:dyDescent="0.25">
      <c r="A562" s="46" t="s">
        <v>230</v>
      </c>
      <c r="B562" s="45">
        <f>_xlfn.IFNA(VLOOKUP(A562,'HTI0001 Strategy'!$A$2:$B$267,2,FALSE),0)</f>
        <v>-1900</v>
      </c>
      <c r="C562" s="45">
        <f>_xlfn.IFNA(VLOOKUP(A562,'HTI0002 Strategy'!$A$85:$B$583,2,FALSE),0)</f>
        <v>-3150</v>
      </c>
      <c r="D562" s="45">
        <f>_xlfn.IFNA(VLOOKUP(A562,'HTI0003 Strategy'!$A$2:$B$500,2,FALSE),0)</f>
        <v>-5400</v>
      </c>
      <c r="E562" s="45">
        <f>_xlfn.IFNA(VLOOKUP(A562,'HTI0004 Strategy'!$A$2:$B$500,2,FALSE),0)</f>
        <v>24000</v>
      </c>
      <c r="F562" s="45">
        <f>_xlfn.IFNA(VLOOKUP(A562,'HTI0005 Strategy'!$A$2:$B$500,2,FALSE),0)</f>
        <v>-2950</v>
      </c>
      <c r="G562" s="45">
        <f>_xlfn.IFNA(VLOOKUP(A562,'HTI00S1 Strategy'!$A$2:$B$500,2,FALSE),0)</f>
        <v>4900</v>
      </c>
      <c r="H562" s="54">
        <f t="shared" si="20"/>
        <v>15500</v>
      </c>
      <c r="I562" s="1">
        <f>VLOOKUP($A562,級距!$A:$K,9,FALSE)</f>
        <v>8</v>
      </c>
      <c r="J562" s="1">
        <f>VLOOKUP($A562,級距!$A:$K,10,FALSE)</f>
        <v>3</v>
      </c>
      <c r="K562" s="1">
        <f>VLOOKUP($A562,級距!$A:$K,11,FALSE)</f>
        <v>1</v>
      </c>
      <c r="L562" s="31">
        <f t="shared" si="19"/>
        <v>1</v>
      </c>
    </row>
    <row r="563" spans="1:12" x14ac:dyDescent="0.25">
      <c r="A563" s="46" t="s">
        <v>229</v>
      </c>
      <c r="B563" s="45">
        <f>_xlfn.IFNA(VLOOKUP(A563,'HTI0001 Strategy'!$A$2:$B$267,2,FALSE),0)</f>
        <v>0</v>
      </c>
      <c r="C563" s="45">
        <f>_xlfn.IFNA(VLOOKUP(A563,'HTI0002 Strategy'!$A$85:$B$583,2,FALSE),0)</f>
        <v>0</v>
      </c>
      <c r="D563" s="45">
        <f>_xlfn.IFNA(VLOOKUP(A563,'HTI0003 Strategy'!$A$2:$B$500,2,FALSE),0)</f>
        <v>-3700</v>
      </c>
      <c r="E563" s="45">
        <f>_xlfn.IFNA(VLOOKUP(A563,'HTI0004 Strategy'!$A$2:$B$500,2,FALSE),0)</f>
        <v>-6800</v>
      </c>
      <c r="F563" s="45">
        <f>_xlfn.IFNA(VLOOKUP(A563,'HTI0005 Strategy'!$A$2:$B$500,2,FALSE),0)</f>
        <v>9200</v>
      </c>
      <c r="G563" s="45">
        <f>_xlfn.IFNA(VLOOKUP(A563,'HTI00S1 Strategy'!$A$2:$B$500,2,FALSE),0)</f>
        <v>-5900</v>
      </c>
      <c r="H563" s="54">
        <f t="shared" si="20"/>
        <v>-7200</v>
      </c>
      <c r="I563" s="1">
        <f>VLOOKUP($A563,級距!$A:$K,9,FALSE)</f>
        <v>4</v>
      </c>
      <c r="J563" s="1">
        <f>VLOOKUP($A563,級距!$A:$K,10,FALSE)</f>
        <v>6</v>
      </c>
      <c r="K563" s="1">
        <f>VLOOKUP($A563,級距!$A:$K,11,FALSE)</f>
        <v>2</v>
      </c>
      <c r="L563" s="31">
        <f t="shared" si="19"/>
        <v>2</v>
      </c>
    </row>
    <row r="564" spans="1:12" x14ac:dyDescent="0.25">
      <c r="A564" s="46" t="s">
        <v>228</v>
      </c>
      <c r="B564" s="45">
        <f>_xlfn.IFNA(VLOOKUP(A564,'HTI0001 Strategy'!$A$2:$B$267,2,FALSE),0)</f>
        <v>-400</v>
      </c>
      <c r="C564" s="45">
        <f>_xlfn.IFNA(VLOOKUP(A564,'HTI0002 Strategy'!$A$85:$B$583,2,FALSE),0)</f>
        <v>-8100</v>
      </c>
      <c r="D564" s="45">
        <f>_xlfn.IFNA(VLOOKUP(A564,'HTI0003 Strategy'!$A$2:$B$500,2,FALSE),0)</f>
        <v>0</v>
      </c>
      <c r="E564" s="45">
        <f>_xlfn.IFNA(VLOOKUP(A564,'HTI0004 Strategy'!$A$2:$B$500,2,FALSE),0)</f>
        <v>0</v>
      </c>
      <c r="F564" s="45">
        <f>_xlfn.IFNA(VLOOKUP(A564,'HTI0005 Strategy'!$A$2:$B$500,2,FALSE),0)</f>
        <v>-11000</v>
      </c>
      <c r="G564" s="45">
        <f>_xlfn.IFNA(VLOOKUP(A564,'HTI00S1 Strategy'!$A$2:$B$500,2,FALSE),0)</f>
        <v>0</v>
      </c>
      <c r="H564" s="54">
        <f t="shared" si="20"/>
        <v>-19500</v>
      </c>
      <c r="I564" s="1">
        <f>VLOOKUP($A564,級距!$A:$K,9,FALSE)</f>
        <v>5</v>
      </c>
      <c r="J564" s="1">
        <f>VLOOKUP($A564,級距!$A:$K,10,FALSE)</f>
        <v>3</v>
      </c>
      <c r="K564" s="1">
        <f>VLOOKUP($A564,級距!$A:$K,11,FALSE)</f>
        <v>2</v>
      </c>
      <c r="L564" s="31">
        <f t="shared" si="19"/>
        <v>2</v>
      </c>
    </row>
    <row r="565" spans="1:12" x14ac:dyDescent="0.25">
      <c r="A565" s="46" t="s">
        <v>227</v>
      </c>
      <c r="B565" s="45">
        <f>_xlfn.IFNA(VLOOKUP(A565,'HTI0001 Strategy'!$A$2:$B$267,2,FALSE),0)</f>
        <v>0</v>
      </c>
      <c r="C565" s="45">
        <f>_xlfn.IFNA(VLOOKUP(A565,'HTI0002 Strategy'!$A$85:$B$583,2,FALSE),0)</f>
        <v>0</v>
      </c>
      <c r="D565" s="45">
        <f>_xlfn.IFNA(VLOOKUP(A565,'HTI0003 Strategy'!$A$2:$B$500,2,FALSE),0)</f>
        <v>0</v>
      </c>
      <c r="E565" s="45">
        <f>_xlfn.IFNA(VLOOKUP(A565,'HTI0004 Strategy'!$A$2:$B$500,2,FALSE),0)</f>
        <v>-11250</v>
      </c>
      <c r="F565" s="45">
        <f>_xlfn.IFNA(VLOOKUP(A565,'HTI0005 Strategy'!$A$2:$B$500,2,FALSE),0)</f>
        <v>2100</v>
      </c>
      <c r="G565" s="45">
        <f>_xlfn.IFNA(VLOOKUP(A565,'HTI00S1 Strategy'!$A$2:$B$500,2,FALSE),0)</f>
        <v>-1200</v>
      </c>
      <c r="H565" s="54">
        <f t="shared" si="20"/>
        <v>-10350</v>
      </c>
      <c r="I565" s="1">
        <f>VLOOKUP($A565,級距!$A:$K,9,FALSE)</f>
        <v>3</v>
      </c>
      <c r="J565" s="1">
        <f>VLOOKUP($A565,級距!$A:$K,10,FALSE)</f>
        <v>2</v>
      </c>
      <c r="K565" s="1">
        <f>VLOOKUP($A565,級距!$A:$K,11,FALSE)</f>
        <v>2</v>
      </c>
      <c r="L565" s="31">
        <f t="shared" si="19"/>
        <v>2</v>
      </c>
    </row>
    <row r="566" spans="1:12" x14ac:dyDescent="0.25">
      <c r="A566" s="46" t="s">
        <v>226</v>
      </c>
      <c r="B566" s="45">
        <f>_xlfn.IFNA(VLOOKUP(A566,'HTI0001 Strategy'!$A$2:$B$267,2,FALSE),0)</f>
        <v>11050</v>
      </c>
      <c r="C566" s="45">
        <f>_xlfn.IFNA(VLOOKUP(A566,'HTI0002 Strategy'!$A$85:$B$583,2,FALSE),0)</f>
        <v>18900</v>
      </c>
      <c r="D566" s="45">
        <f>_xlfn.IFNA(VLOOKUP(A566,'HTI0003 Strategy'!$A$2:$B$500,2,FALSE),0)</f>
        <v>25600</v>
      </c>
      <c r="E566" s="45">
        <f>_xlfn.IFNA(VLOOKUP(A566,'HTI0004 Strategy'!$A$2:$B$500,2,FALSE),0)</f>
        <v>0</v>
      </c>
      <c r="F566" s="45">
        <f>_xlfn.IFNA(VLOOKUP(A566,'HTI0005 Strategy'!$A$2:$B$500,2,FALSE),0)</f>
        <v>-5400</v>
      </c>
      <c r="G566" s="45">
        <f>_xlfn.IFNA(VLOOKUP(A566,'HTI00S1 Strategy'!$A$2:$B$500,2,FALSE),0)</f>
        <v>0</v>
      </c>
      <c r="H566" s="54">
        <f t="shared" si="20"/>
        <v>50150</v>
      </c>
      <c r="I566" s="1">
        <f>VLOOKUP($A566,級距!$A:$K,9,FALSE)</f>
        <v>10</v>
      </c>
      <c r="J566" s="1">
        <f>VLOOKUP($A566,級距!$A:$K,10,FALSE)</f>
        <v>9</v>
      </c>
      <c r="K566" s="1">
        <f>VLOOKUP($A566,級距!$A:$K,11,FALSE)</f>
        <v>4</v>
      </c>
      <c r="L566" s="31">
        <f t="shared" si="19"/>
        <v>4</v>
      </c>
    </row>
    <row r="567" spans="1:12" x14ac:dyDescent="0.25">
      <c r="A567" s="46" t="s">
        <v>225</v>
      </c>
      <c r="B567" s="45">
        <f>_xlfn.IFNA(VLOOKUP(A567,'HTI0001 Strategy'!$A$2:$B$267,2,FALSE),0)</f>
        <v>-5400</v>
      </c>
      <c r="C567" s="45">
        <f>_xlfn.IFNA(VLOOKUP(A567,'HTI0002 Strategy'!$A$85:$B$583,2,FALSE),0)</f>
        <v>0</v>
      </c>
      <c r="D567" s="45">
        <f>_xlfn.IFNA(VLOOKUP(A567,'HTI0003 Strategy'!$A$2:$B$500,2,FALSE),0)</f>
        <v>0</v>
      </c>
      <c r="E567" s="45">
        <f>_xlfn.IFNA(VLOOKUP(A567,'HTI0004 Strategy'!$A$2:$B$500,2,FALSE),0)</f>
        <v>-6600</v>
      </c>
      <c r="F567" s="45">
        <f>_xlfn.IFNA(VLOOKUP(A567,'HTI0005 Strategy'!$A$2:$B$500,2,FALSE),0)</f>
        <v>-2450</v>
      </c>
      <c r="G567" s="45">
        <f>_xlfn.IFNA(VLOOKUP(A567,'HTI00S1 Strategy'!$A$2:$B$500,2,FALSE),0)</f>
        <v>3000</v>
      </c>
      <c r="H567" s="54">
        <f t="shared" si="20"/>
        <v>-11450</v>
      </c>
      <c r="I567" s="1">
        <f>VLOOKUP($A567,級距!$A:$K,9,FALSE)</f>
        <v>7</v>
      </c>
      <c r="J567" s="1">
        <f>VLOOKUP($A567,級距!$A:$K,10,FALSE)</f>
        <v>6</v>
      </c>
      <c r="K567" s="1">
        <f>VLOOKUP($A567,級距!$A:$K,11,FALSE)</f>
        <v>1</v>
      </c>
      <c r="L567" s="31">
        <f t="shared" si="19"/>
        <v>1</v>
      </c>
    </row>
    <row r="568" spans="1:12" x14ac:dyDescent="0.25">
      <c r="A568" s="46" t="s">
        <v>224</v>
      </c>
      <c r="B568" s="45">
        <f>_xlfn.IFNA(VLOOKUP(A568,'HTI0001 Strategy'!$A$2:$B$267,2,FALSE),0)</f>
        <v>0</v>
      </c>
      <c r="C568" s="45">
        <f>_xlfn.IFNA(VLOOKUP(A568,'HTI0002 Strategy'!$A$85:$B$583,2,FALSE),0)</f>
        <v>0</v>
      </c>
      <c r="D568" s="45">
        <f>_xlfn.IFNA(VLOOKUP(A568,'HTI0003 Strategy'!$A$2:$B$500,2,FALSE),0)</f>
        <v>-2000</v>
      </c>
      <c r="E568" s="45">
        <f>_xlfn.IFNA(VLOOKUP(A568,'HTI0004 Strategy'!$A$2:$B$500,2,FALSE),0)</f>
        <v>0</v>
      </c>
      <c r="F568" s="45">
        <f>_xlfn.IFNA(VLOOKUP(A568,'HTI0005 Strategy'!$A$2:$B$500,2,FALSE),0)</f>
        <v>0</v>
      </c>
      <c r="G568" s="45">
        <f>_xlfn.IFNA(VLOOKUP(A568,'HTI00S1 Strategy'!$A$2:$B$500,2,FALSE),0)</f>
        <v>-3100</v>
      </c>
      <c r="H568" s="54">
        <f t="shared" si="20"/>
        <v>-5100</v>
      </c>
      <c r="I568" s="1">
        <f>VLOOKUP($A568,級距!$A:$K,9,FALSE)</f>
        <v>5</v>
      </c>
      <c r="J568" s="1">
        <f>VLOOKUP($A568,級距!$A:$K,10,FALSE)</f>
        <v>4</v>
      </c>
      <c r="K568" s="1">
        <f>VLOOKUP($A568,級距!$A:$K,11,FALSE)</f>
        <v>2</v>
      </c>
      <c r="L568" s="31">
        <f t="shared" si="19"/>
        <v>2</v>
      </c>
    </row>
    <row r="569" spans="1:12" x14ac:dyDescent="0.25">
      <c r="A569" s="46" t="s">
        <v>223</v>
      </c>
      <c r="B569" s="45">
        <f>_xlfn.IFNA(VLOOKUP(A569,'HTI0001 Strategy'!$A$2:$B$267,2,FALSE),0)</f>
        <v>0</v>
      </c>
      <c r="C569" s="45">
        <f>_xlfn.IFNA(VLOOKUP(A569,'HTI0002 Strategy'!$A$85:$B$583,2,FALSE),0)</f>
        <v>5350</v>
      </c>
      <c r="D569" s="45">
        <f>_xlfn.IFNA(VLOOKUP(A569,'HTI0003 Strategy'!$A$2:$B$500,2,FALSE),0)</f>
        <v>5500</v>
      </c>
      <c r="E569" s="45">
        <f>_xlfn.IFNA(VLOOKUP(A569,'HTI0004 Strategy'!$A$2:$B$500,2,FALSE),0)</f>
        <v>0</v>
      </c>
      <c r="F569" s="45">
        <f>_xlfn.IFNA(VLOOKUP(A569,'HTI0005 Strategy'!$A$2:$B$500,2,FALSE),0)</f>
        <v>0</v>
      </c>
      <c r="G569" s="45">
        <f>_xlfn.IFNA(VLOOKUP(A569,'HTI00S1 Strategy'!$A$2:$B$500,2,FALSE),0)</f>
        <v>7250</v>
      </c>
      <c r="H569" s="54">
        <f t="shared" si="20"/>
        <v>18100</v>
      </c>
      <c r="I569" s="1">
        <f>VLOOKUP($A569,級距!$A:$K,9,FALSE)</f>
        <v>6</v>
      </c>
      <c r="J569" s="1">
        <f>VLOOKUP($A569,級距!$A:$K,10,FALSE)</f>
        <v>7</v>
      </c>
      <c r="K569" s="1">
        <f>VLOOKUP($A569,級距!$A:$K,11,FALSE)</f>
        <v>4</v>
      </c>
      <c r="L569" s="31">
        <f t="shared" si="19"/>
        <v>4</v>
      </c>
    </row>
    <row r="570" spans="1:12" x14ac:dyDescent="0.25">
      <c r="A570" s="46" t="s">
        <v>222</v>
      </c>
      <c r="B570" s="45">
        <f>_xlfn.IFNA(VLOOKUP(A570,'HTI0001 Strategy'!$A$2:$B$267,2,FALSE),0)</f>
        <v>0</v>
      </c>
      <c r="C570" s="45">
        <f>_xlfn.IFNA(VLOOKUP(A570,'HTI0002 Strategy'!$A$85:$B$583,2,FALSE),0)</f>
        <v>2200</v>
      </c>
      <c r="D570" s="45">
        <f>_xlfn.IFNA(VLOOKUP(A570,'HTI0003 Strategy'!$A$2:$B$500,2,FALSE),0)</f>
        <v>0</v>
      </c>
      <c r="E570" s="45">
        <f>_xlfn.IFNA(VLOOKUP(A570,'HTI0004 Strategy'!$A$2:$B$500,2,FALSE),0)</f>
        <v>0</v>
      </c>
      <c r="F570" s="45">
        <f>_xlfn.IFNA(VLOOKUP(A570,'HTI0005 Strategy'!$A$2:$B$500,2,FALSE),0)</f>
        <v>0</v>
      </c>
      <c r="G570" s="45">
        <f>_xlfn.IFNA(VLOOKUP(A570,'HTI00S1 Strategy'!$A$2:$B$500,2,FALSE),0)</f>
        <v>-5900</v>
      </c>
      <c r="H570" s="54">
        <f t="shared" si="20"/>
        <v>-3700</v>
      </c>
      <c r="I570" s="1">
        <f>VLOOKUP($A570,級距!$A:$K,9,FALSE)</f>
        <v>6</v>
      </c>
      <c r="J570" s="1">
        <f>VLOOKUP($A570,級距!$A:$K,10,FALSE)</f>
        <v>6</v>
      </c>
      <c r="K570" s="1">
        <f>VLOOKUP($A570,級距!$A:$K,11,FALSE)</f>
        <v>1</v>
      </c>
      <c r="L570" s="31">
        <f t="shared" si="19"/>
        <v>1</v>
      </c>
    </row>
    <row r="571" spans="1:12" x14ac:dyDescent="0.25">
      <c r="A571" s="46" t="s">
        <v>221</v>
      </c>
      <c r="B571" s="45">
        <f>_xlfn.IFNA(VLOOKUP(A571,'HTI0001 Strategy'!$A$2:$B$267,2,FALSE),0)</f>
        <v>0</v>
      </c>
      <c r="C571" s="45">
        <f>_xlfn.IFNA(VLOOKUP(A571,'HTI0002 Strategy'!$A$85:$B$583,2,FALSE),0)</f>
        <v>-5400</v>
      </c>
      <c r="D571" s="45">
        <f>_xlfn.IFNA(VLOOKUP(A571,'HTI0003 Strategy'!$A$2:$B$500,2,FALSE),0)</f>
        <v>-5150</v>
      </c>
      <c r="E571" s="45">
        <f>_xlfn.IFNA(VLOOKUP(A571,'HTI0004 Strategy'!$A$2:$B$500,2,FALSE),0)</f>
        <v>0</v>
      </c>
      <c r="F571" s="45">
        <f>_xlfn.IFNA(VLOOKUP(A571,'HTI0005 Strategy'!$A$2:$B$500,2,FALSE),0)</f>
        <v>2050</v>
      </c>
      <c r="G571" s="45">
        <f>_xlfn.IFNA(VLOOKUP(A571,'HTI00S1 Strategy'!$A$2:$B$500,2,FALSE),0)</f>
        <v>12100</v>
      </c>
      <c r="H571" s="54">
        <f t="shared" si="20"/>
        <v>3600</v>
      </c>
      <c r="I571" s="1">
        <f>VLOOKUP($A571,級距!$A:$K,9,FALSE)</f>
        <v>4</v>
      </c>
      <c r="J571" s="1">
        <f>VLOOKUP($A571,級距!$A:$K,10,FALSE)</f>
        <v>4</v>
      </c>
      <c r="K571" s="1">
        <f>VLOOKUP($A571,級距!$A:$K,11,FALSE)</f>
        <v>2</v>
      </c>
      <c r="L571" s="31">
        <f t="shared" si="19"/>
        <v>2</v>
      </c>
    </row>
    <row r="572" spans="1:12" x14ac:dyDescent="0.25">
      <c r="A572" s="46" t="s">
        <v>220</v>
      </c>
      <c r="B572" s="45">
        <f>_xlfn.IFNA(VLOOKUP(A572,'HTI0001 Strategy'!$A$2:$B$267,2,FALSE),0)</f>
        <v>3150</v>
      </c>
      <c r="C572" s="45">
        <f>_xlfn.IFNA(VLOOKUP(A572,'HTI0002 Strategy'!$A$85:$B$583,2,FALSE),0)</f>
        <v>0</v>
      </c>
      <c r="D572" s="45">
        <f>_xlfn.IFNA(VLOOKUP(A572,'HTI0003 Strategy'!$A$2:$B$500,2,FALSE),0)</f>
        <v>3900</v>
      </c>
      <c r="E572" s="45">
        <f>_xlfn.IFNA(VLOOKUP(A572,'HTI0004 Strategy'!$A$2:$B$500,2,FALSE),0)</f>
        <v>0</v>
      </c>
      <c r="F572" s="45">
        <f>_xlfn.IFNA(VLOOKUP(A572,'HTI0005 Strategy'!$A$2:$B$500,2,FALSE),0)</f>
        <v>-5550</v>
      </c>
      <c r="G572" s="45">
        <f>_xlfn.IFNA(VLOOKUP(A572,'HTI00S1 Strategy'!$A$2:$B$500,2,FALSE),0)</f>
        <v>20600</v>
      </c>
      <c r="H572" s="54">
        <f t="shared" si="20"/>
        <v>22100</v>
      </c>
      <c r="I572" s="1">
        <f>VLOOKUP($A572,級距!$A:$K,9,FALSE)</f>
        <v>8</v>
      </c>
      <c r="J572" s="1">
        <f>VLOOKUP($A572,級距!$A:$K,10,FALSE)</f>
        <v>9</v>
      </c>
      <c r="K572" s="1">
        <f>VLOOKUP($A572,級距!$A:$K,11,FALSE)</f>
        <v>4</v>
      </c>
      <c r="L572" s="31">
        <f t="shared" si="19"/>
        <v>4</v>
      </c>
    </row>
    <row r="573" spans="1:12" x14ac:dyDescent="0.25">
      <c r="A573" s="46" t="s">
        <v>219</v>
      </c>
      <c r="B573" s="45">
        <f>_xlfn.IFNA(VLOOKUP(A573,'HTI0001 Strategy'!$A$2:$B$267,2,FALSE),0)</f>
        <v>0</v>
      </c>
      <c r="C573" s="45">
        <f>_xlfn.IFNA(VLOOKUP(A573,'HTI0002 Strategy'!$A$85:$B$583,2,FALSE),0)</f>
        <v>1000</v>
      </c>
      <c r="D573" s="45">
        <f>_xlfn.IFNA(VLOOKUP(A573,'HTI0003 Strategy'!$A$2:$B$500,2,FALSE),0)</f>
        <v>0</v>
      </c>
      <c r="E573" s="45">
        <f>_xlfn.IFNA(VLOOKUP(A573,'HTI0004 Strategy'!$A$2:$B$500,2,FALSE),0)</f>
        <v>7000</v>
      </c>
      <c r="F573" s="45">
        <f>_xlfn.IFNA(VLOOKUP(A573,'HTI0005 Strategy'!$A$2:$B$500,2,FALSE),0)</f>
        <v>0</v>
      </c>
      <c r="G573" s="45">
        <f>_xlfn.IFNA(VLOOKUP(A573,'HTI00S1 Strategy'!$A$2:$B$500,2,FALSE),0)</f>
        <v>0</v>
      </c>
      <c r="H573" s="54">
        <f t="shared" si="20"/>
        <v>8000</v>
      </c>
      <c r="I573" s="1">
        <f>VLOOKUP($A573,級距!$A:$K,9,FALSE)</f>
        <v>6</v>
      </c>
      <c r="J573" s="1">
        <f>VLOOKUP($A573,級距!$A:$K,10,FALSE)</f>
        <v>7</v>
      </c>
      <c r="K573" s="1">
        <f>VLOOKUP($A573,級距!$A:$K,11,FALSE)</f>
        <v>4</v>
      </c>
      <c r="L573" s="31">
        <f t="shared" si="19"/>
        <v>4</v>
      </c>
    </row>
    <row r="574" spans="1:12" x14ac:dyDescent="0.25">
      <c r="A574" s="46" t="s">
        <v>218</v>
      </c>
      <c r="B574" s="45">
        <f>_xlfn.IFNA(VLOOKUP(A574,'HTI0001 Strategy'!$A$2:$B$267,2,FALSE),0)</f>
        <v>0</v>
      </c>
      <c r="C574" s="45">
        <f>_xlfn.IFNA(VLOOKUP(A574,'HTI0002 Strategy'!$A$85:$B$583,2,FALSE),0)</f>
        <v>0</v>
      </c>
      <c r="D574" s="45">
        <f>_xlfn.IFNA(VLOOKUP(A574,'HTI0003 Strategy'!$A$2:$B$500,2,FALSE),0)</f>
        <v>4400</v>
      </c>
      <c r="E574" s="45">
        <f>_xlfn.IFNA(VLOOKUP(A574,'HTI0004 Strategy'!$A$2:$B$500,2,FALSE),0)</f>
        <v>9750</v>
      </c>
      <c r="F574" s="45">
        <f>_xlfn.IFNA(VLOOKUP(A574,'HTI0005 Strategy'!$A$2:$B$500,2,FALSE),0)</f>
        <v>17600</v>
      </c>
      <c r="G574" s="45">
        <f>_xlfn.IFNA(VLOOKUP(A574,'HTI00S1 Strategy'!$A$2:$B$500,2,FALSE),0)</f>
        <v>5600</v>
      </c>
      <c r="H574" s="54">
        <f t="shared" si="20"/>
        <v>37350</v>
      </c>
      <c r="I574" s="1">
        <f>VLOOKUP($A574,級距!$A:$K,9,FALSE)</f>
        <v>8</v>
      </c>
      <c r="J574" s="1">
        <f>VLOOKUP($A574,級距!$A:$K,10,FALSE)</f>
        <v>6</v>
      </c>
      <c r="K574" s="1">
        <f>VLOOKUP($A574,級距!$A:$K,11,FALSE)</f>
        <v>1</v>
      </c>
      <c r="L574" s="31">
        <f t="shared" si="19"/>
        <v>1</v>
      </c>
    </row>
    <row r="575" spans="1:12" x14ac:dyDescent="0.25">
      <c r="A575" s="46" t="s">
        <v>217</v>
      </c>
      <c r="B575" s="45">
        <f>_xlfn.IFNA(VLOOKUP(A575,'HTI0001 Strategy'!$A$2:$B$267,2,FALSE),0)</f>
        <v>2150</v>
      </c>
      <c r="C575" s="45">
        <f>_xlfn.IFNA(VLOOKUP(A575,'HTI0002 Strategy'!$A$85:$B$583,2,FALSE),0)</f>
        <v>-5400</v>
      </c>
      <c r="D575" s="45">
        <f>_xlfn.IFNA(VLOOKUP(A575,'HTI0003 Strategy'!$A$2:$B$500,2,FALSE),0)</f>
        <v>0</v>
      </c>
      <c r="E575" s="45">
        <f>_xlfn.IFNA(VLOOKUP(A575,'HTI0004 Strategy'!$A$2:$B$500,2,FALSE),0)</f>
        <v>5950</v>
      </c>
      <c r="F575" s="45">
        <f>_xlfn.IFNA(VLOOKUP(A575,'HTI0005 Strategy'!$A$2:$B$500,2,FALSE),0)</f>
        <v>500</v>
      </c>
      <c r="G575" s="45">
        <f>_xlfn.IFNA(VLOOKUP(A575,'HTI00S1 Strategy'!$A$2:$B$500,2,FALSE),0)</f>
        <v>-700</v>
      </c>
      <c r="H575" s="54">
        <f t="shared" si="20"/>
        <v>2500</v>
      </c>
      <c r="I575" s="1">
        <f>VLOOKUP($A575,級距!$A:$K,9,FALSE)</f>
        <v>8</v>
      </c>
      <c r="J575" s="1">
        <f>VLOOKUP($A575,級距!$A:$K,10,FALSE)</f>
        <v>4</v>
      </c>
      <c r="K575" s="1">
        <f>VLOOKUP($A575,級距!$A:$K,11,FALSE)</f>
        <v>1</v>
      </c>
      <c r="L575" s="31">
        <f t="shared" si="19"/>
        <v>1</v>
      </c>
    </row>
    <row r="576" spans="1:12" x14ac:dyDescent="0.25">
      <c r="A576" s="46" t="s">
        <v>216</v>
      </c>
      <c r="B576" s="45">
        <f>_xlfn.IFNA(VLOOKUP(A576,'HTI0001 Strategy'!$A$2:$B$267,2,FALSE),0)</f>
        <v>0</v>
      </c>
      <c r="C576" s="45">
        <f>_xlfn.IFNA(VLOOKUP(A576,'HTI0002 Strategy'!$A$85:$B$583,2,FALSE),0)</f>
        <v>-5200</v>
      </c>
      <c r="D576" s="45">
        <f>_xlfn.IFNA(VLOOKUP(A576,'HTI0003 Strategy'!$A$2:$B$500,2,FALSE),0)</f>
        <v>-100</v>
      </c>
      <c r="E576" s="45">
        <f>_xlfn.IFNA(VLOOKUP(A576,'HTI0004 Strategy'!$A$2:$B$500,2,FALSE),0)</f>
        <v>300</v>
      </c>
      <c r="F576" s="45">
        <f>_xlfn.IFNA(VLOOKUP(A576,'HTI0005 Strategy'!$A$2:$B$500,2,FALSE),0)</f>
        <v>-5400</v>
      </c>
      <c r="G576" s="45">
        <f>_xlfn.IFNA(VLOOKUP(A576,'HTI00S1 Strategy'!$A$2:$B$500,2,FALSE),0)</f>
        <v>3900</v>
      </c>
      <c r="H576" s="54">
        <f t="shared" si="20"/>
        <v>-6500</v>
      </c>
      <c r="I576" s="1">
        <f>VLOOKUP($A576,級距!$A:$K,9,FALSE)</f>
        <v>5</v>
      </c>
      <c r="J576" s="1">
        <f>VLOOKUP($A576,級距!$A:$K,10,FALSE)</f>
        <v>4</v>
      </c>
      <c r="K576" s="1">
        <f>VLOOKUP($A576,級距!$A:$K,11,FALSE)</f>
        <v>2</v>
      </c>
      <c r="L576" s="31">
        <f t="shared" si="19"/>
        <v>2</v>
      </c>
    </row>
    <row r="577" spans="1:12" x14ac:dyDescent="0.25">
      <c r="A577" s="46" t="s">
        <v>215</v>
      </c>
      <c r="B577" s="45">
        <f>_xlfn.IFNA(VLOOKUP(A577,'HTI0001 Strategy'!$A$2:$B$267,2,FALSE),0)</f>
        <v>0</v>
      </c>
      <c r="C577" s="45">
        <f>_xlfn.IFNA(VLOOKUP(A577,'HTI0002 Strategy'!$A$85:$B$583,2,FALSE),0)</f>
        <v>1000</v>
      </c>
      <c r="D577" s="45">
        <f>_xlfn.IFNA(VLOOKUP(A577,'HTI0003 Strategy'!$A$2:$B$500,2,FALSE),0)</f>
        <v>-4800</v>
      </c>
      <c r="E577" s="45">
        <f>_xlfn.IFNA(VLOOKUP(A577,'HTI0004 Strategy'!$A$2:$B$500,2,FALSE),0)</f>
        <v>2750</v>
      </c>
      <c r="F577" s="45">
        <f>_xlfn.IFNA(VLOOKUP(A577,'HTI0005 Strategy'!$A$2:$B$500,2,FALSE),0)</f>
        <v>8600</v>
      </c>
      <c r="G577" s="45">
        <f>_xlfn.IFNA(VLOOKUP(A577,'HTI00S1 Strategy'!$A$2:$B$500,2,FALSE),0)</f>
        <v>0</v>
      </c>
      <c r="H577" s="54">
        <f t="shared" si="20"/>
        <v>7550</v>
      </c>
      <c r="I577" s="1">
        <f>VLOOKUP($A577,級距!$A:$K,9,FALSE)</f>
        <v>4</v>
      </c>
      <c r="J577" s="1">
        <f>VLOOKUP($A577,級距!$A:$K,10,FALSE)</f>
        <v>10</v>
      </c>
      <c r="K577" s="1">
        <f>VLOOKUP($A577,級距!$A:$K,11,FALSE)</f>
        <v>3</v>
      </c>
      <c r="L577" s="31">
        <f t="shared" si="19"/>
        <v>3</v>
      </c>
    </row>
    <row r="578" spans="1:12" x14ac:dyDescent="0.25">
      <c r="A578" s="46" t="s">
        <v>214</v>
      </c>
      <c r="B578" s="45">
        <f>_xlfn.IFNA(VLOOKUP(A578,'HTI0001 Strategy'!$A$2:$B$267,2,FALSE),0)</f>
        <v>2400</v>
      </c>
      <c r="C578" s="45">
        <f>_xlfn.IFNA(VLOOKUP(A578,'HTI0002 Strategy'!$A$85:$B$583,2,FALSE),0)</f>
        <v>5400</v>
      </c>
      <c r="D578" s="45">
        <f>_xlfn.IFNA(VLOOKUP(A578,'HTI0003 Strategy'!$A$2:$B$500,2,FALSE),0)</f>
        <v>0</v>
      </c>
      <c r="E578" s="45">
        <f>_xlfn.IFNA(VLOOKUP(A578,'HTI0004 Strategy'!$A$2:$B$500,2,FALSE),0)</f>
        <v>24600</v>
      </c>
      <c r="F578" s="45">
        <f>_xlfn.IFNA(VLOOKUP(A578,'HTI0005 Strategy'!$A$2:$B$500,2,FALSE),0)</f>
        <v>6200</v>
      </c>
      <c r="G578" s="45">
        <f>_xlfn.IFNA(VLOOKUP(A578,'HTI00S1 Strategy'!$A$2:$B$500,2,FALSE),0)</f>
        <v>-5400</v>
      </c>
      <c r="H578" s="54">
        <f t="shared" si="20"/>
        <v>33200</v>
      </c>
      <c r="I578" s="1">
        <f>VLOOKUP($A578,級距!$A:$K,9,FALSE)</f>
        <v>7</v>
      </c>
      <c r="J578" s="1">
        <f>VLOOKUP($A578,級距!$A:$K,10,FALSE)</f>
        <v>6</v>
      </c>
      <c r="K578" s="1">
        <f>VLOOKUP($A578,級距!$A:$K,11,FALSE)</f>
        <v>1</v>
      </c>
      <c r="L578" s="31">
        <f t="shared" si="19"/>
        <v>1</v>
      </c>
    </row>
    <row r="579" spans="1:12" x14ac:dyDescent="0.25">
      <c r="A579" s="46" t="s">
        <v>213</v>
      </c>
      <c r="B579" s="45">
        <f>_xlfn.IFNA(VLOOKUP(A579,'HTI0001 Strategy'!$A$2:$B$267,2,FALSE),0)</f>
        <v>4750</v>
      </c>
      <c r="C579" s="45">
        <f>_xlfn.IFNA(VLOOKUP(A579,'HTI0002 Strategy'!$A$85:$B$583,2,FALSE),0)</f>
        <v>11450</v>
      </c>
      <c r="D579" s="45">
        <f>_xlfn.IFNA(VLOOKUP(A579,'HTI0003 Strategy'!$A$2:$B$500,2,FALSE),0)</f>
        <v>6250</v>
      </c>
      <c r="E579" s="45">
        <f>_xlfn.IFNA(VLOOKUP(A579,'HTI0004 Strategy'!$A$2:$B$500,2,FALSE),0)</f>
        <v>5850</v>
      </c>
      <c r="F579" s="45">
        <f>_xlfn.IFNA(VLOOKUP(A579,'HTI0005 Strategy'!$A$2:$B$500,2,FALSE),0)</f>
        <v>-8250</v>
      </c>
      <c r="G579" s="45">
        <f>_xlfn.IFNA(VLOOKUP(A579,'HTI00S1 Strategy'!$A$2:$B$500,2,FALSE),0)</f>
        <v>11000</v>
      </c>
      <c r="H579" s="54">
        <f t="shared" si="20"/>
        <v>31050</v>
      </c>
      <c r="I579" s="1">
        <f>VLOOKUP($A579,級距!$A:$K,9,FALSE)</f>
        <v>8</v>
      </c>
      <c r="J579" s="1">
        <f>VLOOKUP($A579,級距!$A:$K,10,FALSE)</f>
        <v>8</v>
      </c>
      <c r="K579" s="1">
        <f>VLOOKUP($A579,級距!$A:$K,11,FALSE)</f>
        <v>4</v>
      </c>
      <c r="L579" s="31">
        <f t="shared" ref="L579" si="21">_xlfn.IFNA(K579,0)</f>
        <v>4</v>
      </c>
    </row>
    <row r="580" spans="1:12" x14ac:dyDescent="0.25">
      <c r="A580" s="46"/>
      <c r="B580" s="45"/>
      <c r="C580" s="45"/>
      <c r="L580" s="31"/>
    </row>
    <row r="581" spans="1:12" x14ac:dyDescent="0.25">
      <c r="A581" s="46"/>
      <c r="B581" s="45"/>
      <c r="C581" s="45"/>
      <c r="L581" s="31"/>
    </row>
    <row r="582" spans="1:12" x14ac:dyDescent="0.25">
      <c r="A582" s="46"/>
      <c r="B582" s="45"/>
      <c r="C582" s="45"/>
      <c r="L582" s="31"/>
    </row>
    <row r="583" spans="1:12" x14ac:dyDescent="0.25">
      <c r="A583" s="46"/>
      <c r="B583" s="45"/>
      <c r="C583" s="45"/>
      <c r="L583" s="31"/>
    </row>
    <row r="584" spans="1:12" x14ac:dyDescent="0.25">
      <c r="A584" s="46"/>
      <c r="B584" s="45"/>
      <c r="C584" s="45"/>
      <c r="L584" s="31"/>
    </row>
    <row r="585" spans="1:12" x14ac:dyDescent="0.25">
      <c r="A585" s="46"/>
      <c r="B585" s="45"/>
      <c r="C585" s="45"/>
      <c r="L585" s="31"/>
    </row>
    <row r="586" spans="1:12" x14ac:dyDescent="0.25">
      <c r="A586" s="46"/>
      <c r="B586" s="45"/>
      <c r="C586" s="45"/>
      <c r="L586" s="31"/>
    </row>
    <row r="587" spans="1:12" x14ac:dyDescent="0.25">
      <c r="A587" s="46"/>
      <c r="B587" s="45"/>
      <c r="C587" s="45"/>
      <c r="L587" s="31"/>
    </row>
    <row r="588" spans="1:12" x14ac:dyDescent="0.25">
      <c r="A588" s="46"/>
      <c r="B588" s="45"/>
      <c r="C588" s="45"/>
      <c r="L588" s="31"/>
    </row>
    <row r="589" spans="1:12" x14ac:dyDescent="0.25">
      <c r="A589" s="46"/>
      <c r="B589" s="45"/>
      <c r="C589" s="45"/>
      <c r="L589" s="31"/>
    </row>
    <row r="590" spans="1:12" x14ac:dyDescent="0.25">
      <c r="A590" s="46"/>
      <c r="B590" s="45"/>
      <c r="C590" s="45"/>
      <c r="L590" s="31"/>
    </row>
    <row r="591" spans="1:12" x14ac:dyDescent="0.25">
      <c r="A591" s="46"/>
      <c r="B591" s="45"/>
      <c r="C591" s="45"/>
      <c r="L591" s="31"/>
    </row>
    <row r="592" spans="1:12" x14ac:dyDescent="0.25">
      <c r="A592" s="46"/>
      <c r="B592" s="45"/>
      <c r="C592" s="45"/>
      <c r="L592" s="31"/>
    </row>
    <row r="593" spans="1:12" x14ac:dyDescent="0.25">
      <c r="A593" s="46"/>
      <c r="B593" s="45"/>
      <c r="C593" s="45"/>
      <c r="L593" s="31"/>
    </row>
    <row r="594" spans="1:12" x14ac:dyDescent="0.25">
      <c r="A594" s="46"/>
      <c r="B594" s="45"/>
      <c r="C594" s="45"/>
      <c r="L594" s="31"/>
    </row>
    <row r="595" spans="1:12" x14ac:dyDescent="0.25">
      <c r="A595" s="46"/>
      <c r="B595" s="45"/>
      <c r="C595" s="45"/>
      <c r="L595" s="31"/>
    </row>
    <row r="596" spans="1:12" x14ac:dyDescent="0.25">
      <c r="A596" s="46"/>
      <c r="B596" s="45"/>
      <c r="C596" s="45"/>
      <c r="L596" s="31"/>
    </row>
    <row r="597" spans="1:12" x14ac:dyDescent="0.25">
      <c r="A597" s="46"/>
      <c r="B597" s="45"/>
      <c r="C597" s="45"/>
      <c r="L597" s="31"/>
    </row>
    <row r="598" spans="1:12" x14ac:dyDescent="0.25">
      <c r="A598" s="46"/>
      <c r="B598" s="45"/>
      <c r="C598" s="45"/>
      <c r="L598" s="31"/>
    </row>
    <row r="599" spans="1:12" x14ac:dyDescent="0.25">
      <c r="A599" s="46"/>
      <c r="B599" s="45"/>
      <c r="C599" s="45"/>
      <c r="L599" s="31"/>
    </row>
    <row r="600" spans="1:12" x14ac:dyDescent="0.25">
      <c r="A600" s="46"/>
      <c r="B600" s="45"/>
      <c r="C600" s="45"/>
      <c r="L600" s="31"/>
    </row>
    <row r="601" spans="1:12" x14ac:dyDescent="0.25">
      <c r="A601" s="46"/>
      <c r="B601" s="45"/>
      <c r="C601" s="45"/>
      <c r="L601" s="31"/>
    </row>
    <row r="602" spans="1:12" x14ac:dyDescent="0.25">
      <c r="A602" s="46"/>
      <c r="B602" s="45"/>
      <c r="C602" s="45"/>
      <c r="L602" s="31"/>
    </row>
    <row r="603" spans="1:12" x14ac:dyDescent="0.25">
      <c r="A603" s="46"/>
      <c r="B603" s="45"/>
      <c r="C603" s="45"/>
      <c r="L603" s="31"/>
    </row>
    <row r="604" spans="1:12" x14ac:dyDescent="0.25">
      <c r="A604" s="46"/>
      <c r="B604" s="45"/>
      <c r="C604" s="45"/>
      <c r="L604" s="31"/>
    </row>
    <row r="605" spans="1:12" x14ac:dyDescent="0.25">
      <c r="A605" s="46"/>
      <c r="B605" s="45"/>
      <c r="C605" s="45"/>
      <c r="L605" s="31"/>
    </row>
    <row r="606" spans="1:12" x14ac:dyDescent="0.25">
      <c r="A606" s="46"/>
      <c r="B606" s="45"/>
      <c r="C606" s="45"/>
      <c r="L606" s="31"/>
    </row>
    <row r="607" spans="1:12" x14ac:dyDescent="0.25">
      <c r="A607" s="46"/>
      <c r="B607" s="45"/>
      <c r="C607" s="45"/>
      <c r="L607" s="31"/>
    </row>
    <row r="608" spans="1:12" x14ac:dyDescent="0.25">
      <c r="A608" s="46"/>
      <c r="B608" s="45"/>
      <c r="C608" s="45"/>
      <c r="L608" s="31"/>
    </row>
    <row r="609" spans="1:12" x14ac:dyDescent="0.25">
      <c r="A609" s="46"/>
      <c r="B609" s="45"/>
      <c r="C609" s="45"/>
      <c r="L609" s="31"/>
    </row>
    <row r="610" spans="1:12" x14ac:dyDescent="0.25">
      <c r="A610" s="46"/>
      <c r="B610" s="45"/>
      <c r="C610" s="45"/>
      <c r="L610" s="31"/>
    </row>
    <row r="611" spans="1:12" x14ac:dyDescent="0.25">
      <c r="A611" s="46"/>
      <c r="B611" s="45"/>
      <c r="C611" s="45"/>
      <c r="L611" s="31"/>
    </row>
    <row r="612" spans="1:12" x14ac:dyDescent="0.25">
      <c r="A612" s="46"/>
      <c r="B612" s="45"/>
      <c r="C612" s="45"/>
      <c r="L612" s="31"/>
    </row>
    <row r="613" spans="1:12" x14ac:dyDescent="0.25">
      <c r="A613" s="46"/>
      <c r="B613" s="45"/>
      <c r="C613" s="45"/>
      <c r="L613" s="31"/>
    </row>
    <row r="614" spans="1:12" x14ac:dyDescent="0.25">
      <c r="A614" s="46"/>
      <c r="B614" s="45"/>
      <c r="C614" s="45"/>
      <c r="L614" s="31"/>
    </row>
    <row r="615" spans="1:12" x14ac:dyDescent="0.25">
      <c r="A615" s="46"/>
      <c r="B615" s="45"/>
      <c r="C615" s="45"/>
      <c r="L615" s="31"/>
    </row>
    <row r="616" spans="1:12" x14ac:dyDescent="0.25">
      <c r="A616" s="46"/>
      <c r="B616" s="45"/>
      <c r="C616" s="45"/>
      <c r="L616" s="31"/>
    </row>
    <row r="617" spans="1:12" x14ac:dyDescent="0.25">
      <c r="A617" s="46"/>
      <c r="B617" s="45"/>
      <c r="C617" s="45"/>
      <c r="L617" s="31"/>
    </row>
    <row r="618" spans="1:12" x14ac:dyDescent="0.25">
      <c r="A618" s="46"/>
      <c r="B618" s="45"/>
      <c r="C618" s="45"/>
      <c r="L618" s="31"/>
    </row>
    <row r="619" spans="1:12" x14ac:dyDescent="0.25">
      <c r="A619" s="46"/>
      <c r="B619" s="45"/>
      <c r="C619" s="45"/>
      <c r="L619" s="31"/>
    </row>
    <row r="620" spans="1:12" x14ac:dyDescent="0.25">
      <c r="A620" s="46"/>
      <c r="B620" s="45"/>
      <c r="C620" s="45"/>
      <c r="L620" s="31"/>
    </row>
    <row r="621" spans="1:12" x14ac:dyDescent="0.25">
      <c r="A621" s="46"/>
      <c r="B621" s="45"/>
      <c r="C621" s="45"/>
      <c r="L621" s="31"/>
    </row>
    <row r="622" spans="1:12" x14ac:dyDescent="0.25">
      <c r="A622" s="46"/>
      <c r="B622" s="45"/>
      <c r="C622" s="45"/>
      <c r="L622" s="31"/>
    </row>
    <row r="623" spans="1:12" x14ac:dyDescent="0.25">
      <c r="A623" s="46"/>
      <c r="B623" s="45"/>
      <c r="C623" s="45"/>
      <c r="L623" s="31"/>
    </row>
    <row r="624" spans="1:12" x14ac:dyDescent="0.25">
      <c r="A624" s="46"/>
      <c r="B624" s="45"/>
      <c r="C624" s="45"/>
      <c r="L624" s="31"/>
    </row>
    <row r="625" spans="1:12" x14ac:dyDescent="0.25">
      <c r="A625" s="46"/>
      <c r="B625" s="45"/>
      <c r="C625" s="45"/>
      <c r="L625" s="31"/>
    </row>
    <row r="626" spans="1:12" x14ac:dyDescent="0.25">
      <c r="A626" s="46"/>
      <c r="B626" s="45"/>
      <c r="C626" s="45"/>
      <c r="L626" s="31"/>
    </row>
    <row r="627" spans="1:12" x14ac:dyDescent="0.25">
      <c r="A627" s="46"/>
      <c r="B627" s="45"/>
      <c r="C627" s="45"/>
      <c r="L627" s="31"/>
    </row>
    <row r="628" spans="1:12" x14ac:dyDescent="0.25">
      <c r="A628" s="46"/>
      <c r="B628" s="45"/>
      <c r="C628" s="45"/>
      <c r="L628" s="31"/>
    </row>
    <row r="629" spans="1:12" x14ac:dyDescent="0.25">
      <c r="A629" s="46"/>
      <c r="B629" s="45"/>
      <c r="C629" s="45"/>
      <c r="L629" s="31"/>
    </row>
    <row r="630" spans="1:12" x14ac:dyDescent="0.25">
      <c r="A630" s="46"/>
      <c r="B630" s="45"/>
      <c r="C630" s="45"/>
      <c r="L630" s="31"/>
    </row>
    <row r="631" spans="1:12" x14ac:dyDescent="0.25">
      <c r="A631" s="46"/>
      <c r="B631" s="45"/>
      <c r="C631" s="45"/>
      <c r="L631" s="31"/>
    </row>
    <row r="632" spans="1:12" x14ac:dyDescent="0.25">
      <c r="A632" s="46"/>
      <c r="B632" s="45"/>
      <c r="C632" s="45"/>
      <c r="L632" s="31"/>
    </row>
    <row r="633" spans="1:12" x14ac:dyDescent="0.25">
      <c r="A633" s="46"/>
      <c r="B633" s="45"/>
      <c r="C633" s="45"/>
      <c r="L633" s="31"/>
    </row>
    <row r="634" spans="1:12" x14ac:dyDescent="0.25">
      <c r="A634" s="46"/>
      <c r="B634" s="45"/>
      <c r="C634" s="45"/>
      <c r="L634" s="31"/>
    </row>
    <row r="635" spans="1:12" x14ac:dyDescent="0.25">
      <c r="A635" s="46"/>
      <c r="B635" s="45"/>
      <c r="C635" s="45"/>
      <c r="L635" s="31"/>
    </row>
    <row r="636" spans="1:12" x14ac:dyDescent="0.25">
      <c r="A636" s="46"/>
      <c r="B636" s="45"/>
      <c r="C636" s="45"/>
      <c r="L636" s="31"/>
    </row>
    <row r="637" spans="1:12" x14ac:dyDescent="0.25">
      <c r="A637" s="46"/>
      <c r="B637" s="45"/>
      <c r="C637" s="45"/>
      <c r="L637" s="31"/>
    </row>
    <row r="638" spans="1:12" x14ac:dyDescent="0.25">
      <c r="A638" s="46"/>
      <c r="B638" s="45"/>
      <c r="C638" s="45"/>
      <c r="L638" s="31"/>
    </row>
    <row r="639" spans="1:12" x14ac:dyDescent="0.25">
      <c r="A639" s="46"/>
      <c r="B639" s="45"/>
      <c r="C639" s="45"/>
      <c r="L639" s="31"/>
    </row>
    <row r="640" spans="1:12" x14ac:dyDescent="0.25">
      <c r="A640" s="46"/>
      <c r="B640" s="45"/>
      <c r="C640" s="45"/>
      <c r="L640" s="31"/>
    </row>
    <row r="641" spans="1:12" x14ac:dyDescent="0.25">
      <c r="A641" s="46"/>
      <c r="B641" s="45"/>
      <c r="C641" s="45"/>
      <c r="L641" s="31"/>
    </row>
    <row r="642" spans="1:12" x14ac:dyDescent="0.25">
      <c r="A642" s="46"/>
      <c r="B642" s="45"/>
      <c r="C642" s="45"/>
      <c r="L642" s="31"/>
    </row>
    <row r="643" spans="1:12" x14ac:dyDescent="0.25">
      <c r="A643" s="46"/>
      <c r="B643" s="45"/>
      <c r="C643" s="45"/>
      <c r="L643" s="31"/>
    </row>
    <row r="644" spans="1:12" x14ac:dyDescent="0.25">
      <c r="A644" s="46"/>
      <c r="B644" s="45"/>
      <c r="C644" s="45"/>
      <c r="L644" s="31"/>
    </row>
    <row r="645" spans="1:12" x14ac:dyDescent="0.25">
      <c r="A645" s="46"/>
      <c r="B645" s="45"/>
      <c r="C645" s="45"/>
      <c r="L645" s="31"/>
    </row>
    <row r="646" spans="1:12" x14ac:dyDescent="0.25">
      <c r="A646" s="46"/>
      <c r="B646" s="45"/>
      <c r="C646" s="45"/>
      <c r="L646" s="31"/>
    </row>
    <row r="647" spans="1:12" x14ac:dyDescent="0.25">
      <c r="A647" s="46"/>
      <c r="B647" s="45"/>
      <c r="C647" s="45"/>
      <c r="L647" s="31"/>
    </row>
    <row r="648" spans="1:12" x14ac:dyDescent="0.25">
      <c r="A648" s="46"/>
      <c r="B648" s="45"/>
      <c r="C648" s="45"/>
      <c r="L648" s="31"/>
    </row>
    <row r="649" spans="1:12" x14ac:dyDescent="0.25">
      <c r="A649" s="46"/>
      <c r="B649" s="45"/>
      <c r="C649" s="45"/>
      <c r="L649" s="31"/>
    </row>
    <row r="650" spans="1:12" x14ac:dyDescent="0.25">
      <c r="A650" s="46"/>
      <c r="B650" s="45"/>
      <c r="C650" s="45"/>
      <c r="L650" s="31"/>
    </row>
    <row r="651" spans="1:12" x14ac:dyDescent="0.25">
      <c r="A651" s="46"/>
      <c r="B651" s="45"/>
      <c r="C651" s="45"/>
      <c r="L651" s="31"/>
    </row>
    <row r="652" spans="1:12" x14ac:dyDescent="0.25">
      <c r="A652" s="46"/>
      <c r="B652" s="45"/>
      <c r="C652" s="45"/>
      <c r="L652" s="31"/>
    </row>
    <row r="653" spans="1:12" x14ac:dyDescent="0.25">
      <c r="A653" s="46"/>
      <c r="B653" s="45"/>
      <c r="C653" s="45"/>
      <c r="L653" s="31"/>
    </row>
    <row r="654" spans="1:12" x14ac:dyDescent="0.25">
      <c r="A654" s="46"/>
      <c r="B654" s="45"/>
      <c r="C654" s="45"/>
      <c r="L654" s="31"/>
    </row>
    <row r="655" spans="1:12" x14ac:dyDescent="0.25">
      <c r="A655" s="46"/>
      <c r="B655" s="45"/>
      <c r="C655" s="45"/>
      <c r="L655" s="31"/>
    </row>
    <row r="656" spans="1:12" x14ac:dyDescent="0.25">
      <c r="A656" s="46"/>
      <c r="B656" s="45"/>
      <c r="C656" s="45"/>
      <c r="L656" s="31"/>
    </row>
    <row r="657" spans="1:12" x14ac:dyDescent="0.25">
      <c r="A657" s="46"/>
      <c r="B657" s="45"/>
      <c r="C657" s="45"/>
      <c r="L657" s="31"/>
    </row>
    <row r="658" spans="1:12" x14ac:dyDescent="0.25">
      <c r="A658" s="46"/>
      <c r="B658" s="45"/>
      <c r="C658" s="45"/>
      <c r="L658" s="31"/>
    </row>
    <row r="659" spans="1:12" x14ac:dyDescent="0.25">
      <c r="A659" s="46"/>
      <c r="B659" s="45"/>
      <c r="C659" s="45"/>
      <c r="L659" s="31"/>
    </row>
    <row r="660" spans="1:12" x14ac:dyDescent="0.25">
      <c r="A660" s="46"/>
      <c r="B660" s="45"/>
      <c r="C660" s="45"/>
      <c r="L660" s="31"/>
    </row>
    <row r="661" spans="1:12" x14ac:dyDescent="0.25">
      <c r="A661" s="46"/>
      <c r="B661" s="45"/>
      <c r="C661" s="45"/>
      <c r="L661" s="31"/>
    </row>
    <row r="662" spans="1:12" x14ac:dyDescent="0.25">
      <c r="A662" s="46"/>
      <c r="B662" s="45"/>
      <c r="C662" s="45"/>
      <c r="L662" s="31"/>
    </row>
    <row r="663" spans="1:12" x14ac:dyDescent="0.25">
      <c r="A663" s="46"/>
      <c r="B663" s="45"/>
      <c r="C663" s="45"/>
      <c r="L663" s="31"/>
    </row>
    <row r="664" spans="1:12" x14ac:dyDescent="0.25">
      <c r="A664" s="46"/>
      <c r="B664" s="45"/>
      <c r="C664" s="45"/>
      <c r="L664" s="31"/>
    </row>
    <row r="665" spans="1:12" x14ac:dyDescent="0.25">
      <c r="A665" s="46"/>
      <c r="B665" s="45"/>
      <c r="C665" s="45"/>
      <c r="L665" s="31"/>
    </row>
    <row r="666" spans="1:12" x14ac:dyDescent="0.25">
      <c r="A666" s="46"/>
      <c r="B666" s="45"/>
      <c r="C666" s="45"/>
      <c r="L666" s="31"/>
    </row>
    <row r="667" spans="1:12" x14ac:dyDescent="0.25">
      <c r="A667" s="46"/>
      <c r="B667" s="45"/>
      <c r="C667" s="45"/>
      <c r="L667" s="31"/>
    </row>
    <row r="668" spans="1:12" x14ac:dyDescent="0.25">
      <c r="A668" s="46"/>
      <c r="B668" s="45"/>
      <c r="C668" s="45"/>
      <c r="L668" s="31"/>
    </row>
    <row r="669" spans="1:12" x14ac:dyDescent="0.25">
      <c r="A669" s="46"/>
      <c r="B669" s="45"/>
      <c r="C669" s="45"/>
      <c r="L669" s="31"/>
    </row>
    <row r="670" spans="1:12" x14ac:dyDescent="0.25">
      <c r="A670" s="46"/>
      <c r="B670" s="45"/>
      <c r="C670" s="45"/>
      <c r="L670" s="31"/>
    </row>
    <row r="671" spans="1:12" x14ac:dyDescent="0.25">
      <c r="A671" s="46"/>
      <c r="B671" s="45"/>
      <c r="C671" s="45"/>
      <c r="L671" s="31"/>
    </row>
    <row r="672" spans="1:12" x14ac:dyDescent="0.25">
      <c r="A672" s="46"/>
      <c r="B672" s="45"/>
      <c r="C672" s="45"/>
      <c r="L672" s="31"/>
    </row>
    <row r="673" spans="1:12" x14ac:dyDescent="0.25">
      <c r="A673" s="46"/>
      <c r="B673" s="45"/>
      <c r="C673" s="45"/>
      <c r="L673" s="31"/>
    </row>
    <row r="674" spans="1:12" x14ac:dyDescent="0.25">
      <c r="A674" s="46"/>
      <c r="B674" s="45"/>
      <c r="C674" s="45"/>
      <c r="L674" s="31"/>
    </row>
    <row r="675" spans="1:12" x14ac:dyDescent="0.25">
      <c r="A675" s="46"/>
      <c r="B675" s="45"/>
      <c r="C675" s="45"/>
      <c r="L675" s="31"/>
    </row>
    <row r="676" spans="1:12" x14ac:dyDescent="0.25">
      <c r="A676" s="46"/>
      <c r="B676" s="45"/>
      <c r="C676" s="45"/>
      <c r="L676" s="31"/>
    </row>
    <row r="677" spans="1:12" x14ac:dyDescent="0.25">
      <c r="A677" s="46"/>
      <c r="B677" s="45"/>
      <c r="C677" s="45"/>
      <c r="L677" s="31"/>
    </row>
    <row r="678" spans="1:12" x14ac:dyDescent="0.25">
      <c r="A678" s="46"/>
      <c r="B678" s="45"/>
      <c r="C678" s="45"/>
      <c r="L678" s="31"/>
    </row>
    <row r="679" spans="1:12" x14ac:dyDescent="0.25">
      <c r="A679" s="46"/>
      <c r="B679" s="45"/>
      <c r="C679" s="45"/>
      <c r="L679" s="31"/>
    </row>
    <row r="680" spans="1:12" x14ac:dyDescent="0.25">
      <c r="A680" s="46"/>
      <c r="B680" s="45"/>
      <c r="C680" s="45"/>
      <c r="L680" s="31"/>
    </row>
    <row r="681" spans="1:12" x14ac:dyDescent="0.25">
      <c r="A681" s="46"/>
      <c r="B681" s="45"/>
      <c r="C681" s="45"/>
      <c r="L681" s="31"/>
    </row>
    <row r="682" spans="1:12" x14ac:dyDescent="0.25">
      <c r="A682" s="46"/>
      <c r="B682" s="45"/>
      <c r="C682" s="45"/>
      <c r="L682" s="31"/>
    </row>
    <row r="683" spans="1:12" x14ac:dyDescent="0.25">
      <c r="A683" s="46"/>
      <c r="B683" s="45"/>
      <c r="C683" s="45"/>
      <c r="L683" s="31"/>
    </row>
    <row r="684" spans="1:12" x14ac:dyDescent="0.25">
      <c r="A684" s="46"/>
      <c r="B684" s="45"/>
      <c r="C684" s="45"/>
      <c r="L684" s="31"/>
    </row>
    <row r="685" spans="1:12" x14ac:dyDescent="0.25">
      <c r="A685" s="46"/>
      <c r="B685" s="45"/>
      <c r="C685" s="45"/>
      <c r="L685" s="31"/>
    </row>
    <row r="686" spans="1:12" x14ac:dyDescent="0.25">
      <c r="A686" s="46"/>
      <c r="B686" s="45"/>
      <c r="C686" s="45"/>
      <c r="L686" s="31"/>
    </row>
    <row r="687" spans="1:12" x14ac:dyDescent="0.25">
      <c r="A687" s="46"/>
      <c r="B687" s="45"/>
      <c r="C687" s="45"/>
      <c r="L687" s="31"/>
    </row>
    <row r="688" spans="1:12" x14ac:dyDescent="0.25">
      <c r="A688" s="46"/>
      <c r="B688" s="45"/>
      <c r="C688" s="45"/>
      <c r="L688" s="31"/>
    </row>
    <row r="689" spans="1:12" x14ac:dyDescent="0.25">
      <c r="A689" s="46"/>
      <c r="B689" s="45"/>
      <c r="C689" s="45"/>
      <c r="L689" s="31"/>
    </row>
    <row r="690" spans="1:12" x14ac:dyDescent="0.25">
      <c r="A690" s="46"/>
      <c r="B690" s="45"/>
      <c r="C690" s="45"/>
      <c r="L690" s="31"/>
    </row>
    <row r="691" spans="1:12" x14ac:dyDescent="0.25">
      <c r="A691" s="46"/>
      <c r="B691" s="45"/>
      <c r="C691" s="45"/>
      <c r="L691" s="31"/>
    </row>
    <row r="692" spans="1:12" x14ac:dyDescent="0.25">
      <c r="A692" s="46"/>
      <c r="B692" s="45"/>
      <c r="C692" s="45"/>
      <c r="L692" s="31"/>
    </row>
    <row r="693" spans="1:12" x14ac:dyDescent="0.25">
      <c r="A693" s="46"/>
      <c r="B693" s="45"/>
      <c r="C693" s="45"/>
      <c r="L693" s="31"/>
    </row>
    <row r="694" spans="1:12" x14ac:dyDescent="0.25">
      <c r="A694" s="46"/>
      <c r="B694" s="45"/>
      <c r="C694" s="45"/>
      <c r="L694" s="31"/>
    </row>
    <row r="695" spans="1:12" x14ac:dyDescent="0.25">
      <c r="A695" s="46"/>
      <c r="B695" s="45"/>
      <c r="C695" s="45"/>
      <c r="L695" s="31"/>
    </row>
    <row r="696" spans="1:12" x14ac:dyDescent="0.25">
      <c r="A696" s="46"/>
      <c r="B696" s="45"/>
      <c r="C696" s="45"/>
      <c r="L696" s="31"/>
    </row>
    <row r="697" spans="1:12" x14ac:dyDescent="0.25">
      <c r="A697" s="46"/>
      <c r="B697" s="45"/>
      <c r="C697" s="45"/>
      <c r="L697" s="31"/>
    </row>
    <row r="698" spans="1:12" x14ac:dyDescent="0.25">
      <c r="A698" s="46"/>
      <c r="B698" s="45"/>
      <c r="C698" s="45"/>
      <c r="L698" s="31"/>
    </row>
    <row r="699" spans="1:12" x14ac:dyDescent="0.25">
      <c r="A699" s="46"/>
      <c r="B699" s="45"/>
      <c r="C699" s="45"/>
      <c r="L699" s="31"/>
    </row>
    <row r="700" spans="1:12" x14ac:dyDescent="0.25">
      <c r="A700" s="46"/>
      <c r="B700" s="45"/>
      <c r="C700" s="45"/>
      <c r="L700" s="31"/>
    </row>
    <row r="701" spans="1:12" x14ac:dyDescent="0.25">
      <c r="A701" s="46"/>
      <c r="B701" s="45"/>
      <c r="C701" s="45"/>
      <c r="L701" s="31"/>
    </row>
    <row r="702" spans="1:12" x14ac:dyDescent="0.25">
      <c r="A702" s="46"/>
      <c r="B702" s="45"/>
      <c r="C702" s="45"/>
      <c r="L702" s="31"/>
    </row>
    <row r="703" spans="1:12" x14ac:dyDescent="0.25">
      <c r="A703" s="46"/>
      <c r="B703" s="45"/>
      <c r="C703" s="45"/>
      <c r="L703" s="31"/>
    </row>
    <row r="704" spans="1:12" x14ac:dyDescent="0.25">
      <c r="A704" s="46"/>
      <c r="B704" s="45"/>
      <c r="C704" s="45"/>
      <c r="L704" s="31"/>
    </row>
    <row r="705" spans="1:12" x14ac:dyDescent="0.25">
      <c r="A705" s="46"/>
      <c r="B705" s="45"/>
      <c r="C705" s="45"/>
      <c r="L705" s="31"/>
    </row>
    <row r="706" spans="1:12" x14ac:dyDescent="0.25">
      <c r="A706" s="46"/>
      <c r="B706" s="45"/>
      <c r="C706" s="45"/>
      <c r="L706" s="31"/>
    </row>
    <row r="707" spans="1:12" x14ac:dyDescent="0.25">
      <c r="A707" s="46"/>
      <c r="B707" s="45"/>
      <c r="C707" s="45"/>
      <c r="L707" s="31"/>
    </row>
    <row r="708" spans="1:12" x14ac:dyDescent="0.25">
      <c r="A708" s="46"/>
      <c r="B708" s="45"/>
      <c r="C708" s="45"/>
      <c r="L708" s="31"/>
    </row>
    <row r="709" spans="1:12" x14ac:dyDescent="0.25">
      <c r="A709" s="46"/>
      <c r="B709" s="45"/>
      <c r="C709" s="45"/>
      <c r="L709" s="31"/>
    </row>
    <row r="710" spans="1:12" x14ac:dyDescent="0.25">
      <c r="A710" s="46"/>
      <c r="B710" s="45"/>
      <c r="C710" s="45"/>
      <c r="L710" s="31"/>
    </row>
    <row r="711" spans="1:12" x14ac:dyDescent="0.25">
      <c r="A711" s="46"/>
      <c r="B711" s="45"/>
      <c r="C711" s="45"/>
      <c r="L711" s="31"/>
    </row>
    <row r="712" spans="1:12" x14ac:dyDescent="0.25">
      <c r="A712" s="46"/>
      <c r="B712" s="45"/>
      <c r="C712" s="45"/>
      <c r="L712" s="31"/>
    </row>
    <row r="713" spans="1:12" x14ac:dyDescent="0.25">
      <c r="A713" s="46"/>
      <c r="B713" s="45"/>
      <c r="C713" s="45"/>
      <c r="L713" s="31"/>
    </row>
    <row r="714" spans="1:12" x14ac:dyDescent="0.25">
      <c r="A714" s="46"/>
      <c r="B714" s="45"/>
      <c r="C714" s="45"/>
      <c r="L714" s="31"/>
    </row>
    <row r="715" spans="1:12" x14ac:dyDescent="0.25">
      <c r="A715" s="46"/>
      <c r="B715" s="45"/>
      <c r="C715" s="45"/>
      <c r="L715" s="31"/>
    </row>
    <row r="716" spans="1:12" x14ac:dyDescent="0.25">
      <c r="A716" s="46"/>
      <c r="B716" s="45"/>
      <c r="C716" s="45"/>
      <c r="L716" s="31"/>
    </row>
    <row r="717" spans="1:12" x14ac:dyDescent="0.25">
      <c r="A717" s="46"/>
      <c r="B717" s="45"/>
      <c r="C717" s="45"/>
      <c r="L717" s="31"/>
    </row>
    <row r="718" spans="1:12" x14ac:dyDescent="0.25">
      <c r="A718" s="46"/>
      <c r="B718" s="45"/>
      <c r="C718" s="45"/>
      <c r="L718" s="31"/>
    </row>
    <row r="719" spans="1:12" x14ac:dyDescent="0.25">
      <c r="A719" s="46"/>
      <c r="B719" s="45"/>
      <c r="C719" s="45"/>
      <c r="L719" s="31"/>
    </row>
    <row r="720" spans="1:12" x14ac:dyDescent="0.25">
      <c r="A720" s="46"/>
      <c r="B720" s="45"/>
      <c r="C720" s="45"/>
      <c r="L720" s="31"/>
    </row>
    <row r="721" spans="1:12" x14ac:dyDescent="0.25">
      <c r="A721" s="46"/>
      <c r="B721" s="45"/>
      <c r="C721" s="45"/>
      <c r="L721" s="31"/>
    </row>
    <row r="722" spans="1:12" x14ac:dyDescent="0.25">
      <c r="A722" s="46"/>
      <c r="B722" s="45"/>
      <c r="C722" s="45"/>
      <c r="L722" s="31"/>
    </row>
    <row r="723" spans="1:12" x14ac:dyDescent="0.25">
      <c r="A723" s="46"/>
      <c r="B723" s="45"/>
      <c r="C723" s="45"/>
      <c r="L723" s="31"/>
    </row>
    <row r="724" spans="1:12" x14ac:dyDescent="0.25">
      <c r="A724" s="46"/>
      <c r="B724" s="45"/>
      <c r="C724" s="45"/>
      <c r="L724" s="31"/>
    </row>
    <row r="725" spans="1:12" x14ac:dyDescent="0.25">
      <c r="A725" s="46"/>
      <c r="B725" s="45"/>
      <c r="C725" s="45"/>
      <c r="L725" s="31"/>
    </row>
    <row r="726" spans="1:12" x14ac:dyDescent="0.25">
      <c r="A726" s="46"/>
      <c r="B726" s="45"/>
      <c r="C726" s="45"/>
      <c r="L726" s="31"/>
    </row>
    <row r="727" spans="1:12" x14ac:dyDescent="0.25">
      <c r="A727" s="46"/>
      <c r="B727" s="45"/>
      <c r="C727" s="45"/>
      <c r="L727" s="31"/>
    </row>
    <row r="728" spans="1:12" x14ac:dyDescent="0.25">
      <c r="A728" s="46"/>
      <c r="B728" s="45"/>
      <c r="C728" s="45"/>
      <c r="L728" s="31"/>
    </row>
    <row r="729" spans="1:12" x14ac:dyDescent="0.25">
      <c r="A729" s="46"/>
      <c r="B729" s="45"/>
      <c r="C729" s="45"/>
      <c r="L729" s="31"/>
    </row>
    <row r="730" spans="1:12" x14ac:dyDescent="0.25">
      <c r="A730" s="46"/>
      <c r="B730" s="45"/>
      <c r="C730" s="45"/>
      <c r="L730" s="31"/>
    </row>
    <row r="731" spans="1:12" x14ac:dyDescent="0.25">
      <c r="A731" s="46"/>
      <c r="B731" s="45"/>
      <c r="C731" s="45"/>
      <c r="L731" s="31"/>
    </row>
    <row r="732" spans="1:12" x14ac:dyDescent="0.25">
      <c r="A732" s="46"/>
      <c r="B732" s="45"/>
      <c r="C732" s="45"/>
      <c r="L732" s="31"/>
    </row>
    <row r="733" spans="1:12" x14ac:dyDescent="0.25">
      <c r="A733" s="46"/>
      <c r="B733" s="45"/>
      <c r="C733" s="45"/>
      <c r="L733" s="31"/>
    </row>
    <row r="734" spans="1:12" x14ac:dyDescent="0.25">
      <c r="A734" s="46"/>
      <c r="B734" s="45"/>
      <c r="C734" s="45"/>
      <c r="L734" s="31"/>
    </row>
    <row r="735" spans="1:12" x14ac:dyDescent="0.25">
      <c r="A735" s="46"/>
      <c r="B735" s="45"/>
      <c r="C735" s="45"/>
      <c r="L735" s="31"/>
    </row>
    <row r="736" spans="1:12" x14ac:dyDescent="0.25">
      <c r="A736" s="46"/>
      <c r="B736" s="45"/>
      <c r="C736" s="45"/>
      <c r="L736" s="31"/>
    </row>
    <row r="737" spans="1:12" x14ac:dyDescent="0.25">
      <c r="A737" s="46"/>
      <c r="B737" s="45"/>
      <c r="C737" s="45"/>
      <c r="L737" s="31"/>
    </row>
    <row r="738" spans="1:12" x14ac:dyDescent="0.25">
      <c r="A738" s="46"/>
      <c r="B738" s="45"/>
      <c r="C738" s="45"/>
      <c r="L738" s="31"/>
    </row>
    <row r="739" spans="1:12" x14ac:dyDescent="0.25">
      <c r="A739" s="46"/>
      <c r="B739" s="45"/>
      <c r="C739" s="45"/>
      <c r="L739" s="31"/>
    </row>
    <row r="740" spans="1:12" x14ac:dyDescent="0.25">
      <c r="A740" s="46"/>
      <c r="B740" s="45"/>
      <c r="C740" s="45"/>
      <c r="L740" s="31"/>
    </row>
    <row r="741" spans="1:12" x14ac:dyDescent="0.25">
      <c r="A741" s="46"/>
      <c r="B741" s="45"/>
      <c r="C741" s="45"/>
      <c r="L741" s="31"/>
    </row>
    <row r="742" spans="1:12" x14ac:dyDescent="0.25">
      <c r="A742" s="46"/>
      <c r="B742" s="45"/>
      <c r="C742" s="45"/>
      <c r="L742" s="31"/>
    </row>
    <row r="743" spans="1:12" x14ac:dyDescent="0.25">
      <c r="A743" s="46"/>
      <c r="B743" s="45"/>
      <c r="C743" s="45"/>
      <c r="L743" s="31"/>
    </row>
    <row r="744" spans="1:12" x14ac:dyDescent="0.25">
      <c r="A744" s="46"/>
      <c r="B744" s="45"/>
      <c r="C744" s="45"/>
      <c r="I744" s="31"/>
      <c r="J744" s="31"/>
      <c r="K744" s="31"/>
      <c r="L744" s="31"/>
    </row>
    <row r="745" spans="1:12" x14ac:dyDescent="0.25">
      <c r="A745" s="46"/>
      <c r="B745" s="45"/>
      <c r="C745" s="45"/>
      <c r="I745" s="31"/>
      <c r="J745" s="31"/>
      <c r="K745" s="31"/>
      <c r="L745" s="31"/>
    </row>
    <row r="746" spans="1:12" x14ac:dyDescent="0.25">
      <c r="A746" s="46"/>
      <c r="B746" s="45"/>
      <c r="C746" s="45"/>
      <c r="I746" s="31"/>
      <c r="J746" s="31"/>
      <c r="K746" s="31"/>
      <c r="L746" s="31"/>
    </row>
    <row r="747" spans="1:12" x14ac:dyDescent="0.25">
      <c r="A747" s="46"/>
      <c r="B747" s="45"/>
      <c r="C747" s="45"/>
      <c r="I747" s="31"/>
      <c r="J747" s="31"/>
      <c r="K747" s="31"/>
      <c r="L747" s="31"/>
    </row>
    <row r="748" spans="1:12" x14ac:dyDescent="0.25">
      <c r="A748" s="46"/>
      <c r="B748" s="45"/>
      <c r="C748" s="45"/>
      <c r="I748" s="31"/>
      <c r="J748" s="31"/>
      <c r="K748" s="31"/>
      <c r="L748" s="31"/>
    </row>
    <row r="749" spans="1:12" x14ac:dyDescent="0.25">
      <c r="A749" s="46"/>
      <c r="B749" s="45"/>
      <c r="C749" s="45"/>
      <c r="I749" s="31"/>
      <c r="J749" s="31"/>
      <c r="K749" s="31"/>
      <c r="L749" s="31"/>
    </row>
    <row r="750" spans="1:12" x14ac:dyDescent="0.25">
      <c r="A750" s="46"/>
      <c r="B750" s="45"/>
      <c r="C750" s="45"/>
      <c r="I750" s="31"/>
      <c r="J750" s="31"/>
      <c r="K750" s="31"/>
      <c r="L750" s="31"/>
    </row>
    <row r="751" spans="1:12" x14ac:dyDescent="0.25">
      <c r="A751" s="46"/>
      <c r="B751" s="45"/>
      <c r="C751" s="45"/>
      <c r="I751" s="31"/>
      <c r="J751" s="31"/>
      <c r="K751" s="31"/>
      <c r="L751" s="31"/>
    </row>
    <row r="752" spans="1:12" x14ac:dyDescent="0.25">
      <c r="A752" s="46"/>
      <c r="B752" s="45"/>
      <c r="C752" s="45"/>
      <c r="I752" s="31"/>
      <c r="J752" s="31"/>
      <c r="K752" s="31"/>
      <c r="L752" s="31"/>
    </row>
    <row r="753" spans="1:12" x14ac:dyDescent="0.25">
      <c r="A753" s="46"/>
      <c r="B753" s="45"/>
      <c r="C753" s="45"/>
      <c r="I753" s="31"/>
      <c r="J753" s="31"/>
      <c r="K753" s="31"/>
      <c r="L753" s="31"/>
    </row>
    <row r="754" spans="1:12" x14ac:dyDescent="0.25">
      <c r="A754" s="46"/>
      <c r="B754" s="45"/>
      <c r="C754" s="45"/>
      <c r="I754" s="31"/>
      <c r="J754" s="31"/>
      <c r="K754" s="31"/>
      <c r="L754" s="31"/>
    </row>
    <row r="755" spans="1:12" x14ac:dyDescent="0.25">
      <c r="A755" s="46"/>
      <c r="B755" s="45"/>
      <c r="C755" s="45"/>
      <c r="I755" s="31"/>
      <c r="J755" s="31"/>
      <c r="K755" s="31"/>
      <c r="L755" s="31"/>
    </row>
    <row r="756" spans="1:12" x14ac:dyDescent="0.25">
      <c r="A756" s="46"/>
      <c r="B756" s="45"/>
      <c r="C756" s="45"/>
      <c r="I756" s="31"/>
      <c r="J756" s="31"/>
      <c r="K756" s="31"/>
      <c r="L756" s="31"/>
    </row>
    <row r="757" spans="1:12" x14ac:dyDescent="0.25">
      <c r="A757" s="46"/>
      <c r="B757" s="45"/>
      <c r="C757" s="45"/>
      <c r="I757" s="31"/>
      <c r="J757" s="31"/>
      <c r="K757" s="31"/>
      <c r="L757" s="31"/>
    </row>
    <row r="758" spans="1:12" x14ac:dyDescent="0.25">
      <c r="A758" s="46"/>
      <c r="B758" s="45"/>
      <c r="C758" s="45"/>
      <c r="I758" s="31"/>
      <c r="J758" s="31"/>
      <c r="K758" s="31"/>
      <c r="L758" s="31"/>
    </row>
    <row r="759" spans="1:12" x14ac:dyDescent="0.25">
      <c r="A759" s="46"/>
      <c r="B759" s="45"/>
      <c r="C759" s="45"/>
      <c r="I759" s="31"/>
      <c r="J759" s="31"/>
      <c r="K759" s="31"/>
      <c r="L759" s="31"/>
    </row>
    <row r="760" spans="1:12" x14ac:dyDescent="0.25">
      <c r="A760" s="46"/>
      <c r="B760" s="45"/>
      <c r="C760" s="45"/>
      <c r="I760" s="31"/>
      <c r="J760" s="31"/>
      <c r="K760" s="31"/>
      <c r="L760" s="31"/>
    </row>
    <row r="761" spans="1:12" x14ac:dyDescent="0.25">
      <c r="A761" s="46"/>
      <c r="B761" s="45"/>
      <c r="C761" s="45"/>
      <c r="I761" s="31"/>
      <c r="J761" s="31"/>
      <c r="K761" s="31"/>
      <c r="L761" s="31"/>
    </row>
    <row r="762" spans="1:12" x14ac:dyDescent="0.25">
      <c r="A762" s="46"/>
      <c r="B762" s="45"/>
      <c r="C762" s="45"/>
      <c r="I762" s="31"/>
      <c r="J762" s="31"/>
      <c r="K762" s="31"/>
      <c r="L762" s="31"/>
    </row>
    <row r="763" spans="1:12" x14ac:dyDescent="0.25">
      <c r="A763" s="46"/>
      <c r="B763" s="45"/>
      <c r="C763" s="45"/>
      <c r="I763" s="31"/>
      <c r="J763" s="31"/>
      <c r="K763" s="31"/>
      <c r="L763" s="31"/>
    </row>
    <row r="764" spans="1:12" x14ac:dyDescent="0.25">
      <c r="A764" s="46"/>
      <c r="B764" s="45"/>
      <c r="C764" s="45"/>
      <c r="I764" s="31"/>
      <c r="J764" s="31"/>
      <c r="K764" s="31"/>
      <c r="L764" s="31"/>
    </row>
    <row r="765" spans="1:12" x14ac:dyDescent="0.25">
      <c r="A765" s="46"/>
      <c r="B765" s="45"/>
      <c r="C765" s="45"/>
      <c r="I765" s="31"/>
      <c r="J765" s="31"/>
      <c r="K765" s="31"/>
      <c r="L765" s="31"/>
    </row>
    <row r="766" spans="1:12" x14ac:dyDescent="0.25">
      <c r="A766" s="46"/>
      <c r="B766" s="45"/>
      <c r="C766" s="45"/>
      <c r="I766" s="31"/>
      <c r="J766" s="31"/>
      <c r="K766" s="31"/>
      <c r="L766" s="31"/>
    </row>
    <row r="767" spans="1:12" x14ac:dyDescent="0.25">
      <c r="A767" s="46"/>
      <c r="B767" s="45"/>
      <c r="C767" s="45"/>
      <c r="I767" s="31"/>
      <c r="J767" s="31"/>
      <c r="K767" s="31"/>
      <c r="L767" s="31"/>
    </row>
    <row r="768" spans="1:12" x14ac:dyDescent="0.25">
      <c r="A768" s="46"/>
      <c r="B768" s="45"/>
      <c r="C768" s="45"/>
      <c r="I768" s="31"/>
      <c r="J768" s="31"/>
      <c r="K768" s="31"/>
      <c r="L768" s="31"/>
    </row>
    <row r="769" spans="1:12" x14ac:dyDescent="0.25">
      <c r="A769" s="46"/>
      <c r="B769" s="45"/>
      <c r="C769" s="45"/>
      <c r="I769" s="31"/>
      <c r="J769" s="31"/>
      <c r="K769" s="31"/>
      <c r="L769" s="31"/>
    </row>
    <row r="770" spans="1:12" x14ac:dyDescent="0.25">
      <c r="A770" s="46"/>
      <c r="B770" s="45"/>
      <c r="C770" s="45"/>
      <c r="I770" s="31"/>
      <c r="J770" s="31"/>
      <c r="K770" s="31"/>
      <c r="L770" s="31"/>
    </row>
    <row r="771" spans="1:12" x14ac:dyDescent="0.25">
      <c r="A771" s="46"/>
      <c r="B771" s="45"/>
      <c r="C771" s="45"/>
      <c r="I771" s="31"/>
      <c r="J771" s="31"/>
      <c r="K771" s="31"/>
      <c r="L771" s="31"/>
    </row>
    <row r="772" spans="1:12" x14ac:dyDescent="0.25">
      <c r="A772" s="46"/>
      <c r="B772" s="45"/>
      <c r="C772" s="45"/>
      <c r="I772" s="31"/>
      <c r="J772" s="31"/>
      <c r="K772" s="31"/>
      <c r="L772" s="31"/>
    </row>
    <row r="773" spans="1:12" x14ac:dyDescent="0.25">
      <c r="A773" s="46"/>
      <c r="B773" s="45"/>
      <c r="C773" s="45"/>
      <c r="I773" s="31"/>
      <c r="J773" s="31"/>
      <c r="K773" s="31"/>
      <c r="L773" s="31"/>
    </row>
    <row r="774" spans="1:12" x14ac:dyDescent="0.25">
      <c r="A774" s="46"/>
      <c r="B774" s="45"/>
      <c r="C774" s="45"/>
      <c r="I774" s="31"/>
      <c r="J774" s="31"/>
      <c r="K774" s="31"/>
      <c r="L774" s="31"/>
    </row>
    <row r="775" spans="1:12" x14ac:dyDescent="0.25">
      <c r="A775" s="46"/>
      <c r="B775" s="45"/>
      <c r="C775" s="45"/>
      <c r="I775" s="31"/>
      <c r="J775" s="31"/>
      <c r="K775" s="31"/>
      <c r="L775" s="31"/>
    </row>
    <row r="776" spans="1:12" x14ac:dyDescent="0.25">
      <c r="A776" s="46"/>
      <c r="B776" s="45"/>
      <c r="C776" s="45"/>
      <c r="I776" s="31"/>
      <c r="J776" s="31"/>
      <c r="K776" s="31"/>
      <c r="L776" s="31"/>
    </row>
    <row r="777" spans="1:12" x14ac:dyDescent="0.25">
      <c r="A777" s="46"/>
      <c r="B777" s="45"/>
      <c r="C777" s="45"/>
      <c r="I777" s="31"/>
      <c r="J777" s="31"/>
      <c r="K777" s="31"/>
      <c r="L777" s="31"/>
    </row>
    <row r="778" spans="1:12" x14ac:dyDescent="0.25">
      <c r="A778" s="46"/>
      <c r="B778" s="45"/>
      <c r="C778" s="45"/>
      <c r="I778" s="31"/>
      <c r="J778" s="31"/>
      <c r="K778" s="31"/>
      <c r="L778" s="31"/>
    </row>
    <row r="779" spans="1:12" x14ac:dyDescent="0.25">
      <c r="A779" s="46"/>
      <c r="B779" s="45"/>
      <c r="C779" s="45"/>
      <c r="I779" s="31"/>
      <c r="J779" s="31"/>
      <c r="K779" s="31"/>
      <c r="L779" s="31"/>
    </row>
    <row r="780" spans="1:12" x14ac:dyDescent="0.25">
      <c r="A780" s="46"/>
      <c r="B780" s="45"/>
      <c r="C780" s="45"/>
      <c r="I780" s="31"/>
      <c r="J780" s="31"/>
      <c r="K780" s="31"/>
      <c r="L780" s="31"/>
    </row>
    <row r="781" spans="1:12" x14ac:dyDescent="0.25">
      <c r="A781" s="46"/>
      <c r="B781" s="45"/>
      <c r="C781" s="45"/>
      <c r="I781" s="31"/>
      <c r="J781" s="31"/>
      <c r="K781" s="31"/>
      <c r="L781" s="31"/>
    </row>
    <row r="782" spans="1:12" x14ac:dyDescent="0.25">
      <c r="A782" s="46"/>
      <c r="B782" s="45"/>
      <c r="C782" s="45"/>
      <c r="I782" s="31"/>
      <c r="J782" s="31"/>
      <c r="K782" s="31"/>
      <c r="L782" s="31"/>
    </row>
    <row r="783" spans="1:12" x14ac:dyDescent="0.25">
      <c r="A783" s="46"/>
      <c r="B783" s="45"/>
      <c r="C783" s="45"/>
      <c r="I783" s="31"/>
      <c r="J783" s="31"/>
      <c r="K783" s="31"/>
      <c r="L783" s="31"/>
    </row>
    <row r="784" spans="1:12" x14ac:dyDescent="0.25">
      <c r="A784" s="46"/>
      <c r="B784" s="45"/>
      <c r="C784" s="45"/>
      <c r="I784" s="31"/>
      <c r="J784" s="31"/>
      <c r="K784" s="31"/>
      <c r="L784" s="31"/>
    </row>
    <row r="785" spans="1:12" x14ac:dyDescent="0.25">
      <c r="A785" s="46"/>
      <c r="B785" s="45"/>
      <c r="C785" s="45"/>
      <c r="I785" s="31"/>
      <c r="J785" s="31"/>
      <c r="K785" s="31"/>
      <c r="L785" s="31"/>
    </row>
    <row r="786" spans="1:12" x14ac:dyDescent="0.25">
      <c r="A786" s="46"/>
      <c r="B786" s="45"/>
      <c r="C786" s="45"/>
      <c r="I786" s="31"/>
      <c r="J786" s="31"/>
      <c r="K786" s="31"/>
      <c r="L786" s="31"/>
    </row>
    <row r="787" spans="1:12" x14ac:dyDescent="0.25">
      <c r="A787" s="46"/>
      <c r="B787" s="45"/>
      <c r="C787" s="45"/>
      <c r="I787" s="31"/>
      <c r="J787" s="31"/>
      <c r="K787" s="31"/>
      <c r="L787" s="31"/>
    </row>
    <row r="788" spans="1:12" x14ac:dyDescent="0.25">
      <c r="A788" s="46"/>
      <c r="B788" s="45"/>
      <c r="C788" s="45"/>
      <c r="I788" s="31"/>
      <c r="J788" s="31"/>
      <c r="K788" s="31"/>
      <c r="L788" s="31"/>
    </row>
    <row r="789" spans="1:12" x14ac:dyDescent="0.25">
      <c r="A789" s="46"/>
      <c r="B789" s="45"/>
      <c r="C789" s="45"/>
      <c r="I789" s="31"/>
      <c r="J789" s="31"/>
      <c r="K789" s="31"/>
      <c r="L789" s="31"/>
    </row>
    <row r="790" spans="1:12" x14ac:dyDescent="0.25">
      <c r="A790" s="46"/>
      <c r="B790" s="45"/>
      <c r="C790" s="45"/>
      <c r="I790" s="31"/>
      <c r="J790" s="31"/>
      <c r="K790" s="31"/>
      <c r="L790" s="31"/>
    </row>
    <row r="791" spans="1:12" x14ac:dyDescent="0.25">
      <c r="A791" s="46"/>
      <c r="B791" s="45"/>
      <c r="C791" s="45"/>
      <c r="I791" s="31"/>
      <c r="J791" s="31"/>
      <c r="K791" s="31"/>
      <c r="L791" s="31"/>
    </row>
    <row r="792" spans="1:12" x14ac:dyDescent="0.25">
      <c r="A792" s="46"/>
      <c r="B792" s="45"/>
      <c r="C792" s="45"/>
      <c r="I792" s="31"/>
      <c r="J792" s="31"/>
      <c r="K792" s="31"/>
      <c r="L792" s="31"/>
    </row>
    <row r="793" spans="1:12" x14ac:dyDescent="0.25">
      <c r="A793" s="46"/>
      <c r="B793" s="45"/>
      <c r="C793" s="45"/>
      <c r="I793" s="31"/>
      <c r="J793" s="31"/>
      <c r="K793" s="31"/>
      <c r="L793" s="31"/>
    </row>
    <row r="794" spans="1:12" x14ac:dyDescent="0.25">
      <c r="A794" s="46"/>
      <c r="B794" s="45"/>
      <c r="C794" s="45"/>
      <c r="I794" s="31"/>
      <c r="J794" s="31"/>
      <c r="K794" s="31"/>
      <c r="L794" s="31"/>
    </row>
    <row r="795" spans="1:12" x14ac:dyDescent="0.25">
      <c r="A795" s="46"/>
      <c r="B795" s="45"/>
      <c r="C795" s="45"/>
      <c r="I795" s="31"/>
      <c r="J795" s="31"/>
      <c r="K795" s="31"/>
      <c r="L795" s="31"/>
    </row>
    <row r="796" spans="1:12" x14ac:dyDescent="0.25">
      <c r="A796" s="46"/>
      <c r="B796" s="45"/>
      <c r="C796" s="45"/>
      <c r="I796" s="31"/>
      <c r="J796" s="31"/>
      <c r="K796" s="31"/>
      <c r="L796" s="31"/>
    </row>
    <row r="797" spans="1:12" x14ac:dyDescent="0.25">
      <c r="A797" s="46"/>
      <c r="B797" s="45"/>
      <c r="C797" s="45"/>
      <c r="I797" s="31"/>
      <c r="J797" s="31"/>
      <c r="K797" s="31"/>
      <c r="L797" s="31"/>
    </row>
    <row r="798" spans="1:12" x14ac:dyDescent="0.25">
      <c r="A798" s="46"/>
      <c r="B798" s="45"/>
      <c r="C798" s="45"/>
      <c r="I798" s="31"/>
      <c r="J798" s="31"/>
      <c r="K798" s="31"/>
      <c r="L798" s="31"/>
    </row>
    <row r="799" spans="1:12" x14ac:dyDescent="0.25">
      <c r="A799" s="46"/>
      <c r="B799" s="45"/>
      <c r="C799" s="45"/>
      <c r="I799" s="31"/>
      <c r="J799" s="31"/>
      <c r="K799" s="31"/>
      <c r="L799" s="31"/>
    </row>
    <row r="800" spans="1:12" x14ac:dyDescent="0.25">
      <c r="A800" s="46"/>
      <c r="B800" s="45"/>
      <c r="C800" s="45"/>
      <c r="I800" s="31"/>
      <c r="J800" s="31"/>
      <c r="K800" s="31"/>
      <c r="L800" s="31"/>
    </row>
    <row r="801" spans="1:12" x14ac:dyDescent="0.25">
      <c r="A801" s="46"/>
      <c r="B801" s="45"/>
      <c r="C801" s="45"/>
      <c r="I801" s="31"/>
      <c r="J801" s="31"/>
      <c r="K801" s="31"/>
      <c r="L801" s="31"/>
    </row>
    <row r="802" spans="1:12" x14ac:dyDescent="0.25">
      <c r="A802" s="46"/>
      <c r="B802" s="45"/>
      <c r="C802" s="45"/>
      <c r="I802" s="31"/>
      <c r="J802" s="31"/>
      <c r="K802" s="31"/>
      <c r="L802" s="31"/>
    </row>
    <row r="803" spans="1:12" x14ac:dyDescent="0.25">
      <c r="A803" s="46"/>
      <c r="B803" s="45"/>
      <c r="C803" s="45"/>
      <c r="I803" s="31"/>
      <c r="J803" s="31"/>
      <c r="K803" s="31"/>
      <c r="L803" s="31"/>
    </row>
    <row r="804" spans="1:12" x14ac:dyDescent="0.25">
      <c r="A804" s="46"/>
      <c r="B804" s="45"/>
      <c r="C804" s="45"/>
      <c r="I804" s="31"/>
      <c r="J804" s="31"/>
      <c r="K804" s="31"/>
      <c r="L804" s="31"/>
    </row>
    <row r="805" spans="1:12" x14ac:dyDescent="0.25">
      <c r="A805" s="46"/>
      <c r="B805" s="45"/>
      <c r="C805" s="45"/>
      <c r="I805" s="31"/>
      <c r="J805" s="31"/>
      <c r="K805" s="31"/>
      <c r="L805" s="31"/>
    </row>
    <row r="806" spans="1:12" x14ac:dyDescent="0.25">
      <c r="A806" s="46"/>
      <c r="B806" s="45"/>
      <c r="C806" s="45"/>
      <c r="I806" s="31"/>
      <c r="J806" s="31"/>
      <c r="K806" s="31"/>
      <c r="L806" s="31"/>
    </row>
    <row r="807" spans="1:12" x14ac:dyDescent="0.25">
      <c r="A807" s="46"/>
      <c r="B807" s="45"/>
      <c r="C807" s="45"/>
      <c r="I807" s="31"/>
      <c r="J807" s="31"/>
      <c r="K807" s="31"/>
      <c r="L807" s="31"/>
    </row>
    <row r="808" spans="1:12" x14ac:dyDescent="0.25">
      <c r="A808" s="46"/>
      <c r="B808" s="45"/>
      <c r="C808" s="45"/>
      <c r="I808" s="31"/>
      <c r="J808" s="31"/>
      <c r="K808" s="31"/>
      <c r="L808" s="31"/>
    </row>
    <row r="809" spans="1:12" x14ac:dyDescent="0.25">
      <c r="A809" s="46"/>
      <c r="B809" s="45"/>
      <c r="C809" s="45"/>
      <c r="I809" s="31"/>
      <c r="J809" s="31"/>
      <c r="K809" s="31"/>
      <c r="L809" s="31"/>
    </row>
    <row r="810" spans="1:12" x14ac:dyDescent="0.25">
      <c r="A810" s="46"/>
      <c r="B810" s="45"/>
      <c r="C810" s="45"/>
      <c r="I810" s="31"/>
      <c r="J810" s="31"/>
      <c r="K810" s="31"/>
      <c r="L810" s="31"/>
    </row>
    <row r="811" spans="1:12" x14ac:dyDescent="0.25">
      <c r="A811" s="46"/>
      <c r="B811" s="45"/>
      <c r="C811" s="45"/>
      <c r="I811" s="31"/>
      <c r="J811" s="31"/>
      <c r="K811" s="31"/>
      <c r="L811" s="31"/>
    </row>
    <row r="812" spans="1:12" x14ac:dyDescent="0.25">
      <c r="A812" s="46"/>
      <c r="B812" s="45"/>
      <c r="C812" s="45"/>
      <c r="I812" s="31"/>
      <c r="J812" s="31"/>
      <c r="K812" s="31"/>
      <c r="L812" s="31"/>
    </row>
    <row r="813" spans="1:12" x14ac:dyDescent="0.25">
      <c r="A813" s="46"/>
      <c r="B813" s="45"/>
      <c r="C813" s="45"/>
      <c r="I813" s="31"/>
      <c r="J813" s="31"/>
      <c r="K813" s="31"/>
      <c r="L813" s="31"/>
    </row>
    <row r="814" spans="1:12" x14ac:dyDescent="0.25">
      <c r="A814" s="46"/>
      <c r="B814" s="45"/>
      <c r="C814" s="45"/>
      <c r="I814" s="31"/>
      <c r="J814" s="31"/>
      <c r="K814" s="31"/>
      <c r="L814" s="31"/>
    </row>
    <row r="815" spans="1:12" x14ac:dyDescent="0.25">
      <c r="A815" s="46"/>
      <c r="B815" s="45"/>
      <c r="C815" s="45"/>
      <c r="I815" s="31"/>
      <c r="J815" s="31"/>
      <c r="K815" s="31"/>
      <c r="L815" s="31"/>
    </row>
    <row r="816" spans="1:12" x14ac:dyDescent="0.25">
      <c r="A816" s="46"/>
      <c r="B816" s="45"/>
      <c r="C816" s="45"/>
      <c r="I816" s="31"/>
      <c r="J816" s="31"/>
      <c r="K816" s="31"/>
      <c r="L816" s="31"/>
    </row>
    <row r="817" spans="1:12" x14ac:dyDescent="0.25">
      <c r="A817" s="46"/>
      <c r="B817" s="45"/>
      <c r="C817" s="45"/>
      <c r="I817" s="31"/>
      <c r="J817" s="31"/>
      <c r="K817" s="31"/>
      <c r="L817" s="31"/>
    </row>
    <row r="818" spans="1:12" x14ac:dyDescent="0.25">
      <c r="A818" s="46"/>
      <c r="B818" s="45"/>
      <c r="C818" s="45"/>
      <c r="I818" s="31"/>
      <c r="J818" s="31"/>
      <c r="K818" s="31"/>
      <c r="L818" s="31"/>
    </row>
    <row r="819" spans="1:12" x14ac:dyDescent="0.25">
      <c r="A819" s="46"/>
      <c r="B819" s="45"/>
      <c r="C819" s="45"/>
      <c r="I819" s="31"/>
      <c r="J819" s="31"/>
      <c r="K819" s="31"/>
      <c r="L819" s="31"/>
    </row>
    <row r="820" spans="1:12" x14ac:dyDescent="0.25">
      <c r="A820" s="46"/>
      <c r="B820" s="45"/>
      <c r="C820" s="45"/>
      <c r="I820" s="31"/>
      <c r="J820" s="31"/>
      <c r="K820" s="31"/>
      <c r="L820" s="31"/>
    </row>
    <row r="821" spans="1:12" x14ac:dyDescent="0.25">
      <c r="A821" s="46"/>
      <c r="B821" s="45"/>
      <c r="C821" s="45"/>
      <c r="I821" s="31"/>
      <c r="J821" s="31"/>
      <c r="K821" s="31"/>
      <c r="L821" s="31"/>
    </row>
    <row r="822" spans="1:12" x14ac:dyDescent="0.25">
      <c r="A822" s="46"/>
      <c r="B822" s="45"/>
      <c r="C822" s="45"/>
      <c r="I822" s="31"/>
      <c r="J822" s="31"/>
      <c r="K822" s="31"/>
      <c r="L822" s="31"/>
    </row>
    <row r="823" spans="1:12" x14ac:dyDescent="0.25">
      <c r="A823" s="46"/>
      <c r="B823" s="45"/>
      <c r="C823" s="45"/>
      <c r="I823" s="31"/>
      <c r="J823" s="31"/>
      <c r="K823" s="31"/>
      <c r="L823" s="31"/>
    </row>
    <row r="824" spans="1:12" x14ac:dyDescent="0.25">
      <c r="A824" s="46"/>
      <c r="B824" s="45"/>
      <c r="C824" s="45"/>
      <c r="I824" s="31"/>
      <c r="J824" s="31"/>
      <c r="K824" s="31"/>
      <c r="L824" s="31"/>
    </row>
    <row r="825" spans="1:12" x14ac:dyDescent="0.25">
      <c r="A825" s="46"/>
      <c r="B825" s="45"/>
      <c r="C825" s="45"/>
      <c r="I825" s="31"/>
      <c r="J825" s="31"/>
      <c r="K825" s="31"/>
      <c r="L825" s="31"/>
    </row>
    <row r="826" spans="1:12" x14ac:dyDescent="0.25">
      <c r="A826" s="46"/>
      <c r="B826" s="45"/>
      <c r="C826" s="45"/>
      <c r="I826" s="31"/>
      <c r="J826" s="31"/>
      <c r="K826" s="31"/>
      <c r="L826" s="31"/>
    </row>
    <row r="827" spans="1:12" x14ac:dyDescent="0.25">
      <c r="A827" s="46"/>
      <c r="B827" s="45"/>
      <c r="C827" s="45"/>
      <c r="I827" s="31"/>
      <c r="J827" s="31"/>
      <c r="K827" s="31"/>
      <c r="L827" s="31"/>
    </row>
    <row r="828" spans="1:12" x14ac:dyDescent="0.25">
      <c r="A828" s="46"/>
      <c r="B828" s="45"/>
      <c r="C828" s="45"/>
      <c r="I828" s="31"/>
      <c r="J828" s="31"/>
      <c r="K828" s="31"/>
      <c r="L828" s="31"/>
    </row>
    <row r="829" spans="1:12" x14ac:dyDescent="0.25">
      <c r="A829" s="46"/>
      <c r="B829" s="45"/>
      <c r="C829" s="45"/>
      <c r="I829" s="31"/>
      <c r="J829" s="31"/>
      <c r="K829" s="31"/>
      <c r="L829" s="31"/>
    </row>
    <row r="830" spans="1:12" x14ac:dyDescent="0.25">
      <c r="A830" s="46"/>
      <c r="B830" s="45"/>
      <c r="C830" s="45"/>
      <c r="I830" s="31"/>
      <c r="J830" s="31"/>
      <c r="K830" s="31"/>
      <c r="L830" s="31"/>
    </row>
    <row r="831" spans="1:12" x14ac:dyDescent="0.25">
      <c r="A831" s="46"/>
      <c r="B831" s="45"/>
      <c r="C831" s="45"/>
      <c r="I831" s="31"/>
      <c r="J831" s="31"/>
      <c r="K831" s="31"/>
      <c r="L831" s="31"/>
    </row>
    <row r="832" spans="1:12" x14ac:dyDescent="0.25">
      <c r="A832" s="46"/>
      <c r="B832" s="45"/>
      <c r="C832" s="45"/>
      <c r="I832" s="31"/>
      <c r="J832" s="31"/>
      <c r="K832" s="31"/>
      <c r="L832" s="31"/>
    </row>
    <row r="833" spans="1:12" x14ac:dyDescent="0.25">
      <c r="A833" s="46"/>
      <c r="B833" s="45"/>
      <c r="C833" s="45"/>
      <c r="I833" s="31"/>
      <c r="J833" s="31"/>
      <c r="K833" s="31"/>
      <c r="L833" s="31"/>
    </row>
    <row r="834" spans="1:12" x14ac:dyDescent="0.25">
      <c r="A834" s="46"/>
      <c r="B834" s="45"/>
      <c r="C834" s="45"/>
      <c r="I834" s="31"/>
      <c r="J834" s="31"/>
      <c r="K834" s="31"/>
      <c r="L834" s="31"/>
    </row>
    <row r="835" spans="1:12" x14ac:dyDescent="0.25">
      <c r="A835" s="46"/>
      <c r="B835" s="45"/>
      <c r="C835" s="45"/>
      <c r="I835" s="31"/>
      <c r="J835" s="31"/>
      <c r="K835" s="31"/>
      <c r="L835" s="31"/>
    </row>
    <row r="836" spans="1:12" x14ac:dyDescent="0.25">
      <c r="A836" s="46"/>
      <c r="B836" s="45"/>
      <c r="C836" s="45"/>
      <c r="I836" s="31"/>
      <c r="J836" s="31"/>
      <c r="K836" s="31"/>
      <c r="L836" s="31"/>
    </row>
    <row r="837" spans="1:12" x14ac:dyDescent="0.25">
      <c r="A837" s="46"/>
      <c r="B837" s="45"/>
      <c r="C837" s="45"/>
      <c r="I837" s="31"/>
      <c r="J837" s="31"/>
      <c r="K837" s="31"/>
      <c r="L837" s="31"/>
    </row>
    <row r="838" spans="1:12" x14ac:dyDescent="0.25">
      <c r="A838" s="46"/>
      <c r="B838" s="45"/>
      <c r="C838" s="45"/>
      <c r="I838" s="31"/>
      <c r="J838" s="31"/>
      <c r="K838" s="31"/>
      <c r="L838" s="31"/>
    </row>
    <row r="839" spans="1:12" x14ac:dyDescent="0.25">
      <c r="A839" s="46"/>
      <c r="B839" s="45"/>
      <c r="C839" s="45"/>
      <c r="I839" s="31"/>
      <c r="J839" s="31"/>
      <c r="K839" s="31"/>
      <c r="L839" s="31"/>
    </row>
    <row r="840" spans="1:12" x14ac:dyDescent="0.25">
      <c r="A840" s="46"/>
      <c r="B840" s="45"/>
      <c r="C840" s="45"/>
      <c r="I840" s="31"/>
      <c r="J840" s="31"/>
      <c r="K840" s="31"/>
      <c r="L840" s="31"/>
    </row>
    <row r="841" spans="1:12" x14ac:dyDescent="0.25">
      <c r="A841" s="46"/>
      <c r="B841" s="45"/>
      <c r="C841" s="45"/>
      <c r="I841" s="31"/>
      <c r="J841" s="31"/>
      <c r="K841" s="31"/>
      <c r="L841" s="31"/>
    </row>
    <row r="842" spans="1:12" x14ac:dyDescent="0.25">
      <c r="A842" s="46"/>
      <c r="B842" s="45"/>
      <c r="C842" s="45"/>
      <c r="I842" s="31"/>
      <c r="J842" s="31"/>
      <c r="K842" s="31"/>
      <c r="L842" s="31"/>
    </row>
    <row r="843" spans="1:12" x14ac:dyDescent="0.25">
      <c r="A843" s="46"/>
      <c r="B843" s="45"/>
      <c r="C843" s="45"/>
      <c r="I843" s="31"/>
      <c r="J843" s="31"/>
      <c r="K843" s="31"/>
      <c r="L843" s="31"/>
    </row>
    <row r="844" spans="1:12" x14ac:dyDescent="0.25">
      <c r="A844" s="46"/>
      <c r="B844" s="45"/>
      <c r="C844" s="45"/>
      <c r="I844" s="31"/>
      <c r="J844" s="31"/>
      <c r="K844" s="31"/>
      <c r="L844" s="31"/>
    </row>
    <row r="845" spans="1:12" x14ac:dyDescent="0.25">
      <c r="A845" s="46"/>
      <c r="B845" s="45"/>
      <c r="C845" s="45"/>
      <c r="I845" s="31"/>
      <c r="J845" s="31"/>
      <c r="K845" s="31"/>
      <c r="L845" s="31"/>
    </row>
    <row r="846" spans="1:12" x14ac:dyDescent="0.25">
      <c r="A846" s="46"/>
      <c r="B846" s="45"/>
      <c r="C846" s="45"/>
      <c r="I846" s="31"/>
      <c r="J846" s="31"/>
      <c r="K846" s="31"/>
      <c r="L846" s="31"/>
    </row>
    <row r="847" spans="1:12" x14ac:dyDescent="0.25">
      <c r="A847" s="46"/>
      <c r="B847" s="45"/>
      <c r="C847" s="45"/>
      <c r="I847" s="31"/>
      <c r="J847" s="31"/>
      <c r="K847" s="31"/>
      <c r="L847" s="31"/>
    </row>
    <row r="848" spans="1:12" x14ac:dyDescent="0.25">
      <c r="A848" s="46"/>
      <c r="B848" s="45"/>
      <c r="C848" s="45"/>
      <c r="I848" s="31"/>
      <c r="J848" s="31"/>
      <c r="K848" s="31"/>
      <c r="L848" s="31"/>
    </row>
    <row r="849" spans="1:12" x14ac:dyDescent="0.25">
      <c r="A849" s="46"/>
      <c r="B849" s="45"/>
      <c r="C849" s="45"/>
      <c r="I849" s="31"/>
      <c r="J849" s="31"/>
      <c r="K849" s="31"/>
      <c r="L849" s="31"/>
    </row>
    <row r="850" spans="1:12" x14ac:dyDescent="0.25">
      <c r="A850" s="46"/>
      <c r="B850" s="45"/>
      <c r="C850" s="45"/>
      <c r="I850" s="31"/>
      <c r="J850" s="31"/>
      <c r="K850" s="31"/>
      <c r="L850" s="31"/>
    </row>
    <row r="851" spans="1:12" x14ac:dyDescent="0.25">
      <c r="A851" s="46"/>
      <c r="B851" s="45"/>
      <c r="C851" s="45"/>
      <c r="I851" s="31"/>
      <c r="J851" s="31"/>
      <c r="K851" s="31"/>
      <c r="L851" s="31"/>
    </row>
    <row r="852" spans="1:12" x14ac:dyDescent="0.25">
      <c r="A852" s="46"/>
      <c r="B852" s="45"/>
      <c r="C852" s="45"/>
      <c r="I852" s="31"/>
      <c r="J852" s="31"/>
      <c r="K852" s="31"/>
      <c r="L852" s="31"/>
    </row>
    <row r="853" spans="1:12" x14ac:dyDescent="0.25">
      <c r="A853" s="46"/>
      <c r="B853" s="45"/>
      <c r="C853" s="45"/>
      <c r="I853" s="31"/>
      <c r="J853" s="31"/>
      <c r="K853" s="31"/>
      <c r="L853" s="31"/>
    </row>
    <row r="854" spans="1:12" x14ac:dyDescent="0.25">
      <c r="A854" s="46"/>
      <c r="B854" s="45"/>
      <c r="C854" s="45"/>
      <c r="I854" s="31"/>
      <c r="J854" s="31"/>
      <c r="K854" s="31"/>
      <c r="L854" s="31"/>
    </row>
    <row r="855" spans="1:12" x14ac:dyDescent="0.25">
      <c r="A855" s="46"/>
      <c r="B855" s="45"/>
      <c r="C855" s="45"/>
      <c r="I855" s="31"/>
      <c r="J855" s="31"/>
      <c r="K855" s="31"/>
      <c r="L855" s="31"/>
    </row>
    <row r="856" spans="1:12" x14ac:dyDescent="0.25">
      <c r="A856" s="46"/>
      <c r="B856" s="45"/>
      <c r="C856" s="45"/>
      <c r="I856" s="31"/>
      <c r="J856" s="31"/>
      <c r="K856" s="31"/>
      <c r="L856" s="31"/>
    </row>
    <row r="857" spans="1:12" x14ac:dyDescent="0.25">
      <c r="A857" s="46"/>
      <c r="B857" s="45"/>
      <c r="C857" s="45"/>
      <c r="I857" s="31"/>
      <c r="J857" s="31"/>
      <c r="K857" s="31"/>
      <c r="L857" s="31"/>
    </row>
    <row r="858" spans="1:12" x14ac:dyDescent="0.25">
      <c r="A858" s="46"/>
      <c r="B858" s="45"/>
      <c r="C858" s="45"/>
      <c r="I858" s="31"/>
      <c r="J858" s="31"/>
      <c r="K858" s="31"/>
      <c r="L858" s="31"/>
    </row>
    <row r="859" spans="1:12" x14ac:dyDescent="0.25">
      <c r="A859" s="46"/>
      <c r="B859" s="45"/>
      <c r="C859" s="45"/>
      <c r="I859" s="31"/>
      <c r="J859" s="31"/>
      <c r="K859" s="31"/>
      <c r="L859" s="31"/>
    </row>
    <row r="860" spans="1:12" x14ac:dyDescent="0.25">
      <c r="A860" s="46"/>
      <c r="B860" s="45"/>
      <c r="C860" s="45"/>
      <c r="I860" s="31"/>
      <c r="J860" s="31"/>
      <c r="K860" s="31"/>
      <c r="L860" s="31"/>
    </row>
    <row r="861" spans="1:12" x14ac:dyDescent="0.25">
      <c r="A861" s="46"/>
      <c r="B861" s="45"/>
      <c r="C861" s="45"/>
      <c r="I861" s="31"/>
      <c r="J861" s="31"/>
      <c r="K861" s="31"/>
      <c r="L861" s="31"/>
    </row>
    <row r="862" spans="1:12" x14ac:dyDescent="0.25">
      <c r="A862" s="46"/>
      <c r="B862" s="45"/>
      <c r="C862" s="45"/>
      <c r="I862" s="31"/>
      <c r="J862" s="31"/>
      <c r="K862" s="31"/>
      <c r="L862" s="31"/>
    </row>
    <row r="863" spans="1:12" x14ac:dyDescent="0.25">
      <c r="A863" s="46"/>
      <c r="B863" s="45"/>
      <c r="C863" s="45"/>
      <c r="I863" s="31"/>
      <c r="J863" s="31"/>
      <c r="K863" s="31"/>
      <c r="L863" s="31"/>
    </row>
    <row r="864" spans="1:12" x14ac:dyDescent="0.25">
      <c r="A864" s="46"/>
      <c r="B864" s="45"/>
      <c r="C864" s="45"/>
      <c r="I864" s="31"/>
      <c r="J864" s="31"/>
      <c r="K864" s="31"/>
      <c r="L864" s="31"/>
    </row>
    <row r="865" spans="1:12" x14ac:dyDescent="0.25">
      <c r="A865" s="46"/>
      <c r="B865" s="45"/>
      <c r="C865" s="45"/>
      <c r="I865" s="31"/>
      <c r="J865" s="31"/>
      <c r="K865" s="31"/>
      <c r="L865" s="31"/>
    </row>
    <row r="866" spans="1:12" x14ac:dyDescent="0.25">
      <c r="A866" s="46"/>
      <c r="B866" s="45"/>
      <c r="C866" s="45"/>
      <c r="I866" s="31"/>
      <c r="J866" s="31"/>
      <c r="K866" s="31"/>
      <c r="L866" s="31"/>
    </row>
    <row r="867" spans="1:12" x14ac:dyDescent="0.25">
      <c r="A867" s="46"/>
      <c r="B867" s="45"/>
      <c r="C867" s="45"/>
      <c r="I867" s="31"/>
      <c r="J867" s="31"/>
      <c r="K867" s="31"/>
      <c r="L867" s="31"/>
    </row>
    <row r="868" spans="1:12" x14ac:dyDescent="0.25">
      <c r="A868" s="46"/>
      <c r="B868" s="45"/>
      <c r="C868" s="45"/>
      <c r="I868" s="31"/>
      <c r="J868" s="31"/>
      <c r="K868" s="31"/>
      <c r="L868" s="31"/>
    </row>
    <row r="869" spans="1:12" x14ac:dyDescent="0.25">
      <c r="A869" s="46"/>
      <c r="B869" s="45"/>
      <c r="C869" s="45"/>
      <c r="I869" s="31"/>
      <c r="J869" s="31"/>
      <c r="K869" s="31"/>
      <c r="L869" s="31"/>
    </row>
    <row r="870" spans="1:12" x14ac:dyDescent="0.25">
      <c r="A870" s="46"/>
      <c r="B870" s="45"/>
      <c r="C870" s="45"/>
      <c r="I870" s="31"/>
      <c r="J870" s="31"/>
      <c r="K870" s="31"/>
      <c r="L870" s="31"/>
    </row>
    <row r="871" spans="1:12" x14ac:dyDescent="0.25">
      <c r="A871" s="46"/>
      <c r="B871" s="45"/>
      <c r="C871" s="45"/>
      <c r="I871" s="31"/>
      <c r="J871" s="31"/>
      <c r="K871" s="31"/>
      <c r="L871" s="31"/>
    </row>
    <row r="872" spans="1:12" x14ac:dyDescent="0.25">
      <c r="A872" s="46"/>
      <c r="B872" s="45"/>
      <c r="C872" s="45"/>
      <c r="I872" s="31"/>
      <c r="J872" s="31"/>
      <c r="K872" s="31"/>
      <c r="L872" s="31"/>
    </row>
    <row r="873" spans="1:12" x14ac:dyDescent="0.25">
      <c r="A873" s="46"/>
      <c r="B873" s="45"/>
      <c r="C873" s="45"/>
      <c r="I873" s="31"/>
      <c r="J873" s="31"/>
      <c r="K873" s="31"/>
      <c r="L873" s="31"/>
    </row>
    <row r="874" spans="1:12" x14ac:dyDescent="0.25">
      <c r="A874" s="46"/>
      <c r="B874" s="45"/>
      <c r="C874" s="45"/>
      <c r="I874" s="31"/>
      <c r="J874" s="31"/>
      <c r="K874" s="31"/>
      <c r="L874" s="31"/>
    </row>
    <row r="875" spans="1:12" x14ac:dyDescent="0.25">
      <c r="A875" s="46"/>
      <c r="B875" s="45"/>
      <c r="C875" s="45"/>
      <c r="I875" s="31"/>
      <c r="J875" s="31"/>
      <c r="K875" s="31"/>
      <c r="L875" s="31"/>
    </row>
    <row r="876" spans="1:12" x14ac:dyDescent="0.25">
      <c r="A876" s="46"/>
      <c r="B876" s="45"/>
      <c r="C876" s="45"/>
      <c r="I876" s="31"/>
      <c r="J876" s="31"/>
      <c r="K876" s="31"/>
      <c r="L876" s="31"/>
    </row>
    <row r="877" spans="1:12" x14ac:dyDescent="0.25">
      <c r="A877" s="46"/>
      <c r="B877" s="45"/>
      <c r="C877" s="45"/>
      <c r="I877" s="31"/>
      <c r="J877" s="31"/>
      <c r="K877" s="31"/>
      <c r="L877" s="31"/>
    </row>
    <row r="878" spans="1:12" x14ac:dyDescent="0.25">
      <c r="A878" s="46"/>
      <c r="B878" s="45"/>
      <c r="C878" s="45"/>
      <c r="I878" s="31"/>
      <c r="J878" s="31"/>
      <c r="K878" s="31"/>
      <c r="L878" s="31"/>
    </row>
    <row r="879" spans="1:12" x14ac:dyDescent="0.25">
      <c r="A879" s="46"/>
      <c r="B879" s="45"/>
      <c r="C879" s="45"/>
      <c r="I879" s="31"/>
      <c r="J879" s="31"/>
      <c r="K879" s="31"/>
      <c r="L879" s="31"/>
    </row>
    <row r="880" spans="1:12" x14ac:dyDescent="0.25">
      <c r="A880" s="46"/>
      <c r="B880" s="45"/>
      <c r="C880" s="45"/>
      <c r="I880" s="31"/>
      <c r="J880" s="31"/>
      <c r="K880" s="31"/>
      <c r="L880" s="31"/>
    </row>
    <row r="881" spans="1:12" x14ac:dyDescent="0.25">
      <c r="A881" s="46"/>
      <c r="B881" s="45"/>
      <c r="C881" s="45"/>
      <c r="I881" s="31"/>
      <c r="J881" s="31"/>
      <c r="K881" s="31"/>
      <c r="L881" s="31"/>
    </row>
    <row r="882" spans="1:12" x14ac:dyDescent="0.25">
      <c r="A882" s="46"/>
      <c r="B882" s="45"/>
      <c r="C882" s="45"/>
      <c r="I882" s="31"/>
      <c r="J882" s="31"/>
      <c r="K882" s="31"/>
      <c r="L882" s="31"/>
    </row>
    <row r="883" spans="1:12" x14ac:dyDescent="0.25">
      <c r="A883" s="46"/>
      <c r="B883" s="45"/>
      <c r="C883" s="45"/>
      <c r="I883" s="31"/>
      <c r="J883" s="31"/>
      <c r="K883" s="31"/>
      <c r="L883" s="31"/>
    </row>
    <row r="884" spans="1:12" x14ac:dyDescent="0.25">
      <c r="A884" s="46"/>
      <c r="B884" s="45"/>
      <c r="C884" s="45"/>
      <c r="I884" s="31"/>
      <c r="J884" s="31"/>
      <c r="K884" s="31"/>
      <c r="L884" s="31"/>
    </row>
    <row r="885" spans="1:12" x14ac:dyDescent="0.25">
      <c r="A885" s="46"/>
      <c r="B885" s="45"/>
      <c r="C885" s="45"/>
      <c r="I885" s="31"/>
      <c r="J885" s="31"/>
      <c r="K885" s="31"/>
      <c r="L885" s="31"/>
    </row>
    <row r="886" spans="1:12" x14ac:dyDescent="0.25">
      <c r="A886" s="46"/>
      <c r="B886" s="45"/>
      <c r="C886" s="45"/>
      <c r="I886" s="31"/>
      <c r="J886" s="31"/>
      <c r="K886" s="31"/>
      <c r="L886" s="31"/>
    </row>
    <row r="887" spans="1:12" x14ac:dyDescent="0.25">
      <c r="A887" s="46"/>
      <c r="B887" s="45"/>
      <c r="C887" s="45"/>
      <c r="I887" s="31"/>
      <c r="J887" s="31"/>
      <c r="K887" s="31"/>
      <c r="L887" s="31"/>
    </row>
    <row r="888" spans="1:12" x14ac:dyDescent="0.25">
      <c r="A888" s="46"/>
      <c r="B888" s="45"/>
      <c r="C888" s="45"/>
      <c r="I888" s="31"/>
      <c r="J888" s="31"/>
      <c r="K888" s="31"/>
      <c r="L888" s="31"/>
    </row>
    <row r="889" spans="1:12" x14ac:dyDescent="0.25">
      <c r="A889" s="46"/>
      <c r="B889" s="45"/>
      <c r="C889" s="45"/>
      <c r="I889" s="31"/>
      <c r="J889" s="31"/>
      <c r="K889" s="31"/>
      <c r="L889" s="31"/>
    </row>
    <row r="890" spans="1:12" x14ac:dyDescent="0.25">
      <c r="A890" s="46"/>
      <c r="B890" s="45"/>
      <c r="C890" s="45"/>
      <c r="I890" s="31"/>
      <c r="J890" s="31"/>
      <c r="K890" s="31"/>
      <c r="L890" s="31"/>
    </row>
    <row r="891" spans="1:12" x14ac:dyDescent="0.25">
      <c r="A891" s="46"/>
      <c r="B891" s="45"/>
      <c r="C891" s="45"/>
      <c r="I891" s="31"/>
      <c r="J891" s="31"/>
      <c r="K891" s="31"/>
      <c r="L891" s="31"/>
    </row>
    <row r="892" spans="1:12" x14ac:dyDescent="0.25">
      <c r="A892" s="46"/>
      <c r="B892" s="45"/>
      <c r="C892" s="45"/>
      <c r="I892" s="31"/>
      <c r="J892" s="31"/>
      <c r="K892" s="31"/>
      <c r="L892" s="31"/>
    </row>
    <row r="893" spans="1:12" x14ac:dyDescent="0.25">
      <c r="A893" s="46"/>
      <c r="B893" s="45"/>
      <c r="C893" s="45"/>
      <c r="I893" s="31"/>
      <c r="J893" s="31"/>
      <c r="K893" s="31"/>
      <c r="L893" s="31"/>
    </row>
    <row r="894" spans="1:12" x14ac:dyDescent="0.25">
      <c r="A894" s="46"/>
      <c r="B894" s="45"/>
      <c r="C894" s="45"/>
      <c r="I894" s="31"/>
      <c r="J894" s="31"/>
      <c r="K894" s="31"/>
      <c r="L894" s="31"/>
    </row>
    <row r="895" spans="1:12" x14ac:dyDescent="0.25">
      <c r="A895" s="46"/>
      <c r="B895" s="45"/>
      <c r="C895" s="45"/>
      <c r="I895" s="31"/>
      <c r="J895" s="31"/>
      <c r="K895" s="31"/>
      <c r="L895" s="31"/>
    </row>
    <row r="896" spans="1:12" x14ac:dyDescent="0.25">
      <c r="A896" s="46"/>
      <c r="B896" s="45"/>
      <c r="C896" s="45"/>
      <c r="I896" s="31"/>
      <c r="J896" s="31"/>
      <c r="K896" s="31"/>
      <c r="L896" s="31"/>
    </row>
    <row r="897" spans="1:12" x14ac:dyDescent="0.25">
      <c r="A897" s="46"/>
      <c r="B897" s="45"/>
      <c r="C897" s="45"/>
      <c r="I897" s="31"/>
      <c r="J897" s="31"/>
      <c r="K897" s="31"/>
      <c r="L897" s="31"/>
    </row>
    <row r="898" spans="1:12" x14ac:dyDescent="0.25">
      <c r="A898" s="46"/>
      <c r="B898" s="45"/>
      <c r="C898" s="45"/>
      <c r="I898" s="31"/>
      <c r="J898" s="31"/>
      <c r="K898" s="31"/>
      <c r="L898" s="31"/>
    </row>
    <row r="899" spans="1:12" x14ac:dyDescent="0.25">
      <c r="A899" s="46"/>
      <c r="B899" s="45"/>
      <c r="C899" s="45"/>
      <c r="I899" s="31"/>
      <c r="J899" s="31"/>
      <c r="K899" s="31"/>
      <c r="L899" s="31"/>
    </row>
    <row r="900" spans="1:12" x14ac:dyDescent="0.25">
      <c r="A900" s="46"/>
      <c r="B900" s="45"/>
      <c r="C900" s="45"/>
      <c r="I900" s="31"/>
      <c r="J900" s="31"/>
      <c r="K900" s="31"/>
      <c r="L900" s="31"/>
    </row>
    <row r="901" spans="1:12" x14ac:dyDescent="0.25">
      <c r="A901" s="46"/>
      <c r="B901" s="45"/>
      <c r="C901" s="45"/>
      <c r="I901" s="31"/>
      <c r="J901" s="31"/>
      <c r="K901" s="31"/>
      <c r="L901" s="31"/>
    </row>
    <row r="902" spans="1:12" x14ac:dyDescent="0.25">
      <c r="A902" s="46"/>
      <c r="B902" s="45"/>
      <c r="C902" s="45"/>
      <c r="I902" s="31"/>
      <c r="J902" s="31"/>
      <c r="K902" s="31"/>
      <c r="L902" s="31"/>
    </row>
    <row r="903" spans="1:12" x14ac:dyDescent="0.25">
      <c r="A903" s="46"/>
      <c r="B903" s="45"/>
      <c r="C903" s="45"/>
      <c r="I903" s="31"/>
      <c r="J903" s="31"/>
      <c r="K903" s="31"/>
      <c r="L903" s="31"/>
    </row>
    <row r="904" spans="1:12" x14ac:dyDescent="0.25">
      <c r="A904" s="46"/>
      <c r="B904" s="45"/>
      <c r="C904" s="45"/>
      <c r="I904" s="31"/>
      <c r="J904" s="31"/>
      <c r="K904" s="31"/>
      <c r="L904" s="31"/>
    </row>
    <row r="905" spans="1:12" x14ac:dyDescent="0.25">
      <c r="A905" s="46"/>
      <c r="B905" s="45"/>
      <c r="C905" s="45"/>
      <c r="I905" s="31"/>
      <c r="J905" s="31"/>
      <c r="K905" s="31"/>
      <c r="L905" s="31"/>
    </row>
    <row r="906" spans="1:12" x14ac:dyDescent="0.25">
      <c r="A906" s="46"/>
      <c r="B906" s="45"/>
      <c r="C906" s="45"/>
      <c r="I906" s="31"/>
      <c r="J906" s="31"/>
      <c r="K906" s="31"/>
      <c r="L906" s="31"/>
    </row>
    <row r="907" spans="1:12" x14ac:dyDescent="0.25">
      <c r="A907" s="46"/>
      <c r="B907" s="45"/>
      <c r="C907" s="45"/>
      <c r="I907" s="31"/>
      <c r="J907" s="31"/>
      <c r="K907" s="31"/>
      <c r="L907" s="31"/>
    </row>
    <row r="908" spans="1:12" x14ac:dyDescent="0.25">
      <c r="A908" s="46"/>
      <c r="B908" s="45"/>
      <c r="C908" s="45"/>
      <c r="I908" s="31"/>
      <c r="J908" s="31"/>
      <c r="K908" s="31"/>
      <c r="L908" s="31"/>
    </row>
    <row r="909" spans="1:12" x14ac:dyDescent="0.25">
      <c r="A909" s="46"/>
      <c r="B909" s="45"/>
      <c r="C909" s="45"/>
      <c r="I909" s="31"/>
      <c r="J909" s="31"/>
      <c r="K909" s="31"/>
      <c r="L909" s="31"/>
    </row>
    <row r="910" spans="1:12" x14ac:dyDescent="0.25">
      <c r="A910" s="46"/>
      <c r="B910" s="45"/>
      <c r="C910" s="45"/>
      <c r="I910" s="31"/>
      <c r="J910" s="31"/>
      <c r="K910" s="31"/>
      <c r="L910" s="31"/>
    </row>
    <row r="911" spans="1:12" x14ac:dyDescent="0.25">
      <c r="A911" s="46"/>
      <c r="B911" s="45"/>
      <c r="C911" s="45"/>
      <c r="I911" s="31"/>
      <c r="J911" s="31"/>
      <c r="K911" s="31"/>
      <c r="L911" s="31"/>
    </row>
    <row r="912" spans="1:12" x14ac:dyDescent="0.25">
      <c r="A912" s="46"/>
      <c r="B912" s="45"/>
      <c r="C912" s="45"/>
      <c r="I912" s="31"/>
      <c r="J912" s="31"/>
      <c r="K912" s="31"/>
      <c r="L912" s="31"/>
    </row>
    <row r="913" spans="1:12" x14ac:dyDescent="0.25">
      <c r="A913" s="46"/>
      <c r="B913" s="45"/>
      <c r="C913" s="45"/>
      <c r="I913" s="31"/>
      <c r="J913" s="31"/>
      <c r="K913" s="31"/>
      <c r="L913" s="31"/>
    </row>
    <row r="914" spans="1:12" x14ac:dyDescent="0.25">
      <c r="A914" s="46"/>
      <c r="B914" s="45"/>
      <c r="C914" s="45"/>
      <c r="I914" s="31"/>
      <c r="J914" s="31"/>
      <c r="K914" s="31"/>
      <c r="L914" s="31"/>
    </row>
    <row r="915" spans="1:12" x14ac:dyDescent="0.25">
      <c r="A915" s="46"/>
      <c r="B915" s="45"/>
      <c r="C915" s="45"/>
      <c r="I915" s="31"/>
      <c r="J915" s="31"/>
      <c r="K915" s="31"/>
      <c r="L915" s="31"/>
    </row>
    <row r="916" spans="1:12" x14ac:dyDescent="0.25">
      <c r="A916" s="46"/>
      <c r="B916" s="45"/>
      <c r="C916" s="45"/>
      <c r="I916" s="31"/>
      <c r="J916" s="31"/>
      <c r="K916" s="31"/>
      <c r="L916" s="31"/>
    </row>
    <row r="917" spans="1:12" x14ac:dyDescent="0.25">
      <c r="A917" s="46"/>
      <c r="B917" s="45"/>
      <c r="C917" s="45"/>
      <c r="I917" s="31"/>
      <c r="J917" s="31"/>
      <c r="K917" s="31"/>
      <c r="L917" s="31"/>
    </row>
    <row r="918" spans="1:12" x14ac:dyDescent="0.25">
      <c r="A918" s="46"/>
      <c r="B918" s="45"/>
      <c r="C918" s="45"/>
      <c r="I918" s="31"/>
      <c r="J918" s="31"/>
      <c r="K918" s="31"/>
      <c r="L918" s="31"/>
    </row>
    <row r="919" spans="1:12" x14ac:dyDescent="0.25">
      <c r="A919" s="46"/>
      <c r="B919" s="45"/>
      <c r="C919" s="45"/>
      <c r="I919" s="31"/>
      <c r="J919" s="31"/>
      <c r="K919" s="31"/>
      <c r="L919" s="31"/>
    </row>
    <row r="920" spans="1:12" x14ac:dyDescent="0.25">
      <c r="A920" s="46"/>
      <c r="B920" s="45"/>
      <c r="C920" s="45"/>
      <c r="I920" s="31"/>
      <c r="J920" s="31"/>
      <c r="K920" s="31"/>
      <c r="L920" s="31"/>
    </row>
    <row r="921" spans="1:12" x14ac:dyDescent="0.25">
      <c r="A921" s="46"/>
      <c r="B921" s="45"/>
      <c r="C921" s="45"/>
      <c r="I921" s="31"/>
      <c r="J921" s="31"/>
      <c r="K921" s="31"/>
      <c r="L921" s="31"/>
    </row>
    <row r="922" spans="1:12" x14ac:dyDescent="0.25">
      <c r="A922" s="46"/>
      <c r="B922" s="45"/>
      <c r="C922" s="45"/>
      <c r="I922" s="31"/>
      <c r="J922" s="31"/>
      <c r="K922" s="31"/>
      <c r="L922" s="31"/>
    </row>
    <row r="923" spans="1:12" x14ac:dyDescent="0.25">
      <c r="A923" s="46"/>
      <c r="B923" s="45"/>
      <c r="C923" s="45"/>
      <c r="I923" s="31"/>
      <c r="J923" s="31"/>
      <c r="K923" s="31"/>
      <c r="L923" s="31"/>
    </row>
    <row r="924" spans="1:12" x14ac:dyDescent="0.25">
      <c r="A924" s="46"/>
      <c r="B924" s="45"/>
      <c r="C924" s="45"/>
      <c r="I924" s="31"/>
      <c r="J924" s="31"/>
      <c r="K924" s="31"/>
      <c r="L924" s="31"/>
    </row>
    <row r="925" spans="1:12" x14ac:dyDescent="0.25">
      <c r="A925" s="46"/>
      <c r="B925" s="45"/>
      <c r="C925" s="45"/>
      <c r="I925" s="31"/>
      <c r="J925" s="31"/>
      <c r="K925" s="31"/>
      <c r="L925" s="31"/>
    </row>
    <row r="926" spans="1:12" x14ac:dyDescent="0.25">
      <c r="A926" s="46"/>
      <c r="B926" s="45"/>
      <c r="C926" s="45"/>
      <c r="I926" s="31"/>
      <c r="J926" s="31"/>
      <c r="K926" s="31"/>
      <c r="L926" s="31"/>
    </row>
    <row r="927" spans="1:12" x14ac:dyDescent="0.25">
      <c r="A927" s="46"/>
      <c r="B927" s="45"/>
      <c r="C927" s="45"/>
      <c r="I927" s="31"/>
      <c r="J927" s="31"/>
      <c r="K927" s="31"/>
      <c r="L927" s="31"/>
    </row>
    <row r="928" spans="1:12" x14ac:dyDescent="0.25">
      <c r="A928" s="46"/>
      <c r="B928" s="45"/>
      <c r="C928" s="45"/>
      <c r="I928" s="31"/>
      <c r="J928" s="31"/>
      <c r="K928" s="31"/>
      <c r="L928" s="31"/>
    </row>
    <row r="929" spans="1:12" x14ac:dyDescent="0.25">
      <c r="A929" s="46"/>
      <c r="B929" s="45"/>
      <c r="C929" s="45"/>
      <c r="I929" s="31"/>
      <c r="J929" s="31"/>
      <c r="K929" s="31"/>
      <c r="L929" s="31"/>
    </row>
    <row r="930" spans="1:12" x14ac:dyDescent="0.25">
      <c r="A930" s="46"/>
      <c r="B930" s="45"/>
      <c r="C930" s="45"/>
      <c r="I930" s="31"/>
      <c r="J930" s="31"/>
      <c r="K930" s="31"/>
      <c r="L930" s="31"/>
    </row>
    <row r="931" spans="1:12" x14ac:dyDescent="0.25">
      <c r="A931" s="46"/>
      <c r="B931" s="45"/>
      <c r="C931" s="45"/>
      <c r="I931" s="31"/>
      <c r="J931" s="31"/>
      <c r="K931" s="31"/>
      <c r="L931" s="31"/>
    </row>
    <row r="932" spans="1:12" x14ac:dyDescent="0.25">
      <c r="A932" s="46"/>
      <c r="B932" s="45"/>
      <c r="C932" s="45"/>
      <c r="I932" s="31"/>
      <c r="J932" s="31"/>
      <c r="K932" s="31"/>
      <c r="L932" s="31"/>
    </row>
    <row r="933" spans="1:12" x14ac:dyDescent="0.25">
      <c r="A933" s="46"/>
      <c r="B933" s="45"/>
      <c r="C933" s="45"/>
      <c r="I933" s="31"/>
      <c r="J933" s="31"/>
      <c r="K933" s="31"/>
      <c r="L933" s="31"/>
    </row>
    <row r="934" spans="1:12" x14ac:dyDescent="0.25">
      <c r="A934" s="46"/>
      <c r="B934" s="45"/>
      <c r="C934" s="45"/>
      <c r="I934" s="31"/>
      <c r="J934" s="31"/>
      <c r="K934" s="31"/>
      <c r="L934" s="31"/>
    </row>
    <row r="935" spans="1:12" x14ac:dyDescent="0.25">
      <c r="A935" s="46"/>
      <c r="B935" s="45"/>
      <c r="C935" s="45"/>
      <c r="I935" s="31"/>
      <c r="J935" s="31"/>
      <c r="K935" s="31"/>
      <c r="L935" s="31"/>
    </row>
    <row r="936" spans="1:12" x14ac:dyDescent="0.25">
      <c r="A936" s="46"/>
      <c r="B936" s="45"/>
      <c r="C936" s="45"/>
      <c r="I936" s="31"/>
      <c r="J936" s="31"/>
      <c r="K936" s="31"/>
      <c r="L936" s="31"/>
    </row>
    <row r="937" spans="1:12" x14ac:dyDescent="0.25">
      <c r="A937" s="46"/>
      <c r="B937" s="45"/>
      <c r="C937" s="45"/>
      <c r="I937" s="31"/>
      <c r="J937" s="31"/>
      <c r="K937" s="31"/>
      <c r="L937" s="31"/>
    </row>
    <row r="938" spans="1:12" x14ac:dyDescent="0.25">
      <c r="A938" s="46"/>
      <c r="B938" s="45"/>
      <c r="C938" s="45"/>
      <c r="I938" s="31"/>
      <c r="J938" s="31"/>
      <c r="K938" s="31"/>
      <c r="L938" s="31"/>
    </row>
    <row r="939" spans="1:12" x14ac:dyDescent="0.25">
      <c r="A939" s="46"/>
      <c r="B939" s="45"/>
      <c r="C939" s="45"/>
      <c r="I939" s="31"/>
      <c r="J939" s="31"/>
      <c r="K939" s="31"/>
      <c r="L939" s="31"/>
    </row>
    <row r="940" spans="1:12" x14ac:dyDescent="0.25">
      <c r="A940" s="46"/>
      <c r="B940" s="45"/>
      <c r="C940" s="45"/>
      <c r="I940" s="31"/>
      <c r="J940" s="31"/>
      <c r="K940" s="31"/>
      <c r="L940" s="31"/>
    </row>
    <row r="941" spans="1:12" x14ac:dyDescent="0.25">
      <c r="A941" s="46"/>
      <c r="B941" s="45"/>
      <c r="C941" s="45"/>
      <c r="I941" s="31"/>
      <c r="J941" s="31"/>
      <c r="K941" s="31"/>
      <c r="L941" s="31"/>
    </row>
    <row r="942" spans="1:12" x14ac:dyDescent="0.25">
      <c r="A942" s="46"/>
      <c r="B942" s="45"/>
      <c r="C942" s="45"/>
      <c r="I942" s="31"/>
      <c r="J942" s="31"/>
      <c r="K942" s="31"/>
      <c r="L942" s="31"/>
    </row>
    <row r="943" spans="1:12" x14ac:dyDescent="0.25">
      <c r="A943" s="46"/>
      <c r="B943" s="45"/>
      <c r="C943" s="45"/>
      <c r="I943" s="31"/>
      <c r="J943" s="31"/>
      <c r="K943" s="31"/>
      <c r="L943" s="31"/>
    </row>
    <row r="944" spans="1:12" x14ac:dyDescent="0.25">
      <c r="A944" s="46"/>
      <c r="B944" s="45"/>
      <c r="C944" s="45"/>
      <c r="I944" s="31"/>
      <c r="J944" s="31"/>
      <c r="K944" s="31"/>
      <c r="L944" s="31"/>
    </row>
    <row r="945" spans="1:12" x14ac:dyDescent="0.25">
      <c r="A945" s="46"/>
      <c r="B945" s="45"/>
      <c r="C945" s="45"/>
      <c r="I945" s="31"/>
      <c r="J945" s="31"/>
      <c r="K945" s="31"/>
      <c r="L945" s="31"/>
    </row>
    <row r="946" spans="1:12" x14ac:dyDescent="0.25">
      <c r="A946" s="46"/>
      <c r="B946" s="45"/>
      <c r="C946" s="45"/>
      <c r="I946" s="31"/>
      <c r="J946" s="31"/>
      <c r="K946" s="31"/>
      <c r="L946" s="31"/>
    </row>
    <row r="947" spans="1:12" x14ac:dyDescent="0.25">
      <c r="A947" s="46"/>
      <c r="B947" s="45"/>
      <c r="C947" s="45"/>
      <c r="I947" s="31"/>
      <c r="J947" s="31"/>
      <c r="K947" s="31"/>
      <c r="L947" s="31"/>
    </row>
    <row r="948" spans="1:12" x14ac:dyDescent="0.25">
      <c r="A948" s="46"/>
      <c r="B948" s="45"/>
      <c r="C948" s="45"/>
      <c r="I948" s="31"/>
      <c r="J948" s="31"/>
      <c r="K948" s="31"/>
      <c r="L948" s="31"/>
    </row>
    <row r="949" spans="1:12" x14ac:dyDescent="0.25">
      <c r="A949" s="46"/>
      <c r="B949" s="45"/>
      <c r="C949" s="45"/>
      <c r="I949" s="31"/>
      <c r="J949" s="31"/>
      <c r="K949" s="31"/>
      <c r="L949" s="31"/>
    </row>
    <row r="950" spans="1:12" x14ac:dyDescent="0.25">
      <c r="A950" s="46"/>
      <c r="B950" s="45"/>
      <c r="C950" s="45"/>
      <c r="I950" s="31"/>
      <c r="J950" s="31"/>
      <c r="K950" s="31"/>
      <c r="L950" s="31"/>
    </row>
    <row r="951" spans="1:12" x14ac:dyDescent="0.25">
      <c r="A951" s="46"/>
      <c r="B951" s="45"/>
      <c r="C951" s="45"/>
      <c r="I951" s="31"/>
      <c r="J951" s="31"/>
      <c r="K951" s="31"/>
      <c r="L951" s="31"/>
    </row>
    <row r="952" spans="1:12" x14ac:dyDescent="0.25">
      <c r="A952" s="46"/>
      <c r="B952" s="45"/>
      <c r="C952" s="45"/>
      <c r="I952" s="31"/>
      <c r="J952" s="31"/>
      <c r="K952" s="31"/>
      <c r="L952" s="31"/>
    </row>
    <row r="953" spans="1:12" x14ac:dyDescent="0.25">
      <c r="A953" s="46"/>
      <c r="B953" s="45"/>
      <c r="C953" s="45"/>
      <c r="I953" s="31"/>
      <c r="J953" s="31"/>
      <c r="K953" s="31"/>
      <c r="L953" s="31"/>
    </row>
    <row r="954" spans="1:12" x14ac:dyDescent="0.25">
      <c r="A954" s="46"/>
      <c r="B954" s="45"/>
      <c r="C954" s="45"/>
      <c r="I954" s="31"/>
      <c r="J954" s="31"/>
      <c r="K954" s="31"/>
      <c r="L954" s="31"/>
    </row>
    <row r="955" spans="1:12" x14ac:dyDescent="0.25">
      <c r="A955" s="46"/>
      <c r="B955" s="45"/>
      <c r="C955" s="45"/>
      <c r="I955" s="31"/>
      <c r="J955" s="31"/>
      <c r="K955" s="31"/>
      <c r="L955" s="31"/>
    </row>
    <row r="956" spans="1:12" x14ac:dyDescent="0.25">
      <c r="A956" s="46"/>
      <c r="B956" s="45"/>
      <c r="C956" s="45"/>
      <c r="I956" s="31"/>
      <c r="J956" s="31"/>
      <c r="K956" s="31"/>
      <c r="L956" s="31"/>
    </row>
    <row r="957" spans="1:12" x14ac:dyDescent="0.25">
      <c r="A957" s="46"/>
      <c r="B957" s="45"/>
      <c r="C957" s="45"/>
      <c r="I957" s="31"/>
      <c r="J957" s="31"/>
      <c r="K957" s="31"/>
      <c r="L957" s="31"/>
    </row>
    <row r="958" spans="1:12" x14ac:dyDescent="0.25">
      <c r="A958" s="46"/>
      <c r="B958" s="45"/>
      <c r="C958" s="45"/>
      <c r="I958" s="31"/>
      <c r="J958" s="31"/>
      <c r="K958" s="31"/>
      <c r="L958" s="31"/>
    </row>
    <row r="959" spans="1:12" x14ac:dyDescent="0.25">
      <c r="A959" s="46"/>
      <c r="B959" s="45"/>
      <c r="C959" s="45"/>
      <c r="I959" s="31"/>
      <c r="J959" s="31"/>
      <c r="K959" s="31"/>
      <c r="L959" s="31"/>
    </row>
    <row r="960" spans="1:12" x14ac:dyDescent="0.25">
      <c r="A960" s="46"/>
      <c r="B960" s="45"/>
      <c r="C960" s="45"/>
      <c r="I960" s="31"/>
      <c r="J960" s="31"/>
      <c r="K960" s="31"/>
      <c r="L960" s="31"/>
    </row>
    <row r="961" spans="1:12" x14ac:dyDescent="0.25">
      <c r="A961" s="46"/>
      <c r="B961" s="45"/>
      <c r="C961" s="45"/>
      <c r="I961" s="31"/>
      <c r="J961" s="31"/>
      <c r="K961" s="31"/>
      <c r="L961" s="31"/>
    </row>
    <row r="962" spans="1:12" x14ac:dyDescent="0.25">
      <c r="A962" s="46"/>
      <c r="B962" s="45"/>
      <c r="C962" s="45"/>
      <c r="I962" s="31"/>
      <c r="J962" s="31"/>
      <c r="K962" s="31"/>
      <c r="L962" s="31"/>
    </row>
    <row r="963" spans="1:12" x14ac:dyDescent="0.25">
      <c r="A963" s="46"/>
      <c r="B963" s="45"/>
      <c r="C963" s="45"/>
      <c r="I963" s="31"/>
      <c r="J963" s="31"/>
      <c r="K963" s="31"/>
      <c r="L963" s="31"/>
    </row>
    <row r="964" spans="1:12" x14ac:dyDescent="0.25">
      <c r="A964" s="46"/>
      <c r="B964" s="45"/>
      <c r="C964" s="45"/>
      <c r="I964" s="31"/>
      <c r="J964" s="31"/>
      <c r="K964" s="31"/>
      <c r="L964" s="31"/>
    </row>
    <row r="965" spans="1:12" x14ac:dyDescent="0.25">
      <c r="A965" s="46"/>
      <c r="B965" s="45"/>
      <c r="C965" s="45"/>
      <c r="I965" s="31"/>
      <c r="J965" s="31"/>
      <c r="K965" s="31"/>
      <c r="L965" s="31"/>
    </row>
    <row r="966" spans="1:12" x14ac:dyDescent="0.25">
      <c r="A966" s="46"/>
      <c r="B966" s="45"/>
      <c r="C966" s="45"/>
      <c r="I966" s="31"/>
      <c r="J966" s="31"/>
      <c r="K966" s="31"/>
      <c r="L966" s="31"/>
    </row>
    <row r="967" spans="1:12" x14ac:dyDescent="0.25">
      <c r="A967" s="46"/>
      <c r="B967" s="45"/>
      <c r="C967" s="45"/>
      <c r="I967" s="31"/>
      <c r="J967" s="31"/>
      <c r="K967" s="31"/>
      <c r="L967" s="31"/>
    </row>
    <row r="968" spans="1:12" x14ac:dyDescent="0.25">
      <c r="A968" s="46"/>
      <c r="B968" s="45"/>
      <c r="C968" s="45"/>
      <c r="I968" s="31"/>
      <c r="J968" s="31"/>
      <c r="K968" s="31"/>
      <c r="L968" s="31"/>
    </row>
    <row r="969" spans="1:12" x14ac:dyDescent="0.25">
      <c r="A969" s="46"/>
      <c r="B969" s="45"/>
      <c r="C969" s="45"/>
      <c r="I969" s="31"/>
      <c r="J969" s="31"/>
      <c r="K969" s="31"/>
      <c r="L969" s="31"/>
    </row>
    <row r="970" spans="1:12" x14ac:dyDescent="0.25">
      <c r="A970" s="46"/>
      <c r="B970" s="45"/>
      <c r="C970" s="45"/>
      <c r="I970" s="31"/>
      <c r="J970" s="31"/>
      <c r="K970" s="31"/>
      <c r="L970" s="31"/>
    </row>
    <row r="971" spans="1:12" x14ac:dyDescent="0.25">
      <c r="A971" s="46"/>
      <c r="B971" s="45"/>
      <c r="C971" s="45"/>
      <c r="I971" s="31"/>
      <c r="J971" s="31"/>
      <c r="K971" s="31"/>
      <c r="L971" s="31"/>
    </row>
    <row r="972" spans="1:12" x14ac:dyDescent="0.25">
      <c r="A972" s="46"/>
      <c r="B972" s="45"/>
      <c r="C972" s="45"/>
      <c r="I972" s="31"/>
      <c r="J972" s="31"/>
      <c r="K972" s="31"/>
      <c r="L972" s="31"/>
    </row>
    <row r="973" spans="1:12" x14ac:dyDescent="0.25">
      <c r="A973" s="46"/>
      <c r="B973" s="45"/>
      <c r="C973" s="45"/>
      <c r="I973" s="31"/>
      <c r="J973" s="31"/>
      <c r="K973" s="31"/>
      <c r="L973" s="31"/>
    </row>
    <row r="974" spans="1:12" x14ac:dyDescent="0.25">
      <c r="A974" s="46"/>
      <c r="B974" s="45"/>
      <c r="C974" s="45"/>
      <c r="I974" s="31"/>
      <c r="J974" s="31"/>
      <c r="K974" s="31"/>
      <c r="L974" s="31"/>
    </row>
    <row r="975" spans="1:12" x14ac:dyDescent="0.25">
      <c r="A975" s="46"/>
      <c r="B975" s="45"/>
      <c r="C975" s="45"/>
      <c r="I975" s="31"/>
      <c r="J975" s="31"/>
      <c r="K975" s="31"/>
      <c r="L975" s="31"/>
    </row>
    <row r="976" spans="1:12" x14ac:dyDescent="0.25">
      <c r="A976" s="46"/>
      <c r="B976" s="45"/>
      <c r="C976" s="45"/>
      <c r="I976" s="31"/>
      <c r="J976" s="31"/>
      <c r="K976" s="31"/>
      <c r="L976" s="31"/>
    </row>
    <row r="977" spans="1:12" x14ac:dyDescent="0.25">
      <c r="A977" s="46"/>
      <c r="B977" s="45"/>
      <c r="C977" s="45"/>
      <c r="I977" s="31"/>
      <c r="J977" s="31"/>
      <c r="K977" s="31"/>
      <c r="L977" s="31"/>
    </row>
    <row r="978" spans="1:12" x14ac:dyDescent="0.25">
      <c r="A978" s="46"/>
      <c r="B978" s="45"/>
      <c r="C978" s="45"/>
      <c r="I978" s="31"/>
      <c r="J978" s="31"/>
      <c r="K978" s="31"/>
      <c r="L978" s="31"/>
    </row>
    <row r="979" spans="1:12" x14ac:dyDescent="0.25">
      <c r="A979" s="46"/>
      <c r="B979" s="45"/>
      <c r="C979" s="45"/>
      <c r="I979" s="31"/>
      <c r="J979" s="31"/>
      <c r="K979" s="31"/>
      <c r="L979" s="31"/>
    </row>
    <row r="980" spans="1:12" x14ac:dyDescent="0.25">
      <c r="A980" s="46"/>
      <c r="B980" s="45"/>
      <c r="C980" s="45"/>
      <c r="I980" s="31"/>
      <c r="J980" s="31"/>
      <c r="K980" s="31"/>
      <c r="L980" s="31"/>
    </row>
    <row r="981" spans="1:12" x14ac:dyDescent="0.25">
      <c r="A981" s="46"/>
      <c r="B981" s="45"/>
      <c r="C981" s="45"/>
      <c r="I981" s="31"/>
      <c r="J981" s="31"/>
      <c r="K981" s="31"/>
      <c r="L981" s="31"/>
    </row>
    <row r="982" spans="1:12" x14ac:dyDescent="0.25">
      <c r="A982" s="46"/>
      <c r="B982" s="45"/>
      <c r="C982" s="45"/>
      <c r="I982" s="31"/>
      <c r="J982" s="31"/>
      <c r="K982" s="31"/>
      <c r="L982" s="31"/>
    </row>
    <row r="983" spans="1:12" x14ac:dyDescent="0.25">
      <c r="A983" s="46"/>
      <c r="B983" s="45"/>
      <c r="C983" s="45"/>
      <c r="I983" s="31"/>
      <c r="J983" s="31"/>
      <c r="K983" s="31"/>
      <c r="L983" s="31"/>
    </row>
    <row r="984" spans="1:12" x14ac:dyDescent="0.25">
      <c r="A984" s="46"/>
      <c r="B984" s="45"/>
      <c r="C984" s="45"/>
      <c r="I984" s="31"/>
      <c r="J984" s="31"/>
      <c r="K984" s="31"/>
      <c r="L984" s="31"/>
    </row>
    <row r="985" spans="1:12" x14ac:dyDescent="0.25">
      <c r="A985" s="46"/>
      <c r="B985" s="45"/>
      <c r="C985" s="45"/>
      <c r="I985" s="31"/>
      <c r="J985" s="31"/>
      <c r="K985" s="31"/>
      <c r="L985" s="31"/>
    </row>
    <row r="986" spans="1:12" x14ac:dyDescent="0.25">
      <c r="A986" s="46"/>
      <c r="B986" s="45"/>
      <c r="C986" s="45"/>
      <c r="I986" s="31"/>
      <c r="J986" s="31"/>
      <c r="K986" s="31"/>
      <c r="L986" s="31"/>
    </row>
    <row r="987" spans="1:12" x14ac:dyDescent="0.25">
      <c r="A987" s="46"/>
      <c r="B987" s="45"/>
      <c r="C987" s="45"/>
      <c r="I987" s="31"/>
      <c r="J987" s="31"/>
      <c r="K987" s="31"/>
      <c r="L987" s="31"/>
    </row>
    <row r="988" spans="1:12" x14ac:dyDescent="0.25">
      <c r="A988" s="46"/>
      <c r="B988" s="45"/>
      <c r="C988" s="45"/>
      <c r="I988" s="31"/>
      <c r="J988" s="31"/>
      <c r="K988" s="31"/>
      <c r="L988" s="31"/>
    </row>
    <row r="989" spans="1:12" x14ac:dyDescent="0.25">
      <c r="A989" s="46"/>
      <c r="B989" s="45"/>
      <c r="C989" s="45"/>
      <c r="I989" s="31"/>
      <c r="J989" s="31"/>
      <c r="K989" s="31"/>
      <c r="L989" s="31"/>
    </row>
    <row r="990" spans="1:12" x14ac:dyDescent="0.25">
      <c r="A990" s="46"/>
      <c r="B990" s="45"/>
      <c r="C990" s="45"/>
      <c r="I990" s="31"/>
      <c r="J990" s="31"/>
      <c r="K990" s="31"/>
      <c r="L990" s="31"/>
    </row>
    <row r="991" spans="1:12" x14ac:dyDescent="0.25">
      <c r="A991" s="46"/>
      <c r="B991" s="45"/>
      <c r="C991" s="45"/>
      <c r="I991" s="31"/>
      <c r="J991" s="31"/>
      <c r="K991" s="31"/>
      <c r="L991" s="31"/>
    </row>
    <row r="992" spans="1:12" x14ac:dyDescent="0.25">
      <c r="A992" s="46"/>
      <c r="B992" s="45"/>
      <c r="C992" s="45"/>
      <c r="I992" s="31"/>
      <c r="J992" s="31"/>
      <c r="K992" s="31"/>
      <c r="L992" s="31"/>
    </row>
    <row r="993" spans="1:12" x14ac:dyDescent="0.25">
      <c r="A993" s="46"/>
      <c r="B993" s="45"/>
      <c r="C993" s="45"/>
      <c r="I993" s="31"/>
      <c r="J993" s="31"/>
      <c r="K993" s="31"/>
      <c r="L993" s="31"/>
    </row>
    <row r="994" spans="1:12" x14ac:dyDescent="0.25">
      <c r="A994" s="46"/>
      <c r="B994" s="45"/>
      <c r="C994" s="45"/>
      <c r="I994" s="31"/>
      <c r="J994" s="31"/>
      <c r="K994" s="31"/>
      <c r="L994" s="31"/>
    </row>
    <row r="995" spans="1:12" x14ac:dyDescent="0.25">
      <c r="A995" s="46"/>
      <c r="B995" s="45"/>
      <c r="C995" s="45"/>
      <c r="I995" s="31"/>
      <c r="J995" s="31"/>
      <c r="K995" s="31"/>
      <c r="L995" s="31"/>
    </row>
    <row r="996" spans="1:12" x14ac:dyDescent="0.25">
      <c r="A996" s="46"/>
      <c r="B996" s="45"/>
      <c r="C996" s="45"/>
      <c r="I996" s="31"/>
      <c r="J996" s="31"/>
      <c r="K996" s="31"/>
      <c r="L996" s="31"/>
    </row>
    <row r="997" spans="1:12" x14ac:dyDescent="0.25">
      <c r="A997" s="46"/>
      <c r="B997" s="45"/>
      <c r="C997" s="45"/>
      <c r="I997" s="31"/>
      <c r="J997" s="31"/>
      <c r="K997" s="31"/>
      <c r="L997" s="31"/>
    </row>
    <row r="998" spans="1:12" x14ac:dyDescent="0.25">
      <c r="A998" s="46"/>
      <c r="B998" s="45"/>
      <c r="C998" s="45"/>
      <c r="I998" s="31"/>
      <c r="J998" s="31"/>
      <c r="K998" s="31"/>
      <c r="L998" s="31"/>
    </row>
    <row r="999" spans="1:12" x14ac:dyDescent="0.25">
      <c r="A999" s="46"/>
      <c r="B999" s="45"/>
      <c r="C999" s="45"/>
      <c r="I999" s="31"/>
      <c r="J999" s="31"/>
      <c r="K999" s="31"/>
      <c r="L999" s="31"/>
    </row>
    <row r="1000" spans="1:12" x14ac:dyDescent="0.25">
      <c r="A1000" s="46"/>
      <c r="B1000" s="45"/>
      <c r="C1000" s="45"/>
      <c r="I1000" s="31"/>
      <c r="J1000" s="31"/>
      <c r="K1000" s="31"/>
      <c r="L1000" s="31"/>
    </row>
    <row r="1001" spans="1:12" x14ac:dyDescent="0.25">
      <c r="A1001" s="46"/>
      <c r="B1001" s="45"/>
      <c r="C1001" s="45"/>
      <c r="I1001" s="31"/>
      <c r="J1001" s="31"/>
      <c r="K1001" s="31"/>
      <c r="L1001" s="31"/>
    </row>
    <row r="1002" spans="1:12" x14ac:dyDescent="0.25">
      <c r="A1002" s="46"/>
      <c r="B1002" s="45"/>
      <c r="C1002" s="45"/>
      <c r="I1002" s="31"/>
      <c r="J1002" s="31"/>
      <c r="K1002" s="31"/>
      <c r="L1002" s="31"/>
    </row>
    <row r="1003" spans="1:12" x14ac:dyDescent="0.25">
      <c r="A1003" s="46"/>
      <c r="B1003" s="45"/>
      <c r="C1003" s="45"/>
      <c r="I1003" s="31"/>
      <c r="J1003" s="31"/>
      <c r="K1003" s="31"/>
      <c r="L1003" s="31"/>
    </row>
    <row r="1004" spans="1:12" x14ac:dyDescent="0.25">
      <c r="A1004" s="46"/>
      <c r="B1004" s="45"/>
      <c r="C1004" s="45"/>
      <c r="I1004" s="31"/>
      <c r="J1004" s="31"/>
      <c r="K1004" s="31"/>
      <c r="L1004" s="31"/>
    </row>
    <row r="1005" spans="1:12" x14ac:dyDescent="0.25">
      <c r="A1005" s="46"/>
      <c r="B1005" s="45"/>
      <c r="C1005" s="45"/>
      <c r="I1005" s="31"/>
      <c r="J1005" s="31"/>
      <c r="K1005" s="31"/>
      <c r="L1005" s="31"/>
    </row>
    <row r="1006" spans="1:12" x14ac:dyDescent="0.25">
      <c r="A1006" s="46"/>
      <c r="B1006" s="45"/>
      <c r="C1006" s="45"/>
      <c r="I1006" s="31"/>
      <c r="J1006" s="31"/>
      <c r="K1006" s="31"/>
      <c r="L1006" s="31"/>
    </row>
    <row r="1007" spans="1:12" x14ac:dyDescent="0.25">
      <c r="A1007" s="46"/>
      <c r="B1007" s="45"/>
      <c r="C1007" s="45"/>
      <c r="I1007" s="31"/>
      <c r="J1007" s="31"/>
      <c r="K1007" s="31"/>
      <c r="L1007" s="31"/>
    </row>
    <row r="1008" spans="1:12" x14ac:dyDescent="0.25">
      <c r="A1008" s="46"/>
      <c r="B1008" s="45"/>
      <c r="C1008" s="45"/>
      <c r="I1008" s="31"/>
      <c r="J1008" s="31"/>
      <c r="K1008" s="31"/>
      <c r="L1008" s="31"/>
    </row>
    <row r="1009" spans="1:12" x14ac:dyDescent="0.25">
      <c r="A1009" s="46"/>
      <c r="B1009" s="45"/>
      <c r="C1009" s="45"/>
      <c r="I1009" s="31"/>
      <c r="J1009" s="31"/>
      <c r="K1009" s="31"/>
      <c r="L1009" s="31"/>
    </row>
    <row r="1010" spans="1:12" x14ac:dyDescent="0.25">
      <c r="A1010" s="46"/>
      <c r="B1010" s="45"/>
      <c r="C1010" s="45"/>
      <c r="I1010" s="31"/>
      <c r="J1010" s="31"/>
      <c r="K1010" s="31"/>
      <c r="L1010" s="31"/>
    </row>
    <row r="1011" spans="1:12" x14ac:dyDescent="0.25">
      <c r="A1011" s="46"/>
      <c r="B1011" s="45"/>
      <c r="C1011" s="45"/>
      <c r="I1011" s="31"/>
      <c r="J1011" s="31"/>
      <c r="K1011" s="31"/>
      <c r="L1011" s="31"/>
    </row>
    <row r="1012" spans="1:12" x14ac:dyDescent="0.25">
      <c r="A1012" s="46"/>
      <c r="B1012" s="45"/>
      <c r="C1012" s="45"/>
      <c r="I1012" s="31"/>
      <c r="J1012" s="31"/>
      <c r="K1012" s="31"/>
      <c r="L1012" s="31"/>
    </row>
    <row r="1013" spans="1:12" x14ac:dyDescent="0.25">
      <c r="A1013" s="46"/>
      <c r="B1013" s="45"/>
      <c r="C1013" s="45"/>
      <c r="I1013" s="31"/>
      <c r="J1013" s="31"/>
      <c r="K1013" s="31"/>
      <c r="L1013" s="31"/>
    </row>
    <row r="1014" spans="1:12" x14ac:dyDescent="0.25">
      <c r="A1014" s="46"/>
      <c r="B1014" s="45"/>
      <c r="C1014" s="45"/>
      <c r="I1014" s="31"/>
      <c r="J1014" s="31"/>
      <c r="K1014" s="31"/>
      <c r="L1014" s="31"/>
    </row>
    <row r="1015" spans="1:12" x14ac:dyDescent="0.25">
      <c r="A1015" s="46"/>
      <c r="B1015" s="45"/>
      <c r="C1015" s="45"/>
      <c r="I1015" s="31"/>
      <c r="J1015" s="31"/>
      <c r="K1015" s="31"/>
      <c r="L1015" s="31"/>
    </row>
    <row r="1016" spans="1:12" x14ac:dyDescent="0.25">
      <c r="A1016" s="46"/>
      <c r="B1016" s="45"/>
      <c r="C1016" s="45"/>
      <c r="I1016" s="31"/>
      <c r="J1016" s="31"/>
      <c r="K1016" s="31"/>
      <c r="L1016" s="31"/>
    </row>
    <row r="1017" spans="1:12" x14ac:dyDescent="0.25">
      <c r="A1017" s="46"/>
      <c r="B1017" s="45"/>
      <c r="C1017" s="45"/>
      <c r="I1017" s="31"/>
      <c r="J1017" s="31"/>
      <c r="K1017" s="31"/>
      <c r="L1017" s="31"/>
    </row>
    <row r="1018" spans="1:12" x14ac:dyDescent="0.25">
      <c r="A1018" s="46"/>
      <c r="B1018" s="45"/>
      <c r="C1018" s="45"/>
      <c r="I1018" s="31"/>
      <c r="J1018" s="31"/>
      <c r="K1018" s="31"/>
      <c r="L1018" s="31"/>
    </row>
    <row r="1019" spans="1:12" x14ac:dyDescent="0.25">
      <c r="A1019" s="46"/>
      <c r="B1019" s="45"/>
      <c r="C1019" s="45"/>
      <c r="I1019" s="31"/>
      <c r="J1019" s="31"/>
      <c r="K1019" s="31"/>
      <c r="L1019" s="31"/>
    </row>
    <row r="1020" spans="1:12" x14ac:dyDescent="0.25">
      <c r="A1020" s="46"/>
      <c r="B1020" s="45"/>
      <c r="C1020" s="45"/>
      <c r="I1020" s="31"/>
      <c r="J1020" s="31"/>
      <c r="K1020" s="31"/>
      <c r="L1020" s="31"/>
    </row>
    <row r="1021" spans="1:12" x14ac:dyDescent="0.25">
      <c r="A1021" s="46"/>
      <c r="B1021" s="45"/>
      <c r="C1021" s="45"/>
      <c r="I1021" s="31"/>
      <c r="J1021" s="31"/>
      <c r="K1021" s="31"/>
      <c r="L1021" s="31"/>
    </row>
    <row r="1022" spans="1:12" x14ac:dyDescent="0.25">
      <c r="A1022" s="46"/>
      <c r="B1022" s="45"/>
      <c r="C1022" s="45"/>
      <c r="I1022" s="31"/>
      <c r="J1022" s="31"/>
      <c r="K1022" s="31"/>
      <c r="L1022" s="31"/>
    </row>
    <row r="1023" spans="1:12" x14ac:dyDescent="0.25">
      <c r="A1023" s="46"/>
      <c r="B1023" s="45"/>
      <c r="C1023" s="45"/>
      <c r="I1023" s="31"/>
      <c r="J1023" s="31"/>
      <c r="K1023" s="31"/>
      <c r="L1023" s="31"/>
    </row>
    <row r="1024" spans="1:12" x14ac:dyDescent="0.25">
      <c r="A1024" s="46"/>
      <c r="B1024" s="45"/>
      <c r="C1024" s="45"/>
      <c r="I1024" s="31"/>
      <c r="J1024" s="31"/>
      <c r="K1024" s="31"/>
      <c r="L1024" s="31"/>
    </row>
    <row r="1025" spans="1:12" x14ac:dyDescent="0.25">
      <c r="A1025" s="46"/>
      <c r="B1025" s="45"/>
      <c r="C1025" s="45"/>
      <c r="I1025" s="31"/>
      <c r="J1025" s="31"/>
      <c r="K1025" s="31"/>
      <c r="L1025" s="31"/>
    </row>
    <row r="1026" spans="1:12" x14ac:dyDescent="0.25">
      <c r="A1026" s="46"/>
      <c r="B1026" s="45"/>
      <c r="C1026" s="45"/>
      <c r="I1026" s="31"/>
      <c r="J1026" s="31"/>
      <c r="K1026" s="31"/>
      <c r="L1026" s="31"/>
    </row>
    <row r="1027" spans="1:12" x14ac:dyDescent="0.25">
      <c r="A1027" s="46"/>
      <c r="B1027" s="45"/>
      <c r="C1027" s="45"/>
      <c r="I1027" s="31"/>
      <c r="J1027" s="31"/>
      <c r="K1027" s="31"/>
      <c r="L1027" s="31"/>
    </row>
    <row r="1028" spans="1:12" x14ac:dyDescent="0.25">
      <c r="A1028" s="46"/>
      <c r="B1028" s="45"/>
      <c r="C1028" s="45"/>
      <c r="I1028" s="31"/>
      <c r="J1028" s="31"/>
      <c r="K1028" s="31"/>
      <c r="L1028" s="31"/>
    </row>
    <row r="1029" spans="1:12" x14ac:dyDescent="0.25">
      <c r="A1029" s="46"/>
      <c r="B1029" s="45"/>
      <c r="C1029" s="45"/>
      <c r="I1029" s="31"/>
      <c r="J1029" s="31"/>
      <c r="K1029" s="31"/>
      <c r="L1029" s="31"/>
    </row>
    <row r="1030" spans="1:12" x14ac:dyDescent="0.25">
      <c r="A1030" s="46"/>
      <c r="B1030" s="45"/>
      <c r="C1030" s="45"/>
      <c r="I1030" s="31"/>
      <c r="J1030" s="31"/>
      <c r="K1030" s="31"/>
      <c r="L1030" s="31"/>
    </row>
    <row r="1031" spans="1:12" x14ac:dyDescent="0.25">
      <c r="A1031" s="46"/>
      <c r="B1031" s="45"/>
      <c r="C1031" s="45"/>
      <c r="I1031" s="31"/>
      <c r="J1031" s="31"/>
      <c r="K1031" s="31"/>
      <c r="L1031" s="31"/>
    </row>
    <row r="1032" spans="1:12" x14ac:dyDescent="0.25">
      <c r="A1032" s="46"/>
      <c r="B1032" s="45"/>
      <c r="C1032" s="45"/>
      <c r="I1032" s="31"/>
      <c r="J1032" s="31"/>
      <c r="K1032" s="31"/>
      <c r="L1032" s="31"/>
    </row>
    <row r="1033" spans="1:12" x14ac:dyDescent="0.25">
      <c r="A1033" s="46"/>
      <c r="B1033" s="45"/>
      <c r="C1033" s="45"/>
      <c r="I1033" s="31"/>
      <c r="J1033" s="31"/>
      <c r="K1033" s="31"/>
      <c r="L1033" s="31"/>
    </row>
    <row r="1034" spans="1:12" x14ac:dyDescent="0.25">
      <c r="A1034" s="46"/>
      <c r="B1034" s="45"/>
      <c r="C1034" s="45"/>
      <c r="I1034" s="31"/>
      <c r="J1034" s="31"/>
      <c r="K1034" s="31"/>
      <c r="L1034" s="31"/>
    </row>
    <row r="1035" spans="1:12" x14ac:dyDescent="0.25">
      <c r="A1035" s="46"/>
      <c r="B1035" s="45"/>
      <c r="C1035" s="45"/>
      <c r="I1035" s="31"/>
      <c r="J1035" s="31"/>
      <c r="K1035" s="31"/>
      <c r="L1035" s="31"/>
    </row>
    <row r="1036" spans="1:12" x14ac:dyDescent="0.25">
      <c r="A1036" s="46"/>
      <c r="B1036" s="45"/>
      <c r="C1036" s="45"/>
      <c r="I1036" s="31"/>
      <c r="J1036" s="31"/>
      <c r="K1036" s="31"/>
      <c r="L1036" s="31"/>
    </row>
    <row r="1037" spans="1:12" x14ac:dyDescent="0.25">
      <c r="A1037" s="46"/>
      <c r="B1037" s="45"/>
      <c r="C1037" s="45"/>
      <c r="I1037" s="31"/>
      <c r="J1037" s="31"/>
      <c r="K1037" s="31"/>
      <c r="L1037" s="31"/>
    </row>
    <row r="1038" spans="1:12" x14ac:dyDescent="0.25">
      <c r="A1038" s="46"/>
      <c r="B1038" s="45"/>
      <c r="C1038" s="45"/>
      <c r="I1038" s="31"/>
      <c r="J1038" s="31"/>
      <c r="K1038" s="31"/>
      <c r="L1038" s="31"/>
    </row>
    <row r="1039" spans="1:12" x14ac:dyDescent="0.25">
      <c r="A1039" s="46"/>
      <c r="B1039" s="45"/>
      <c r="C1039" s="45"/>
      <c r="I1039" s="31"/>
      <c r="J1039" s="31"/>
      <c r="K1039" s="31"/>
      <c r="L1039" s="31"/>
    </row>
    <row r="1040" spans="1:12" x14ac:dyDescent="0.25">
      <c r="A1040" s="46"/>
      <c r="B1040" s="45"/>
      <c r="C1040" s="45"/>
      <c r="I1040" s="31"/>
      <c r="J1040" s="31"/>
      <c r="K1040" s="31"/>
      <c r="L1040" s="31"/>
    </row>
    <row r="1041" spans="1:12" x14ac:dyDescent="0.25">
      <c r="A1041" s="46"/>
      <c r="B1041" s="45"/>
      <c r="C1041" s="45"/>
      <c r="I1041" s="31"/>
      <c r="J1041" s="31"/>
      <c r="K1041" s="31"/>
      <c r="L1041" s="31"/>
    </row>
    <row r="1042" spans="1:12" x14ac:dyDescent="0.25">
      <c r="A1042" s="46"/>
      <c r="B1042" s="45"/>
      <c r="C1042" s="45"/>
      <c r="I1042" s="31"/>
      <c r="J1042" s="31"/>
      <c r="K1042" s="31"/>
      <c r="L1042" s="31"/>
    </row>
    <row r="1043" spans="1:12" x14ac:dyDescent="0.25">
      <c r="A1043" s="46"/>
      <c r="B1043" s="45"/>
      <c r="C1043" s="45"/>
      <c r="I1043" s="31"/>
      <c r="J1043" s="31"/>
      <c r="K1043" s="31"/>
      <c r="L1043" s="31"/>
    </row>
    <row r="1044" spans="1:12" x14ac:dyDescent="0.25">
      <c r="A1044" s="46"/>
      <c r="B1044" s="45"/>
      <c r="C1044" s="45"/>
      <c r="I1044" s="31"/>
      <c r="J1044" s="31"/>
      <c r="K1044" s="31"/>
      <c r="L1044" s="31"/>
    </row>
    <row r="1045" spans="1:12" x14ac:dyDescent="0.25">
      <c r="A1045" s="46"/>
      <c r="B1045" s="45"/>
      <c r="C1045" s="45"/>
      <c r="I1045" s="31"/>
      <c r="J1045" s="31"/>
      <c r="K1045" s="31"/>
      <c r="L1045" s="31"/>
    </row>
    <row r="1046" spans="1:12" x14ac:dyDescent="0.25">
      <c r="A1046" s="46"/>
      <c r="B1046" s="45"/>
      <c r="C1046" s="45"/>
      <c r="I1046" s="31"/>
      <c r="J1046" s="31"/>
      <c r="K1046" s="31"/>
      <c r="L1046" s="31"/>
    </row>
    <row r="1047" spans="1:12" x14ac:dyDescent="0.25">
      <c r="A1047" s="46"/>
      <c r="B1047" s="45"/>
      <c r="C1047" s="45"/>
      <c r="I1047" s="31"/>
      <c r="J1047" s="31"/>
      <c r="K1047" s="31"/>
      <c r="L1047" s="31"/>
    </row>
    <row r="1048" spans="1:12" x14ac:dyDescent="0.25">
      <c r="A1048" s="46"/>
      <c r="B1048" s="45"/>
      <c r="C1048" s="45"/>
      <c r="I1048" s="31"/>
      <c r="J1048" s="31"/>
      <c r="K1048" s="31"/>
      <c r="L1048" s="31"/>
    </row>
    <row r="1049" spans="1:12" x14ac:dyDescent="0.25">
      <c r="A1049" s="46"/>
      <c r="B1049" s="45"/>
      <c r="C1049" s="45"/>
      <c r="I1049" s="31"/>
      <c r="J1049" s="31"/>
      <c r="K1049" s="31"/>
      <c r="L1049" s="31"/>
    </row>
    <row r="1050" spans="1:12" x14ac:dyDescent="0.25">
      <c r="A1050" s="46"/>
      <c r="B1050" s="45"/>
      <c r="C1050" s="45"/>
      <c r="I1050" s="31"/>
      <c r="J1050" s="31"/>
      <c r="K1050" s="31"/>
      <c r="L1050" s="31"/>
    </row>
    <row r="1051" spans="1:12" x14ac:dyDescent="0.25">
      <c r="A1051" s="46"/>
      <c r="B1051" s="45"/>
      <c r="C1051" s="45"/>
      <c r="I1051" s="31"/>
      <c r="J1051" s="31"/>
      <c r="K1051" s="31"/>
      <c r="L1051" s="31"/>
    </row>
    <row r="1052" spans="1:12" x14ac:dyDescent="0.25">
      <c r="A1052" s="46"/>
      <c r="B1052" s="45"/>
      <c r="C1052" s="45"/>
      <c r="I1052" s="31"/>
      <c r="J1052" s="31"/>
      <c r="K1052" s="31"/>
      <c r="L1052" s="31"/>
    </row>
    <row r="1053" spans="1:12" x14ac:dyDescent="0.25">
      <c r="A1053" s="46"/>
      <c r="B1053" s="45"/>
      <c r="C1053" s="45"/>
      <c r="I1053" s="31"/>
      <c r="J1053" s="31"/>
      <c r="K1053" s="31"/>
      <c r="L1053" s="31"/>
    </row>
    <row r="1054" spans="1:12" x14ac:dyDescent="0.25">
      <c r="A1054" s="46"/>
      <c r="B1054" s="45"/>
      <c r="C1054" s="45"/>
      <c r="I1054" s="31"/>
      <c r="J1054" s="31"/>
      <c r="K1054" s="31"/>
      <c r="L1054" s="31"/>
    </row>
    <row r="1055" spans="1:12" x14ac:dyDescent="0.25">
      <c r="A1055" s="46"/>
      <c r="B1055" s="45"/>
      <c r="C1055" s="45"/>
      <c r="I1055" s="31"/>
      <c r="J1055" s="31"/>
      <c r="K1055" s="31"/>
      <c r="L1055" s="31"/>
    </row>
    <row r="1056" spans="1:12" x14ac:dyDescent="0.25">
      <c r="A1056" s="46"/>
      <c r="B1056" s="45"/>
      <c r="C1056" s="45"/>
      <c r="I1056" s="31"/>
      <c r="J1056" s="31"/>
      <c r="K1056" s="31"/>
      <c r="L1056" s="31"/>
    </row>
    <row r="1057" spans="1:12" x14ac:dyDescent="0.25">
      <c r="A1057" s="46"/>
      <c r="B1057" s="45"/>
      <c r="C1057" s="45"/>
      <c r="I1057" s="31"/>
      <c r="J1057" s="31"/>
      <c r="K1057" s="31"/>
      <c r="L1057" s="31"/>
    </row>
    <row r="1058" spans="1:12" x14ac:dyDescent="0.25">
      <c r="A1058" s="46"/>
      <c r="B1058" s="45"/>
      <c r="C1058" s="45"/>
      <c r="I1058" s="31"/>
      <c r="J1058" s="31"/>
      <c r="K1058" s="31"/>
      <c r="L1058" s="31"/>
    </row>
    <row r="1059" spans="1:12" x14ac:dyDescent="0.25">
      <c r="A1059" s="46"/>
      <c r="B1059" s="45"/>
      <c r="C1059" s="45"/>
      <c r="I1059" s="31"/>
      <c r="J1059" s="31"/>
      <c r="K1059" s="31"/>
      <c r="L1059" s="31"/>
    </row>
    <row r="1060" spans="1:12" x14ac:dyDescent="0.25">
      <c r="A1060" s="46"/>
      <c r="B1060" s="45"/>
      <c r="C1060" s="45"/>
      <c r="I1060" s="31"/>
      <c r="J1060" s="31"/>
      <c r="K1060" s="31"/>
      <c r="L1060" s="31"/>
    </row>
    <row r="1061" spans="1:12" x14ac:dyDescent="0.25">
      <c r="A1061" s="46"/>
      <c r="B1061" s="45"/>
      <c r="C1061" s="45"/>
      <c r="I1061" s="31"/>
      <c r="J1061" s="31"/>
      <c r="K1061" s="31"/>
      <c r="L1061" s="31"/>
    </row>
    <row r="1062" spans="1:12" x14ac:dyDescent="0.25">
      <c r="A1062" s="46"/>
      <c r="B1062" s="45"/>
      <c r="C1062" s="45"/>
      <c r="I1062" s="31"/>
      <c r="J1062" s="31"/>
      <c r="K1062" s="31"/>
      <c r="L1062" s="31"/>
    </row>
    <row r="1063" spans="1:12" x14ac:dyDescent="0.25">
      <c r="A1063" s="46"/>
      <c r="B1063" s="45"/>
      <c r="C1063" s="45"/>
      <c r="I1063" s="31"/>
      <c r="J1063" s="31"/>
      <c r="K1063" s="31"/>
      <c r="L1063" s="31"/>
    </row>
    <row r="1064" spans="1:12" x14ac:dyDescent="0.25">
      <c r="A1064" s="46"/>
      <c r="B1064" s="45"/>
      <c r="C1064" s="45"/>
      <c r="I1064" s="31"/>
      <c r="J1064" s="31"/>
      <c r="K1064" s="31"/>
      <c r="L1064" s="31"/>
    </row>
    <row r="1065" spans="1:12" x14ac:dyDescent="0.25">
      <c r="A1065" s="46"/>
      <c r="B1065" s="45"/>
      <c r="C1065" s="45"/>
      <c r="I1065" s="31"/>
      <c r="J1065" s="31"/>
      <c r="K1065" s="31"/>
      <c r="L1065" s="31"/>
    </row>
    <row r="1066" spans="1:12" x14ac:dyDescent="0.25">
      <c r="A1066" s="46"/>
      <c r="B1066" s="45"/>
      <c r="C1066" s="45"/>
      <c r="I1066" s="31"/>
      <c r="J1066" s="31"/>
      <c r="K1066" s="31"/>
      <c r="L1066" s="31"/>
    </row>
    <row r="1067" spans="1:12" x14ac:dyDescent="0.25">
      <c r="A1067" s="46"/>
      <c r="B1067" s="45"/>
      <c r="C1067" s="45"/>
      <c r="I1067" s="31"/>
      <c r="J1067" s="31"/>
      <c r="K1067" s="31"/>
      <c r="L1067" s="31"/>
    </row>
    <row r="1068" spans="1:12" x14ac:dyDescent="0.25">
      <c r="A1068" s="46"/>
      <c r="B1068" s="45"/>
      <c r="C1068" s="45"/>
      <c r="I1068" s="31"/>
      <c r="J1068" s="31"/>
      <c r="K1068" s="31"/>
      <c r="L1068" s="31"/>
    </row>
    <row r="1069" spans="1:12" x14ac:dyDescent="0.25">
      <c r="A1069" s="46"/>
      <c r="B1069" s="45"/>
      <c r="C1069" s="45"/>
      <c r="I1069" s="31"/>
      <c r="J1069" s="31"/>
      <c r="K1069" s="31"/>
      <c r="L1069" s="31"/>
    </row>
    <row r="1070" spans="1:12" x14ac:dyDescent="0.25">
      <c r="A1070" s="46"/>
      <c r="B1070" s="45"/>
      <c r="C1070" s="45"/>
      <c r="I1070" s="31"/>
      <c r="J1070" s="31"/>
      <c r="K1070" s="31"/>
      <c r="L1070" s="31"/>
    </row>
    <row r="1071" spans="1:12" x14ac:dyDescent="0.25">
      <c r="A1071" s="46"/>
      <c r="B1071" s="45"/>
      <c r="C1071" s="45"/>
      <c r="I1071" s="31"/>
      <c r="J1071" s="31"/>
      <c r="K1071" s="31"/>
      <c r="L1071" s="31"/>
    </row>
    <row r="1072" spans="1:12" x14ac:dyDescent="0.25">
      <c r="A1072" s="46"/>
      <c r="B1072" s="45"/>
      <c r="C1072" s="45"/>
      <c r="I1072" s="31"/>
      <c r="J1072" s="31"/>
      <c r="K1072" s="31"/>
      <c r="L1072" s="31"/>
    </row>
    <row r="1073" spans="1:12" x14ac:dyDescent="0.25">
      <c r="A1073" s="46"/>
      <c r="B1073" s="45"/>
      <c r="C1073" s="45"/>
      <c r="I1073" s="31"/>
      <c r="J1073" s="31"/>
      <c r="K1073" s="31"/>
      <c r="L1073" s="31"/>
    </row>
    <row r="1074" spans="1:12" x14ac:dyDescent="0.25">
      <c r="A1074" s="46"/>
      <c r="B1074" s="45"/>
      <c r="C1074" s="45"/>
      <c r="I1074" s="31"/>
      <c r="J1074" s="31"/>
      <c r="K1074" s="31"/>
      <c r="L1074" s="31"/>
    </row>
    <row r="1075" spans="1:12" x14ac:dyDescent="0.25">
      <c r="A1075" s="46"/>
      <c r="B1075" s="45"/>
      <c r="C1075" s="45"/>
      <c r="I1075" s="31"/>
      <c r="J1075" s="31"/>
      <c r="K1075" s="31"/>
      <c r="L1075" s="31"/>
    </row>
    <row r="1076" spans="1:12" x14ac:dyDescent="0.25">
      <c r="A1076" s="46"/>
      <c r="B1076" s="45"/>
      <c r="C1076" s="45"/>
      <c r="I1076" s="31"/>
      <c r="J1076" s="31"/>
      <c r="K1076" s="31"/>
      <c r="L1076" s="31"/>
    </row>
    <row r="1077" spans="1:12" x14ac:dyDescent="0.25">
      <c r="A1077" s="46"/>
      <c r="B1077" s="45"/>
      <c r="C1077" s="45"/>
      <c r="I1077" s="31"/>
      <c r="J1077" s="31"/>
      <c r="K1077" s="31"/>
      <c r="L1077" s="31"/>
    </row>
    <row r="1078" spans="1:12" x14ac:dyDescent="0.25">
      <c r="A1078" s="46"/>
      <c r="B1078" s="45"/>
      <c r="C1078" s="45"/>
      <c r="I1078" s="31"/>
      <c r="J1078" s="31"/>
      <c r="K1078" s="31"/>
      <c r="L1078" s="31"/>
    </row>
    <row r="1079" spans="1:12" x14ac:dyDescent="0.25">
      <c r="A1079" s="46"/>
      <c r="B1079" s="45"/>
      <c r="C1079" s="45"/>
      <c r="I1079" s="31"/>
      <c r="J1079" s="31"/>
      <c r="K1079" s="31"/>
      <c r="L1079" s="31"/>
    </row>
    <row r="1080" spans="1:12" x14ac:dyDescent="0.25">
      <c r="A1080" s="46"/>
      <c r="B1080" s="45"/>
      <c r="C1080" s="45"/>
      <c r="I1080" s="31"/>
      <c r="J1080" s="31"/>
      <c r="K1080" s="31"/>
      <c r="L1080" s="31"/>
    </row>
    <row r="1081" spans="1:12" x14ac:dyDescent="0.25">
      <c r="A1081" s="46"/>
      <c r="B1081" s="45"/>
      <c r="C1081" s="45"/>
      <c r="I1081" s="31"/>
      <c r="J1081" s="31"/>
      <c r="K1081" s="31"/>
      <c r="L1081" s="31"/>
    </row>
    <row r="1082" spans="1:12" x14ac:dyDescent="0.25">
      <c r="A1082" s="46"/>
      <c r="B1082" s="45"/>
      <c r="C1082" s="45"/>
      <c r="I1082" s="31"/>
      <c r="J1082" s="31"/>
      <c r="K1082" s="31"/>
      <c r="L1082" s="31"/>
    </row>
    <row r="1083" spans="1:12" x14ac:dyDescent="0.25">
      <c r="A1083" s="46"/>
      <c r="B1083" s="45"/>
      <c r="C1083" s="45"/>
      <c r="I1083" s="31"/>
      <c r="J1083" s="31"/>
      <c r="K1083" s="31"/>
      <c r="L1083" s="31"/>
    </row>
    <row r="1084" spans="1:12" x14ac:dyDescent="0.25">
      <c r="A1084" s="46"/>
      <c r="B1084" s="45"/>
      <c r="C1084" s="45"/>
      <c r="I1084" s="31"/>
      <c r="J1084" s="31"/>
      <c r="K1084" s="31"/>
      <c r="L1084" s="31"/>
    </row>
    <row r="1085" spans="1:12" x14ac:dyDescent="0.25">
      <c r="A1085" s="46"/>
      <c r="B1085" s="45"/>
      <c r="C1085" s="45"/>
      <c r="I1085" s="31"/>
      <c r="J1085" s="31"/>
      <c r="K1085" s="31"/>
      <c r="L1085" s="31"/>
    </row>
    <row r="1086" spans="1:12" x14ac:dyDescent="0.25">
      <c r="A1086" s="46"/>
      <c r="B1086" s="45"/>
      <c r="C1086" s="45"/>
      <c r="I1086" s="31"/>
      <c r="J1086" s="31"/>
      <c r="K1086" s="31"/>
      <c r="L1086" s="31"/>
    </row>
    <row r="1087" spans="1:12" x14ac:dyDescent="0.25">
      <c r="A1087" s="46"/>
      <c r="B1087" s="45"/>
      <c r="C1087" s="45"/>
      <c r="I1087" s="31"/>
      <c r="J1087" s="31"/>
      <c r="K1087" s="31"/>
      <c r="L1087" s="31"/>
    </row>
    <row r="1088" spans="1:12" x14ac:dyDescent="0.25">
      <c r="A1088" s="46"/>
      <c r="B1088" s="45"/>
      <c r="C1088" s="45"/>
      <c r="I1088" s="31"/>
      <c r="J1088" s="31"/>
      <c r="K1088" s="31"/>
      <c r="L1088" s="31"/>
    </row>
    <row r="1089" spans="1:12" x14ac:dyDescent="0.25">
      <c r="A1089" s="46"/>
      <c r="B1089" s="45"/>
      <c r="C1089" s="45"/>
      <c r="I1089" s="31"/>
      <c r="J1089" s="31"/>
      <c r="K1089" s="31"/>
      <c r="L1089" s="31"/>
    </row>
    <row r="1090" spans="1:12" x14ac:dyDescent="0.25">
      <c r="A1090" s="46"/>
      <c r="B1090" s="45"/>
      <c r="C1090" s="45"/>
      <c r="I1090" s="31"/>
      <c r="J1090" s="31"/>
      <c r="K1090" s="31"/>
      <c r="L1090" s="31"/>
    </row>
    <row r="1091" spans="1:12" x14ac:dyDescent="0.25">
      <c r="A1091" s="46"/>
      <c r="B1091" s="45"/>
      <c r="C1091" s="45"/>
      <c r="I1091" s="31"/>
      <c r="J1091" s="31"/>
      <c r="K1091" s="31"/>
      <c r="L1091" s="31"/>
    </row>
    <row r="1092" spans="1:12" x14ac:dyDescent="0.25">
      <c r="A1092" s="46"/>
      <c r="B1092" s="45"/>
      <c r="C1092" s="45"/>
      <c r="I1092" s="31"/>
      <c r="J1092" s="31"/>
      <c r="K1092" s="31"/>
      <c r="L1092" s="31"/>
    </row>
    <row r="1093" spans="1:12" x14ac:dyDescent="0.25">
      <c r="A1093" s="46"/>
      <c r="B1093" s="45"/>
      <c r="C1093" s="45"/>
      <c r="I1093" s="31"/>
      <c r="J1093" s="31"/>
      <c r="K1093" s="31"/>
      <c r="L1093" s="31"/>
    </row>
    <row r="1094" spans="1:12" x14ac:dyDescent="0.25">
      <c r="A1094" s="46"/>
      <c r="B1094" s="45"/>
      <c r="C1094" s="45"/>
      <c r="I1094" s="31"/>
      <c r="J1094" s="31"/>
      <c r="K1094" s="31"/>
      <c r="L1094" s="31"/>
    </row>
    <row r="1095" spans="1:12" x14ac:dyDescent="0.25">
      <c r="A1095" s="46"/>
      <c r="B1095" s="45"/>
      <c r="C1095" s="45"/>
      <c r="I1095" s="31"/>
      <c r="J1095" s="31"/>
      <c r="K1095" s="31"/>
      <c r="L1095" s="31"/>
    </row>
    <row r="1096" spans="1:12" x14ac:dyDescent="0.25">
      <c r="A1096" s="46"/>
      <c r="B1096" s="45"/>
      <c r="C1096" s="45"/>
      <c r="I1096" s="31"/>
      <c r="J1096" s="31"/>
      <c r="K1096" s="31"/>
      <c r="L1096" s="31"/>
    </row>
    <row r="1097" spans="1:12" x14ac:dyDescent="0.25">
      <c r="A1097" s="46"/>
      <c r="B1097" s="45"/>
      <c r="C1097" s="45"/>
      <c r="I1097" s="31"/>
      <c r="J1097" s="31"/>
      <c r="K1097" s="31"/>
      <c r="L1097" s="31"/>
    </row>
    <row r="1098" spans="1:12" x14ac:dyDescent="0.25">
      <c r="A1098" s="46"/>
      <c r="B1098" s="45"/>
      <c r="C1098" s="45"/>
      <c r="I1098" s="31"/>
      <c r="J1098" s="31"/>
      <c r="K1098" s="31"/>
      <c r="L1098" s="31"/>
    </row>
    <row r="1099" spans="1:12" x14ac:dyDescent="0.25">
      <c r="A1099" s="46"/>
      <c r="B1099" s="45"/>
      <c r="C1099" s="45"/>
      <c r="I1099" s="31"/>
      <c r="J1099" s="31"/>
      <c r="K1099" s="31"/>
      <c r="L1099" s="31"/>
    </row>
    <row r="1100" spans="1:12" x14ac:dyDescent="0.25">
      <c r="A1100" s="46"/>
      <c r="B1100" s="45"/>
      <c r="C1100" s="45"/>
      <c r="I1100" s="31"/>
      <c r="J1100" s="31"/>
      <c r="K1100" s="31"/>
      <c r="L1100" s="31"/>
    </row>
    <row r="1101" spans="1:12" x14ac:dyDescent="0.25">
      <c r="A1101" s="46"/>
      <c r="B1101" s="45"/>
      <c r="C1101" s="45"/>
      <c r="I1101" s="31"/>
      <c r="J1101" s="31"/>
      <c r="K1101" s="31"/>
      <c r="L1101" s="31"/>
    </row>
    <row r="1102" spans="1:12" x14ac:dyDescent="0.25">
      <c r="A1102" s="46"/>
      <c r="B1102" s="45"/>
      <c r="C1102" s="45"/>
      <c r="I1102" s="31"/>
      <c r="J1102" s="31"/>
      <c r="K1102" s="31"/>
      <c r="L1102" s="31"/>
    </row>
    <row r="1103" spans="1:12" x14ac:dyDescent="0.25">
      <c r="A1103" s="46"/>
      <c r="B1103" s="45"/>
      <c r="C1103" s="45"/>
      <c r="I1103" s="31"/>
      <c r="J1103" s="31"/>
      <c r="K1103" s="31"/>
      <c r="L1103" s="31"/>
    </row>
    <row r="1104" spans="1:12" x14ac:dyDescent="0.25">
      <c r="A1104" s="46"/>
      <c r="B1104" s="45"/>
      <c r="C1104" s="45"/>
      <c r="I1104" s="31"/>
      <c r="J1104" s="31"/>
      <c r="K1104" s="31"/>
      <c r="L1104" s="31"/>
    </row>
    <row r="1105" spans="1:12" x14ac:dyDescent="0.25">
      <c r="A1105" s="46"/>
      <c r="B1105" s="45"/>
      <c r="C1105" s="45"/>
      <c r="I1105" s="31"/>
      <c r="J1105" s="31"/>
      <c r="K1105" s="31"/>
      <c r="L1105" s="31"/>
    </row>
    <row r="1106" spans="1:12" x14ac:dyDescent="0.25">
      <c r="A1106" s="46"/>
      <c r="B1106" s="45"/>
      <c r="C1106" s="45"/>
      <c r="I1106" s="31"/>
      <c r="J1106" s="31"/>
      <c r="K1106" s="31"/>
      <c r="L1106" s="31"/>
    </row>
    <row r="1107" spans="1:12" x14ac:dyDescent="0.25">
      <c r="A1107" s="46"/>
      <c r="B1107" s="45"/>
      <c r="C1107" s="45"/>
      <c r="I1107" s="31"/>
      <c r="J1107" s="31"/>
      <c r="K1107" s="31"/>
      <c r="L1107" s="31"/>
    </row>
    <row r="1108" spans="1:12" x14ac:dyDescent="0.25">
      <c r="A1108" s="46"/>
      <c r="B1108" s="45"/>
      <c r="C1108" s="45"/>
      <c r="I1108" s="31"/>
      <c r="J1108" s="31"/>
      <c r="K1108" s="31"/>
      <c r="L1108" s="31"/>
    </row>
    <row r="1109" spans="1:12" x14ac:dyDescent="0.25">
      <c r="A1109" s="46"/>
      <c r="B1109" s="45"/>
      <c r="C1109" s="45"/>
      <c r="I1109" s="31"/>
      <c r="J1109" s="31"/>
      <c r="K1109" s="31"/>
      <c r="L1109" s="31"/>
    </row>
    <row r="1110" spans="1:12" x14ac:dyDescent="0.25">
      <c r="A1110" s="46"/>
      <c r="B1110" s="45"/>
      <c r="C1110" s="45"/>
      <c r="I1110" s="31"/>
      <c r="J1110" s="31"/>
      <c r="K1110" s="31"/>
      <c r="L1110" s="31"/>
    </row>
    <row r="1111" spans="1:12" x14ac:dyDescent="0.25">
      <c r="A1111" s="46"/>
      <c r="B1111" s="45"/>
      <c r="C1111" s="45"/>
      <c r="I1111" s="31"/>
      <c r="J1111" s="31"/>
      <c r="K1111" s="31"/>
      <c r="L1111" s="31"/>
    </row>
    <row r="1112" spans="1:12" x14ac:dyDescent="0.25">
      <c r="A1112" s="46"/>
      <c r="B1112" s="45"/>
      <c r="C1112" s="45"/>
      <c r="I1112" s="31"/>
      <c r="J1112" s="31"/>
      <c r="K1112" s="31"/>
      <c r="L1112" s="31"/>
    </row>
    <row r="1113" spans="1:12" x14ac:dyDescent="0.25">
      <c r="A1113" s="46"/>
      <c r="B1113" s="45"/>
      <c r="C1113" s="45"/>
      <c r="I1113" s="31"/>
      <c r="J1113" s="31"/>
      <c r="K1113" s="31"/>
      <c r="L1113" s="31"/>
    </row>
    <row r="1114" spans="1:12" x14ac:dyDescent="0.25">
      <c r="A1114" s="46"/>
      <c r="B1114" s="45"/>
      <c r="C1114" s="45"/>
      <c r="I1114" s="31"/>
      <c r="J1114" s="31"/>
      <c r="K1114" s="31"/>
      <c r="L1114" s="31"/>
    </row>
    <row r="1115" spans="1:12" x14ac:dyDescent="0.25">
      <c r="A1115" s="46"/>
      <c r="B1115" s="45"/>
      <c r="C1115" s="45"/>
      <c r="I1115" s="31"/>
      <c r="J1115" s="31"/>
      <c r="K1115" s="31"/>
      <c r="L1115" s="31"/>
    </row>
    <row r="1116" spans="1:12" x14ac:dyDescent="0.25">
      <c r="A1116" s="46"/>
      <c r="B1116" s="45"/>
      <c r="C1116" s="45"/>
      <c r="I1116" s="31"/>
      <c r="J1116" s="31"/>
      <c r="K1116" s="31"/>
      <c r="L1116" s="31"/>
    </row>
    <row r="1117" spans="1:12" x14ac:dyDescent="0.25">
      <c r="A1117" s="46"/>
      <c r="B1117" s="45"/>
      <c r="C1117" s="45"/>
      <c r="I1117" s="31"/>
      <c r="J1117" s="31"/>
      <c r="K1117" s="31"/>
      <c r="L1117" s="31"/>
    </row>
    <row r="1118" spans="1:12" x14ac:dyDescent="0.25">
      <c r="A1118" s="46"/>
      <c r="B1118" s="45"/>
      <c r="C1118" s="45"/>
      <c r="I1118" s="31"/>
      <c r="J1118" s="31"/>
      <c r="K1118" s="31"/>
      <c r="L1118" s="31"/>
    </row>
    <row r="1119" spans="1:12" x14ac:dyDescent="0.25">
      <c r="A1119" s="46"/>
      <c r="B1119" s="45"/>
      <c r="C1119" s="45"/>
      <c r="I1119" s="31"/>
      <c r="J1119" s="31"/>
      <c r="K1119" s="31"/>
      <c r="L1119" s="31"/>
    </row>
    <row r="1120" spans="1:12" x14ac:dyDescent="0.25">
      <c r="A1120" s="46"/>
      <c r="B1120" s="45"/>
      <c r="C1120" s="45"/>
      <c r="I1120" s="31"/>
      <c r="J1120" s="31"/>
      <c r="K1120" s="31"/>
      <c r="L1120" s="31"/>
    </row>
    <row r="1121" spans="1:12" x14ac:dyDescent="0.25">
      <c r="A1121" s="46"/>
      <c r="B1121" s="45"/>
      <c r="C1121" s="45"/>
      <c r="I1121" s="31"/>
      <c r="J1121" s="31"/>
      <c r="K1121" s="31"/>
      <c r="L1121" s="31"/>
    </row>
    <row r="1122" spans="1:12" x14ac:dyDescent="0.25">
      <c r="A1122" s="46"/>
      <c r="B1122" s="45"/>
      <c r="C1122" s="45"/>
      <c r="I1122" s="31"/>
      <c r="J1122" s="31"/>
      <c r="K1122" s="31"/>
      <c r="L1122" s="31"/>
    </row>
    <row r="1123" spans="1:12" x14ac:dyDescent="0.25">
      <c r="A1123" s="46"/>
      <c r="B1123" s="45"/>
      <c r="C1123" s="45"/>
      <c r="I1123" s="31"/>
      <c r="J1123" s="31"/>
      <c r="K1123" s="31"/>
      <c r="L1123" s="31"/>
    </row>
    <row r="1124" spans="1:12" x14ac:dyDescent="0.25">
      <c r="A1124" s="46"/>
      <c r="B1124" s="45"/>
      <c r="C1124" s="45"/>
      <c r="I1124" s="31"/>
      <c r="J1124" s="31"/>
      <c r="K1124" s="31"/>
      <c r="L1124" s="31"/>
    </row>
    <row r="1125" spans="1:12" x14ac:dyDescent="0.25">
      <c r="A1125" s="46"/>
      <c r="B1125" s="45"/>
      <c r="C1125" s="45"/>
      <c r="I1125" s="31"/>
      <c r="J1125" s="31"/>
      <c r="K1125" s="31"/>
      <c r="L1125" s="31"/>
    </row>
    <row r="1126" spans="1:12" x14ac:dyDescent="0.25">
      <c r="A1126" s="46"/>
      <c r="B1126" s="45"/>
      <c r="C1126" s="45"/>
      <c r="I1126" s="31"/>
      <c r="J1126" s="31"/>
      <c r="K1126" s="31"/>
      <c r="L1126" s="31"/>
    </row>
    <row r="1127" spans="1:12" x14ac:dyDescent="0.25">
      <c r="A1127" s="46"/>
      <c r="B1127" s="45"/>
      <c r="C1127" s="45"/>
      <c r="I1127" s="31"/>
      <c r="J1127" s="31"/>
      <c r="K1127" s="31"/>
      <c r="L1127" s="31"/>
    </row>
    <row r="1128" spans="1:12" x14ac:dyDescent="0.25">
      <c r="A1128" s="46"/>
      <c r="B1128" s="45"/>
      <c r="C1128" s="45"/>
      <c r="I1128" s="31"/>
      <c r="J1128" s="31"/>
      <c r="K1128" s="31"/>
      <c r="L1128" s="31"/>
    </row>
    <row r="1129" spans="1:12" x14ac:dyDescent="0.25">
      <c r="A1129" s="46"/>
      <c r="B1129" s="45"/>
      <c r="C1129" s="45"/>
      <c r="I1129" s="31"/>
      <c r="J1129" s="31"/>
      <c r="K1129" s="31"/>
      <c r="L1129" s="31"/>
    </row>
    <row r="1130" spans="1:12" x14ac:dyDescent="0.25">
      <c r="A1130" s="46"/>
      <c r="B1130" s="45"/>
      <c r="C1130" s="45"/>
      <c r="I1130" s="31"/>
      <c r="J1130" s="31"/>
      <c r="K1130" s="31"/>
      <c r="L1130" s="31"/>
    </row>
    <row r="1131" spans="1:12" x14ac:dyDescent="0.25">
      <c r="A1131" s="46"/>
      <c r="B1131" s="45"/>
      <c r="C1131" s="45"/>
      <c r="I1131" s="31"/>
      <c r="J1131" s="31"/>
      <c r="K1131" s="31"/>
      <c r="L1131" s="31"/>
    </row>
    <row r="1132" spans="1:12" x14ac:dyDescent="0.25">
      <c r="A1132" s="46"/>
      <c r="B1132" s="45"/>
      <c r="C1132" s="45"/>
      <c r="I1132" s="31"/>
      <c r="J1132" s="31"/>
      <c r="K1132" s="31"/>
      <c r="L1132" s="31"/>
    </row>
    <row r="1133" spans="1:12" x14ac:dyDescent="0.25">
      <c r="A1133" s="46"/>
      <c r="B1133" s="45"/>
      <c r="C1133" s="45"/>
      <c r="I1133" s="31"/>
      <c r="J1133" s="31"/>
      <c r="K1133" s="31"/>
      <c r="L1133" s="31"/>
    </row>
    <row r="1134" spans="1:12" x14ac:dyDescent="0.25">
      <c r="A1134" s="46"/>
      <c r="B1134" s="45"/>
      <c r="C1134" s="45"/>
      <c r="I1134" s="31"/>
      <c r="J1134" s="31"/>
      <c r="K1134" s="31"/>
      <c r="L1134" s="31"/>
    </row>
    <row r="1135" spans="1:12" x14ac:dyDescent="0.25">
      <c r="A1135" s="46"/>
      <c r="B1135" s="45"/>
      <c r="C1135" s="45"/>
      <c r="I1135" s="31"/>
      <c r="J1135" s="31"/>
      <c r="K1135" s="31"/>
      <c r="L1135" s="31"/>
    </row>
    <row r="1136" spans="1:12" x14ac:dyDescent="0.25">
      <c r="A1136" s="46"/>
      <c r="B1136" s="45"/>
      <c r="C1136" s="45"/>
      <c r="I1136" s="31"/>
      <c r="J1136" s="31"/>
      <c r="K1136" s="31"/>
      <c r="L1136" s="31"/>
    </row>
    <row r="1137" spans="1:12" x14ac:dyDescent="0.25">
      <c r="A1137" s="46"/>
      <c r="B1137" s="45"/>
      <c r="C1137" s="45"/>
      <c r="I1137" s="31"/>
      <c r="J1137" s="31"/>
      <c r="K1137" s="31"/>
      <c r="L1137" s="31"/>
    </row>
    <row r="1138" spans="1:12" x14ac:dyDescent="0.25">
      <c r="A1138" s="46"/>
      <c r="B1138" s="45"/>
      <c r="C1138" s="45"/>
      <c r="I1138" s="31"/>
      <c r="J1138" s="31"/>
      <c r="K1138" s="31"/>
      <c r="L1138" s="31"/>
    </row>
    <row r="1139" spans="1:12" x14ac:dyDescent="0.25">
      <c r="A1139" s="46"/>
      <c r="B1139" s="45"/>
      <c r="C1139" s="45"/>
      <c r="I1139" s="31"/>
      <c r="J1139" s="31"/>
      <c r="K1139" s="31"/>
      <c r="L1139" s="31"/>
    </row>
    <row r="1140" spans="1:12" x14ac:dyDescent="0.25">
      <c r="A1140" s="46"/>
      <c r="B1140" s="45"/>
      <c r="C1140" s="45"/>
      <c r="I1140" s="31"/>
      <c r="J1140" s="31"/>
      <c r="K1140" s="31"/>
      <c r="L1140" s="31"/>
    </row>
    <row r="1141" spans="1:12" x14ac:dyDescent="0.25">
      <c r="A1141" s="46"/>
      <c r="B1141" s="45"/>
      <c r="C1141" s="45"/>
      <c r="I1141" s="31"/>
      <c r="J1141" s="31"/>
      <c r="K1141" s="31"/>
      <c r="L1141" s="31"/>
    </row>
    <row r="1142" spans="1:12" x14ac:dyDescent="0.25">
      <c r="A1142" s="46"/>
      <c r="B1142" s="45"/>
      <c r="C1142" s="45"/>
      <c r="I1142" s="31"/>
      <c r="J1142" s="31"/>
      <c r="K1142" s="31"/>
      <c r="L1142" s="31"/>
    </row>
    <row r="1143" spans="1:12" x14ac:dyDescent="0.25">
      <c r="A1143" s="46"/>
      <c r="B1143" s="45"/>
      <c r="C1143" s="45"/>
      <c r="I1143" s="31"/>
      <c r="J1143" s="31"/>
      <c r="K1143" s="31"/>
      <c r="L1143" s="31"/>
    </row>
    <row r="1144" spans="1:12" x14ac:dyDescent="0.25">
      <c r="A1144" s="46"/>
      <c r="B1144" s="45"/>
      <c r="C1144" s="45"/>
      <c r="I1144" s="31"/>
      <c r="J1144" s="31"/>
      <c r="K1144" s="31"/>
      <c r="L1144" s="31"/>
    </row>
    <row r="1145" spans="1:12" x14ac:dyDescent="0.25">
      <c r="A1145" s="46"/>
      <c r="B1145" s="45"/>
      <c r="C1145" s="45"/>
      <c r="I1145" s="31"/>
      <c r="J1145" s="31"/>
      <c r="K1145" s="31"/>
      <c r="L1145" s="31"/>
    </row>
    <row r="1146" spans="1:12" x14ac:dyDescent="0.25">
      <c r="A1146" s="46"/>
      <c r="B1146" s="45"/>
      <c r="C1146" s="45"/>
      <c r="I1146" s="31"/>
      <c r="J1146" s="31"/>
      <c r="K1146" s="31"/>
      <c r="L1146" s="31"/>
    </row>
    <row r="1147" spans="1:12" x14ac:dyDescent="0.25">
      <c r="A1147" s="46"/>
      <c r="B1147" s="45"/>
      <c r="C1147" s="45"/>
      <c r="I1147" s="31"/>
      <c r="J1147" s="31"/>
      <c r="K1147" s="31"/>
      <c r="L1147" s="31"/>
    </row>
    <row r="1148" spans="1:12" x14ac:dyDescent="0.25">
      <c r="A1148" s="46"/>
      <c r="B1148" s="45"/>
      <c r="C1148" s="45"/>
      <c r="I1148" s="31"/>
      <c r="J1148" s="31"/>
      <c r="K1148" s="31"/>
      <c r="L1148" s="31"/>
    </row>
    <row r="1149" spans="1:12" x14ac:dyDescent="0.25">
      <c r="A1149" s="46"/>
      <c r="B1149" s="45"/>
      <c r="C1149" s="45"/>
      <c r="I1149" s="31"/>
      <c r="J1149" s="31"/>
      <c r="K1149" s="31"/>
      <c r="L1149" s="31"/>
    </row>
    <row r="1150" spans="1:12" x14ac:dyDescent="0.25">
      <c r="A1150" s="46"/>
      <c r="B1150" s="45"/>
      <c r="C1150" s="45"/>
      <c r="I1150" s="31"/>
      <c r="J1150" s="31"/>
      <c r="K1150" s="31"/>
      <c r="L1150" s="31"/>
    </row>
    <row r="1151" spans="1:12" x14ac:dyDescent="0.25">
      <c r="A1151" s="46"/>
      <c r="B1151" s="45"/>
      <c r="C1151" s="45"/>
      <c r="I1151" s="31"/>
      <c r="J1151" s="31"/>
      <c r="K1151" s="31"/>
      <c r="L1151" s="31"/>
    </row>
    <row r="1152" spans="1:12" x14ac:dyDescent="0.25">
      <c r="A1152" s="46"/>
      <c r="B1152" s="45"/>
      <c r="C1152" s="45"/>
      <c r="I1152" s="31"/>
      <c r="J1152" s="31"/>
      <c r="K1152" s="31"/>
      <c r="L1152" s="31"/>
    </row>
    <row r="1153" spans="1:12" x14ac:dyDescent="0.25">
      <c r="A1153" s="46"/>
      <c r="B1153" s="45"/>
      <c r="C1153" s="45"/>
      <c r="I1153" s="31"/>
      <c r="J1153" s="31"/>
      <c r="K1153" s="31"/>
      <c r="L1153" s="31"/>
    </row>
    <row r="1154" spans="1:12" x14ac:dyDescent="0.25">
      <c r="A1154" s="46"/>
      <c r="B1154" s="45"/>
      <c r="C1154" s="45"/>
      <c r="I1154" s="31"/>
      <c r="J1154" s="31"/>
      <c r="K1154" s="31"/>
      <c r="L1154" s="31"/>
    </row>
    <row r="1155" spans="1:12" x14ac:dyDescent="0.25">
      <c r="A1155" s="46"/>
      <c r="B1155" s="45"/>
      <c r="C1155" s="45"/>
      <c r="I1155" s="31"/>
      <c r="J1155" s="31"/>
      <c r="K1155" s="31"/>
      <c r="L1155" s="31"/>
    </row>
    <row r="1156" spans="1:12" x14ac:dyDescent="0.25">
      <c r="A1156" s="46"/>
      <c r="B1156" s="45"/>
      <c r="C1156" s="45"/>
      <c r="I1156" s="31"/>
      <c r="J1156" s="31"/>
      <c r="K1156" s="31"/>
      <c r="L1156" s="31"/>
    </row>
    <row r="1157" spans="1:12" x14ac:dyDescent="0.25">
      <c r="A1157" s="46"/>
      <c r="B1157" s="45"/>
      <c r="C1157" s="45"/>
      <c r="I1157" s="31"/>
      <c r="J1157" s="31"/>
      <c r="K1157" s="31"/>
      <c r="L1157" s="31"/>
    </row>
    <row r="1158" spans="1:12" x14ac:dyDescent="0.25">
      <c r="A1158" s="46"/>
      <c r="B1158" s="45"/>
      <c r="C1158" s="45"/>
      <c r="I1158" s="31"/>
      <c r="J1158" s="31"/>
      <c r="K1158" s="31"/>
      <c r="L1158" s="31"/>
    </row>
    <row r="1159" spans="1:12" x14ac:dyDescent="0.25">
      <c r="A1159" s="46"/>
      <c r="B1159" s="45"/>
      <c r="C1159" s="45"/>
      <c r="I1159" s="31"/>
      <c r="J1159" s="31"/>
      <c r="K1159" s="31"/>
      <c r="L1159" s="31"/>
    </row>
    <row r="1160" spans="1:12" x14ac:dyDescent="0.25">
      <c r="A1160" s="46"/>
      <c r="B1160" s="45"/>
      <c r="C1160" s="45"/>
      <c r="I1160" s="31"/>
      <c r="J1160" s="31"/>
      <c r="K1160" s="31"/>
      <c r="L1160" s="31"/>
    </row>
    <row r="1161" spans="1:12" x14ac:dyDescent="0.25">
      <c r="A1161" s="46"/>
      <c r="B1161" s="45"/>
      <c r="C1161" s="45"/>
      <c r="I1161" s="31"/>
      <c r="J1161" s="31"/>
      <c r="K1161" s="31"/>
      <c r="L1161" s="31"/>
    </row>
    <row r="1162" spans="1:12" x14ac:dyDescent="0.25">
      <c r="A1162" s="46"/>
      <c r="B1162" s="45"/>
      <c r="C1162" s="45"/>
      <c r="I1162" s="31"/>
      <c r="J1162" s="31"/>
      <c r="K1162" s="31"/>
      <c r="L1162" s="31"/>
    </row>
    <row r="1163" spans="1:12" x14ac:dyDescent="0.25">
      <c r="A1163" s="46"/>
      <c r="B1163" s="45"/>
      <c r="C1163" s="45"/>
      <c r="I1163" s="31"/>
      <c r="J1163" s="31"/>
      <c r="K1163" s="31"/>
      <c r="L1163" s="31"/>
    </row>
    <row r="1164" spans="1:12" x14ac:dyDescent="0.25">
      <c r="A1164" s="46"/>
      <c r="B1164" s="45"/>
      <c r="C1164" s="45"/>
      <c r="I1164" s="31"/>
      <c r="J1164" s="31"/>
      <c r="K1164" s="31"/>
      <c r="L1164" s="31"/>
    </row>
    <row r="1165" spans="1:12" x14ac:dyDescent="0.25">
      <c r="A1165" s="46"/>
      <c r="B1165" s="45"/>
      <c r="C1165" s="45"/>
      <c r="I1165" s="31"/>
      <c r="J1165" s="31"/>
      <c r="K1165" s="31"/>
      <c r="L1165" s="31"/>
    </row>
    <row r="1166" spans="1:12" x14ac:dyDescent="0.25">
      <c r="A1166" s="46"/>
      <c r="B1166" s="45"/>
      <c r="C1166" s="45"/>
      <c r="I1166" s="31"/>
      <c r="J1166" s="31"/>
      <c r="K1166" s="31"/>
      <c r="L1166" s="31"/>
    </row>
    <row r="1167" spans="1:12" x14ac:dyDescent="0.25">
      <c r="A1167" s="46"/>
      <c r="B1167" s="45"/>
      <c r="C1167" s="45"/>
      <c r="I1167" s="31"/>
      <c r="J1167" s="31"/>
      <c r="K1167" s="31"/>
      <c r="L1167" s="31"/>
    </row>
    <row r="1168" spans="1:12" x14ac:dyDescent="0.25">
      <c r="A1168" s="46"/>
      <c r="B1168" s="45"/>
      <c r="C1168" s="45"/>
      <c r="I1168" s="31"/>
      <c r="J1168" s="31"/>
      <c r="K1168" s="31"/>
      <c r="L1168" s="31"/>
    </row>
    <row r="1169" spans="1:12" x14ac:dyDescent="0.25">
      <c r="A1169" s="46"/>
      <c r="B1169" s="45"/>
      <c r="C1169" s="45"/>
      <c r="I1169" s="31"/>
      <c r="J1169" s="31"/>
      <c r="K1169" s="31"/>
      <c r="L1169" s="31"/>
    </row>
    <row r="1170" spans="1:12" x14ac:dyDescent="0.25">
      <c r="A1170" s="46"/>
      <c r="B1170" s="45"/>
      <c r="C1170" s="45"/>
      <c r="I1170" s="31"/>
      <c r="J1170" s="31"/>
      <c r="K1170" s="31"/>
      <c r="L1170" s="31"/>
    </row>
    <row r="1171" spans="1:12" x14ac:dyDescent="0.25">
      <c r="A1171" s="46"/>
      <c r="B1171" s="45"/>
      <c r="C1171" s="45"/>
      <c r="I1171" s="31"/>
      <c r="J1171" s="31"/>
      <c r="K1171" s="31"/>
      <c r="L1171" s="31"/>
    </row>
    <row r="1172" spans="1:12" x14ac:dyDescent="0.25">
      <c r="A1172" s="46"/>
      <c r="B1172" s="45"/>
      <c r="C1172" s="45"/>
      <c r="I1172" s="31"/>
      <c r="J1172" s="31"/>
      <c r="K1172" s="31"/>
      <c r="L1172" s="31"/>
    </row>
    <row r="1173" spans="1:12" x14ac:dyDescent="0.25">
      <c r="A1173" s="46"/>
      <c r="B1173" s="45"/>
      <c r="C1173" s="45"/>
      <c r="I1173" s="31"/>
      <c r="J1173" s="31"/>
      <c r="K1173" s="31"/>
      <c r="L1173" s="31"/>
    </row>
    <row r="1174" spans="1:12" x14ac:dyDescent="0.25">
      <c r="A1174" s="46"/>
      <c r="B1174" s="45"/>
      <c r="C1174" s="45"/>
      <c r="I1174" s="31"/>
      <c r="J1174" s="31"/>
      <c r="K1174" s="31"/>
      <c r="L1174" s="31"/>
    </row>
    <row r="1175" spans="1:12" x14ac:dyDescent="0.25">
      <c r="A1175" s="46"/>
      <c r="B1175" s="45"/>
      <c r="C1175" s="45"/>
      <c r="I1175" s="31"/>
      <c r="J1175" s="31"/>
      <c r="K1175" s="31"/>
      <c r="L1175" s="31"/>
    </row>
    <row r="1176" spans="1:12" x14ac:dyDescent="0.25">
      <c r="A1176" s="46"/>
      <c r="B1176" s="45"/>
      <c r="C1176" s="45"/>
      <c r="I1176" s="31"/>
      <c r="J1176" s="31"/>
      <c r="K1176" s="31"/>
      <c r="L1176" s="31"/>
    </row>
    <row r="1177" spans="1:12" x14ac:dyDescent="0.25">
      <c r="A1177" s="46"/>
      <c r="B1177" s="45"/>
      <c r="C1177" s="45"/>
      <c r="I1177" s="31"/>
      <c r="J1177" s="31"/>
      <c r="K1177" s="31"/>
      <c r="L1177" s="31"/>
    </row>
    <row r="1178" spans="1:12" x14ac:dyDescent="0.25">
      <c r="A1178" s="46"/>
      <c r="B1178" s="45"/>
      <c r="C1178" s="45"/>
      <c r="I1178" s="31"/>
      <c r="J1178" s="31"/>
      <c r="K1178" s="31"/>
      <c r="L1178" s="31"/>
    </row>
    <row r="1179" spans="1:12" x14ac:dyDescent="0.25">
      <c r="A1179" s="46"/>
      <c r="B1179" s="45"/>
      <c r="C1179" s="45"/>
      <c r="I1179" s="31"/>
      <c r="J1179" s="31"/>
      <c r="K1179" s="31"/>
      <c r="L1179" s="31"/>
    </row>
    <row r="1180" spans="1:12" x14ac:dyDescent="0.25">
      <c r="A1180" s="46"/>
      <c r="B1180" s="45"/>
      <c r="C1180" s="45"/>
      <c r="I1180" s="31"/>
      <c r="J1180" s="31"/>
      <c r="K1180" s="31"/>
      <c r="L1180" s="31"/>
    </row>
    <row r="1181" spans="1:12" x14ac:dyDescent="0.25">
      <c r="A1181" s="46"/>
      <c r="B1181" s="45"/>
      <c r="C1181" s="45"/>
      <c r="I1181" s="31"/>
      <c r="J1181" s="31"/>
      <c r="K1181" s="31"/>
      <c r="L1181" s="31"/>
    </row>
    <row r="1182" spans="1:12" x14ac:dyDescent="0.25">
      <c r="A1182" s="46"/>
      <c r="B1182" s="45"/>
      <c r="C1182" s="45"/>
      <c r="I1182" s="31"/>
      <c r="J1182" s="31"/>
      <c r="K1182" s="31"/>
      <c r="L1182" s="31"/>
    </row>
    <row r="1183" spans="1:12" x14ac:dyDescent="0.25">
      <c r="A1183" s="46"/>
      <c r="B1183" s="45"/>
      <c r="C1183" s="45"/>
      <c r="I1183" s="31"/>
      <c r="J1183" s="31"/>
      <c r="K1183" s="31"/>
      <c r="L1183" s="31"/>
    </row>
    <row r="1184" spans="1:12" x14ac:dyDescent="0.25">
      <c r="A1184" s="46"/>
      <c r="B1184" s="45"/>
      <c r="C1184" s="45"/>
      <c r="I1184" s="31"/>
      <c r="J1184" s="31"/>
      <c r="K1184" s="31"/>
      <c r="L1184" s="31"/>
    </row>
    <row r="1185" spans="1:12" x14ac:dyDescent="0.25">
      <c r="A1185" s="46"/>
      <c r="B1185" s="45"/>
      <c r="C1185" s="45"/>
      <c r="I1185" s="31"/>
      <c r="J1185" s="31"/>
      <c r="K1185" s="31"/>
      <c r="L1185" s="31"/>
    </row>
    <row r="1186" spans="1:12" x14ac:dyDescent="0.25">
      <c r="A1186" s="46"/>
      <c r="B1186" s="45"/>
      <c r="C1186" s="45"/>
      <c r="I1186" s="31"/>
      <c r="J1186" s="31"/>
      <c r="K1186" s="31"/>
      <c r="L1186" s="31"/>
    </row>
    <row r="1187" spans="1:12" x14ac:dyDescent="0.25">
      <c r="A1187" s="46"/>
      <c r="B1187" s="45"/>
      <c r="C1187" s="45"/>
      <c r="I1187" s="31"/>
      <c r="J1187" s="31"/>
      <c r="K1187" s="31"/>
      <c r="L1187" s="31"/>
    </row>
    <row r="1188" spans="1:12" x14ac:dyDescent="0.25">
      <c r="A1188" s="46"/>
      <c r="B1188" s="45"/>
      <c r="C1188" s="45"/>
      <c r="I1188" s="31"/>
      <c r="J1188" s="31"/>
      <c r="K1188" s="31"/>
      <c r="L1188" s="31"/>
    </row>
    <row r="1189" spans="1:12" x14ac:dyDescent="0.25">
      <c r="A1189" s="46"/>
      <c r="B1189" s="45"/>
      <c r="C1189" s="45"/>
      <c r="I1189" s="31"/>
      <c r="J1189" s="31"/>
      <c r="K1189" s="31"/>
      <c r="L1189" s="31"/>
    </row>
    <row r="1190" spans="1:12" x14ac:dyDescent="0.25">
      <c r="A1190" s="46"/>
      <c r="B1190" s="45"/>
      <c r="C1190" s="45"/>
      <c r="I1190" s="31"/>
      <c r="J1190" s="31"/>
      <c r="K1190" s="31"/>
      <c r="L1190" s="31"/>
    </row>
    <row r="1191" spans="1:12" x14ac:dyDescent="0.25">
      <c r="A1191" s="46"/>
      <c r="B1191" s="45"/>
      <c r="C1191" s="45"/>
      <c r="I1191" s="31"/>
      <c r="J1191" s="31"/>
      <c r="K1191" s="31"/>
      <c r="L1191" s="31"/>
    </row>
    <row r="1192" spans="1:12" x14ac:dyDescent="0.25">
      <c r="A1192" s="46"/>
      <c r="B1192" s="45"/>
      <c r="C1192" s="45"/>
      <c r="I1192" s="31"/>
      <c r="J1192" s="31"/>
      <c r="K1192" s="31"/>
      <c r="L1192" s="31"/>
    </row>
    <row r="1193" spans="1:12" x14ac:dyDescent="0.25">
      <c r="A1193" s="46"/>
      <c r="B1193" s="45"/>
      <c r="C1193" s="45"/>
      <c r="I1193" s="31"/>
      <c r="J1193" s="31"/>
      <c r="K1193" s="31"/>
      <c r="L1193" s="31"/>
    </row>
    <row r="1194" spans="1:12" x14ac:dyDescent="0.25">
      <c r="A1194" s="46"/>
      <c r="B1194" s="45"/>
      <c r="C1194" s="45"/>
      <c r="I1194" s="31"/>
      <c r="J1194" s="31"/>
      <c r="K1194" s="31"/>
      <c r="L1194" s="31"/>
    </row>
    <row r="1195" spans="1:12" x14ac:dyDescent="0.25">
      <c r="A1195" s="46"/>
      <c r="B1195" s="45"/>
      <c r="C1195" s="45"/>
      <c r="I1195" s="31"/>
      <c r="J1195" s="31"/>
      <c r="K1195" s="31"/>
      <c r="L1195" s="31"/>
    </row>
    <row r="1196" spans="1:12" x14ac:dyDescent="0.25">
      <c r="A1196" s="46"/>
      <c r="B1196" s="45"/>
      <c r="C1196" s="45"/>
      <c r="I1196" s="31"/>
      <c r="J1196" s="31"/>
      <c r="K1196" s="31"/>
      <c r="L1196" s="31"/>
    </row>
    <row r="1197" spans="1:12" x14ac:dyDescent="0.25">
      <c r="A1197" s="46"/>
      <c r="B1197" s="45"/>
      <c r="C1197" s="45"/>
      <c r="I1197" s="31"/>
      <c r="J1197" s="31"/>
      <c r="K1197" s="31"/>
      <c r="L1197" s="31"/>
    </row>
    <row r="1198" spans="1:12" x14ac:dyDescent="0.25">
      <c r="A1198" s="46"/>
      <c r="B1198" s="45"/>
      <c r="C1198" s="45"/>
      <c r="I1198" s="31"/>
      <c r="J1198" s="31"/>
      <c r="K1198" s="31"/>
      <c r="L1198" s="31"/>
    </row>
    <row r="1199" spans="1:12" x14ac:dyDescent="0.25">
      <c r="A1199" s="46"/>
      <c r="B1199" s="45"/>
      <c r="C1199" s="45"/>
      <c r="I1199" s="31"/>
      <c r="J1199" s="31"/>
      <c r="K1199" s="31"/>
      <c r="L1199" s="31"/>
    </row>
    <row r="1200" spans="1:12" x14ac:dyDescent="0.25">
      <c r="A1200" s="46"/>
      <c r="B1200" s="45"/>
      <c r="C1200" s="45"/>
      <c r="I1200" s="31"/>
      <c r="J1200" s="31"/>
      <c r="K1200" s="31"/>
      <c r="L1200" s="31"/>
    </row>
    <row r="1201" spans="1:12" x14ac:dyDescent="0.25">
      <c r="A1201" s="46"/>
      <c r="B1201" s="45"/>
      <c r="C1201" s="45"/>
      <c r="I1201" s="31"/>
      <c r="J1201" s="31"/>
      <c r="K1201" s="31"/>
      <c r="L1201" s="31"/>
    </row>
    <row r="1202" spans="1:12" x14ac:dyDescent="0.25">
      <c r="A1202" s="46"/>
      <c r="B1202" s="45"/>
      <c r="C1202" s="45"/>
      <c r="I1202" s="31"/>
      <c r="J1202" s="31"/>
      <c r="K1202" s="31"/>
      <c r="L1202" s="31"/>
    </row>
    <row r="1203" spans="1:12" x14ac:dyDescent="0.25">
      <c r="A1203" s="46"/>
      <c r="B1203" s="45"/>
      <c r="C1203" s="45"/>
      <c r="I1203" s="31"/>
      <c r="J1203" s="31"/>
      <c r="K1203" s="31"/>
      <c r="L1203" s="31"/>
    </row>
    <row r="1204" spans="1:12" x14ac:dyDescent="0.25">
      <c r="A1204" s="46"/>
      <c r="B1204" s="45"/>
      <c r="C1204" s="45"/>
      <c r="I1204" s="31"/>
      <c r="J1204" s="31"/>
      <c r="K1204" s="31"/>
      <c r="L1204" s="31"/>
    </row>
    <row r="1205" spans="1:12" x14ac:dyDescent="0.25">
      <c r="A1205" s="46"/>
      <c r="B1205" s="45"/>
      <c r="C1205" s="45"/>
      <c r="I1205" s="31"/>
      <c r="J1205" s="31"/>
      <c r="K1205" s="31"/>
      <c r="L1205" s="31"/>
    </row>
    <row r="1206" spans="1:12" x14ac:dyDescent="0.25">
      <c r="A1206" s="46"/>
      <c r="B1206" s="45"/>
      <c r="C1206" s="45"/>
      <c r="I1206" s="31"/>
      <c r="J1206" s="31"/>
      <c r="K1206" s="31"/>
      <c r="L1206" s="31"/>
    </row>
    <row r="1207" spans="1:12" x14ac:dyDescent="0.25">
      <c r="A1207" s="46"/>
      <c r="B1207" s="45"/>
      <c r="C1207" s="45"/>
      <c r="I1207" s="31"/>
      <c r="J1207" s="31"/>
      <c r="K1207" s="31"/>
      <c r="L1207" s="31"/>
    </row>
    <row r="1208" spans="1:12" x14ac:dyDescent="0.25">
      <c r="A1208" s="46"/>
      <c r="B1208" s="45"/>
      <c r="C1208" s="45"/>
      <c r="I1208" s="31"/>
      <c r="J1208" s="31"/>
      <c r="K1208" s="31"/>
      <c r="L1208" s="31"/>
    </row>
    <row r="1209" spans="1:12" x14ac:dyDescent="0.25">
      <c r="A1209" s="46"/>
      <c r="B1209" s="45"/>
      <c r="C1209" s="45"/>
      <c r="I1209" s="31"/>
      <c r="J1209" s="31"/>
      <c r="K1209" s="31"/>
      <c r="L1209" s="31"/>
    </row>
    <row r="1210" spans="1:12" x14ac:dyDescent="0.25">
      <c r="A1210" s="46"/>
      <c r="B1210" s="45"/>
      <c r="C1210" s="45"/>
      <c r="I1210" s="31"/>
      <c r="J1210" s="31"/>
      <c r="K1210" s="31"/>
      <c r="L1210" s="31"/>
    </row>
    <row r="1211" spans="1:12" x14ac:dyDescent="0.25">
      <c r="A1211" s="46"/>
      <c r="B1211" s="45"/>
      <c r="C1211" s="45"/>
      <c r="I1211" s="31"/>
      <c r="J1211" s="31"/>
      <c r="K1211" s="31"/>
      <c r="L1211" s="31"/>
    </row>
    <row r="1212" spans="1:12" x14ac:dyDescent="0.25">
      <c r="A1212" s="46"/>
      <c r="B1212" s="45"/>
      <c r="C1212" s="45"/>
      <c r="I1212" s="31"/>
      <c r="J1212" s="31"/>
      <c r="K1212" s="31"/>
      <c r="L1212" s="31"/>
    </row>
    <row r="1213" spans="1:12" x14ac:dyDescent="0.25">
      <c r="A1213" s="46"/>
      <c r="B1213" s="45"/>
      <c r="C1213" s="45"/>
      <c r="I1213" s="31"/>
      <c r="J1213" s="31"/>
      <c r="K1213" s="31"/>
      <c r="L1213" s="31"/>
    </row>
    <row r="1214" spans="1:12" x14ac:dyDescent="0.25">
      <c r="A1214" s="46"/>
      <c r="B1214" s="45"/>
      <c r="C1214" s="45"/>
      <c r="I1214" s="31"/>
      <c r="J1214" s="31"/>
      <c r="K1214" s="31"/>
      <c r="L1214" s="31"/>
    </row>
    <row r="1215" spans="1:12" x14ac:dyDescent="0.25">
      <c r="A1215" s="46"/>
      <c r="B1215" s="45"/>
      <c r="C1215" s="45"/>
      <c r="I1215" s="31"/>
      <c r="J1215" s="31"/>
      <c r="K1215" s="31"/>
      <c r="L1215" s="31"/>
    </row>
    <row r="1216" spans="1:12" x14ac:dyDescent="0.25">
      <c r="A1216" s="46"/>
      <c r="B1216" s="45"/>
      <c r="C1216" s="45"/>
      <c r="I1216" s="31"/>
      <c r="J1216" s="31"/>
      <c r="K1216" s="31"/>
      <c r="L1216" s="31"/>
    </row>
    <row r="1217" spans="1:12" x14ac:dyDescent="0.25">
      <c r="A1217" s="46"/>
      <c r="B1217" s="45"/>
      <c r="C1217" s="45"/>
      <c r="I1217" s="31"/>
      <c r="J1217" s="31"/>
      <c r="K1217" s="31"/>
      <c r="L1217" s="31"/>
    </row>
    <row r="1218" spans="1:12" x14ac:dyDescent="0.25">
      <c r="A1218" s="46"/>
      <c r="B1218" s="45"/>
      <c r="C1218" s="45"/>
      <c r="I1218" s="31"/>
      <c r="J1218" s="31"/>
      <c r="K1218" s="31"/>
      <c r="L1218" s="31"/>
    </row>
    <row r="1219" spans="1:12" x14ac:dyDescent="0.25">
      <c r="A1219" s="46"/>
      <c r="B1219" s="45"/>
      <c r="C1219" s="45"/>
      <c r="I1219" s="31"/>
      <c r="J1219" s="31"/>
      <c r="K1219" s="31"/>
      <c r="L1219" s="31"/>
    </row>
    <row r="1220" spans="1:12" x14ac:dyDescent="0.25">
      <c r="A1220" s="46"/>
      <c r="B1220" s="45"/>
      <c r="C1220" s="45"/>
      <c r="I1220" s="31"/>
      <c r="J1220" s="31"/>
      <c r="K1220" s="31"/>
      <c r="L1220" s="31"/>
    </row>
    <row r="1221" spans="1:12" x14ac:dyDescent="0.25">
      <c r="A1221" s="46"/>
      <c r="B1221" s="45"/>
      <c r="C1221" s="45"/>
      <c r="I1221" s="31"/>
      <c r="J1221" s="31"/>
      <c r="K1221" s="31"/>
      <c r="L1221" s="31"/>
    </row>
    <row r="1222" spans="1:12" x14ac:dyDescent="0.25">
      <c r="A1222" s="46"/>
      <c r="B1222" s="45"/>
      <c r="C1222" s="45"/>
      <c r="I1222" s="31"/>
      <c r="J1222" s="31"/>
      <c r="K1222" s="31"/>
      <c r="L1222" s="31"/>
    </row>
    <row r="1223" spans="1:12" x14ac:dyDescent="0.25">
      <c r="A1223" s="46"/>
      <c r="B1223" s="45"/>
      <c r="C1223" s="45"/>
      <c r="I1223" s="31"/>
      <c r="J1223" s="31"/>
      <c r="K1223" s="31"/>
      <c r="L1223" s="31"/>
    </row>
    <row r="1224" spans="1:12" x14ac:dyDescent="0.25">
      <c r="A1224" s="46"/>
      <c r="B1224" s="45"/>
      <c r="C1224" s="45"/>
      <c r="I1224" s="31"/>
      <c r="J1224" s="31"/>
      <c r="K1224" s="31"/>
      <c r="L1224" s="31"/>
    </row>
    <row r="1225" spans="1:12" x14ac:dyDescent="0.25">
      <c r="A1225" s="46"/>
      <c r="B1225" s="45"/>
      <c r="C1225" s="45"/>
      <c r="I1225" s="31"/>
      <c r="J1225" s="31"/>
      <c r="K1225" s="31"/>
      <c r="L1225" s="31"/>
    </row>
    <row r="1226" spans="1:12" x14ac:dyDescent="0.25">
      <c r="A1226" s="46"/>
      <c r="B1226" s="45"/>
      <c r="C1226" s="45"/>
      <c r="I1226" s="31"/>
      <c r="J1226" s="31"/>
      <c r="K1226" s="31"/>
      <c r="L1226" s="31"/>
    </row>
    <row r="1227" spans="1:12" x14ac:dyDescent="0.25">
      <c r="A1227" s="46"/>
      <c r="B1227" s="45"/>
      <c r="C1227" s="45"/>
      <c r="I1227" s="31"/>
      <c r="J1227" s="31"/>
      <c r="K1227" s="31"/>
      <c r="L1227" s="31"/>
    </row>
    <row r="1228" spans="1:12" x14ac:dyDescent="0.25">
      <c r="A1228" s="46"/>
      <c r="B1228" s="45"/>
      <c r="C1228" s="45"/>
      <c r="I1228" s="31"/>
      <c r="J1228" s="31"/>
      <c r="K1228" s="31"/>
      <c r="L1228" s="31"/>
    </row>
    <row r="1229" spans="1:12" x14ac:dyDescent="0.25">
      <c r="A1229" s="46"/>
      <c r="B1229" s="45"/>
      <c r="C1229" s="45"/>
      <c r="I1229" s="31"/>
      <c r="J1229" s="31"/>
      <c r="K1229" s="31"/>
      <c r="L1229" s="31"/>
    </row>
    <row r="1230" spans="1:12" x14ac:dyDescent="0.25">
      <c r="A1230" s="46"/>
      <c r="B1230" s="45"/>
      <c r="C1230" s="45"/>
      <c r="I1230" s="31"/>
      <c r="J1230" s="31"/>
      <c r="K1230" s="31"/>
      <c r="L1230" s="31"/>
    </row>
    <row r="1231" spans="1:12" x14ac:dyDescent="0.25">
      <c r="A1231" s="46"/>
      <c r="B1231" s="45"/>
      <c r="C1231" s="45"/>
      <c r="I1231" s="31"/>
      <c r="J1231" s="31"/>
      <c r="K1231" s="31"/>
      <c r="L1231" s="31"/>
    </row>
    <row r="1232" spans="1:12" x14ac:dyDescent="0.25">
      <c r="A1232" s="46"/>
      <c r="B1232" s="45"/>
      <c r="C1232" s="45"/>
      <c r="I1232" s="31"/>
      <c r="J1232" s="31"/>
      <c r="K1232" s="31"/>
      <c r="L1232" s="31"/>
    </row>
    <row r="1233" spans="1:12" x14ac:dyDescent="0.25">
      <c r="A1233" s="46"/>
      <c r="B1233" s="45"/>
      <c r="C1233" s="45"/>
      <c r="I1233" s="31"/>
      <c r="J1233" s="31"/>
      <c r="K1233" s="31"/>
      <c r="L1233" s="31"/>
    </row>
    <row r="1234" spans="1:12" x14ac:dyDescent="0.25">
      <c r="A1234" s="46"/>
      <c r="B1234" s="45"/>
      <c r="C1234" s="45"/>
      <c r="I1234" s="31"/>
      <c r="J1234" s="31"/>
      <c r="K1234" s="31"/>
      <c r="L1234" s="31"/>
    </row>
    <row r="1235" spans="1:12" x14ac:dyDescent="0.25">
      <c r="A1235" s="46"/>
      <c r="B1235" s="45"/>
      <c r="C1235" s="45"/>
      <c r="I1235" s="31"/>
      <c r="J1235" s="31"/>
      <c r="K1235" s="31"/>
      <c r="L1235" s="31"/>
    </row>
    <row r="1236" spans="1:12" x14ac:dyDescent="0.25">
      <c r="A1236" s="46"/>
      <c r="B1236" s="45"/>
      <c r="C1236" s="45"/>
      <c r="I1236" s="31"/>
      <c r="J1236" s="31"/>
      <c r="K1236" s="31"/>
      <c r="L1236" s="31"/>
    </row>
    <row r="1237" spans="1:12" x14ac:dyDescent="0.25">
      <c r="A1237" s="46"/>
      <c r="B1237" s="45"/>
      <c r="C1237" s="45"/>
      <c r="I1237" s="31"/>
      <c r="J1237" s="31"/>
      <c r="K1237" s="31"/>
      <c r="L1237" s="31"/>
    </row>
    <row r="1238" spans="1:12" x14ac:dyDescent="0.25">
      <c r="A1238" s="46"/>
      <c r="B1238" s="45"/>
      <c r="C1238" s="45"/>
      <c r="I1238" s="31"/>
      <c r="J1238" s="31"/>
      <c r="K1238" s="31"/>
      <c r="L1238" s="31"/>
    </row>
    <row r="1239" spans="1:12" x14ac:dyDescent="0.25">
      <c r="A1239" s="46"/>
      <c r="B1239" s="45"/>
      <c r="C1239" s="45"/>
      <c r="I1239" s="31"/>
      <c r="J1239" s="31"/>
      <c r="K1239" s="31"/>
      <c r="L1239" s="31"/>
    </row>
    <row r="1240" spans="1:12" x14ac:dyDescent="0.25">
      <c r="A1240" s="46"/>
      <c r="B1240" s="45"/>
      <c r="C1240" s="45"/>
      <c r="I1240" s="31"/>
      <c r="J1240" s="31"/>
      <c r="K1240" s="31"/>
      <c r="L1240" s="31"/>
    </row>
    <row r="1241" spans="1:12" x14ac:dyDescent="0.25">
      <c r="A1241" s="46"/>
      <c r="B1241" s="45"/>
      <c r="C1241" s="45"/>
      <c r="I1241" s="31"/>
      <c r="J1241" s="31"/>
      <c r="K1241" s="31"/>
      <c r="L1241" s="31"/>
    </row>
    <row r="1242" spans="1:12" x14ac:dyDescent="0.25">
      <c r="A1242" s="46"/>
      <c r="B1242" s="45"/>
      <c r="C1242" s="45"/>
      <c r="I1242" s="31"/>
      <c r="J1242" s="31"/>
      <c r="K1242" s="31"/>
      <c r="L1242" s="31"/>
    </row>
    <row r="1243" spans="1:12" x14ac:dyDescent="0.25">
      <c r="A1243" s="46"/>
      <c r="B1243" s="45"/>
      <c r="C1243" s="45"/>
      <c r="I1243" s="31"/>
      <c r="J1243" s="31"/>
      <c r="K1243" s="31"/>
      <c r="L1243" s="31"/>
    </row>
    <row r="1244" spans="1:12" x14ac:dyDescent="0.25">
      <c r="A1244" s="46"/>
      <c r="B1244" s="45"/>
      <c r="C1244" s="45"/>
      <c r="I1244" s="31"/>
      <c r="J1244" s="31"/>
      <c r="K1244" s="31"/>
      <c r="L1244" s="31"/>
    </row>
    <row r="1245" spans="1:12" x14ac:dyDescent="0.25">
      <c r="A1245" s="46"/>
      <c r="B1245" s="45"/>
      <c r="C1245" s="45"/>
      <c r="I1245" s="31"/>
      <c r="J1245" s="31"/>
      <c r="K1245" s="31"/>
      <c r="L1245" s="31"/>
    </row>
    <row r="1246" spans="1:12" x14ac:dyDescent="0.25">
      <c r="A1246" s="46"/>
      <c r="B1246" s="45"/>
      <c r="C1246" s="45"/>
      <c r="I1246" s="31"/>
      <c r="J1246" s="31"/>
      <c r="K1246" s="31"/>
      <c r="L1246" s="31"/>
    </row>
    <row r="1247" spans="1:12" x14ac:dyDescent="0.25">
      <c r="A1247" s="46"/>
      <c r="B1247" s="45"/>
      <c r="C1247" s="45"/>
      <c r="I1247" s="31"/>
      <c r="J1247" s="31"/>
      <c r="K1247" s="31"/>
      <c r="L1247" s="31"/>
    </row>
    <row r="1248" spans="1:12" x14ac:dyDescent="0.25">
      <c r="A1248" s="46"/>
      <c r="B1248" s="45"/>
      <c r="C1248" s="45"/>
      <c r="I1248" s="31"/>
      <c r="J1248" s="31"/>
      <c r="K1248" s="31"/>
      <c r="L1248" s="31"/>
    </row>
    <row r="1249" spans="1:12" x14ac:dyDescent="0.25">
      <c r="A1249" s="46"/>
      <c r="B1249" s="45"/>
      <c r="C1249" s="45"/>
      <c r="I1249" s="31"/>
      <c r="J1249" s="31"/>
      <c r="K1249" s="31"/>
      <c r="L1249" s="31"/>
    </row>
    <row r="1250" spans="1:12" x14ac:dyDescent="0.25">
      <c r="A1250" s="46"/>
      <c r="B1250" s="45"/>
      <c r="C1250" s="45"/>
      <c r="I1250" s="31"/>
      <c r="J1250" s="31"/>
      <c r="K1250" s="31"/>
      <c r="L1250" s="31"/>
    </row>
    <row r="1251" spans="1:12" x14ac:dyDescent="0.25">
      <c r="A1251" s="46"/>
      <c r="B1251" s="45"/>
      <c r="C1251" s="45"/>
      <c r="I1251" s="31"/>
      <c r="J1251" s="31"/>
      <c r="K1251" s="31"/>
      <c r="L1251" s="31"/>
    </row>
    <row r="1252" spans="1:12" x14ac:dyDescent="0.25">
      <c r="A1252" s="46"/>
      <c r="B1252" s="45"/>
      <c r="C1252" s="45"/>
      <c r="I1252" s="31"/>
      <c r="J1252" s="31"/>
      <c r="K1252" s="31"/>
      <c r="L1252" s="31"/>
    </row>
    <row r="1253" spans="1:12" x14ac:dyDescent="0.25">
      <c r="A1253" s="46"/>
      <c r="B1253" s="45"/>
      <c r="C1253" s="45"/>
      <c r="I1253" s="31"/>
      <c r="J1253" s="31"/>
      <c r="K1253" s="31"/>
      <c r="L1253" s="31"/>
    </row>
    <row r="1254" spans="1:12" x14ac:dyDescent="0.25">
      <c r="A1254" s="46"/>
      <c r="B1254" s="45"/>
      <c r="C1254" s="45"/>
      <c r="I1254" s="31"/>
      <c r="J1254" s="31"/>
      <c r="K1254" s="31"/>
      <c r="L1254" s="31"/>
    </row>
    <row r="1255" spans="1:12" x14ac:dyDescent="0.25">
      <c r="A1255" s="46"/>
      <c r="B1255" s="45"/>
      <c r="C1255" s="45"/>
      <c r="I1255" s="31"/>
      <c r="J1255" s="31"/>
      <c r="K1255" s="31"/>
      <c r="L1255" s="31"/>
    </row>
    <row r="1256" spans="1:12" x14ac:dyDescent="0.25">
      <c r="A1256" s="46"/>
      <c r="B1256" s="45"/>
      <c r="C1256" s="45"/>
      <c r="I1256" s="31"/>
      <c r="J1256" s="31"/>
      <c r="K1256" s="31"/>
      <c r="L1256" s="31"/>
    </row>
    <row r="1257" spans="1:12" x14ac:dyDescent="0.25">
      <c r="A1257" s="46"/>
      <c r="B1257" s="45"/>
      <c r="C1257" s="45"/>
      <c r="I1257" s="31"/>
      <c r="J1257" s="31"/>
      <c r="K1257" s="31"/>
      <c r="L1257" s="31"/>
    </row>
    <row r="1258" spans="1:12" x14ac:dyDescent="0.25">
      <c r="A1258" s="46"/>
      <c r="B1258" s="45"/>
      <c r="C1258" s="45"/>
      <c r="I1258" s="31"/>
      <c r="J1258" s="31"/>
      <c r="K1258" s="31"/>
      <c r="L1258" s="31"/>
    </row>
    <row r="1259" spans="1:12" x14ac:dyDescent="0.25">
      <c r="A1259" s="46"/>
      <c r="B1259" s="45"/>
      <c r="C1259" s="45"/>
      <c r="I1259" s="31"/>
      <c r="J1259" s="31"/>
      <c r="K1259" s="31"/>
      <c r="L1259" s="31"/>
    </row>
    <row r="1260" spans="1:12" x14ac:dyDescent="0.25">
      <c r="A1260" s="46"/>
      <c r="B1260" s="45"/>
      <c r="C1260" s="45"/>
      <c r="I1260" s="31"/>
      <c r="J1260" s="31"/>
      <c r="K1260" s="31"/>
      <c r="L1260" s="31"/>
    </row>
    <row r="1261" spans="1:12" x14ac:dyDescent="0.25">
      <c r="A1261" s="46"/>
      <c r="B1261" s="45"/>
      <c r="C1261" s="45"/>
      <c r="I1261" s="31"/>
      <c r="J1261" s="31"/>
      <c r="K1261" s="31"/>
      <c r="L1261" s="31"/>
    </row>
    <row r="1262" spans="1:12" x14ac:dyDescent="0.25">
      <c r="A1262" s="46"/>
      <c r="B1262" s="45"/>
      <c r="C1262" s="45"/>
      <c r="I1262" s="31"/>
      <c r="J1262" s="31"/>
      <c r="K1262" s="31"/>
      <c r="L1262" s="31"/>
    </row>
    <row r="1263" spans="1:12" x14ac:dyDescent="0.25">
      <c r="A1263" s="46"/>
      <c r="B1263" s="45"/>
      <c r="C1263" s="45"/>
      <c r="I1263" s="31"/>
      <c r="J1263" s="31"/>
      <c r="K1263" s="31"/>
      <c r="L1263" s="31"/>
    </row>
    <row r="1264" spans="1:12" x14ac:dyDescent="0.25">
      <c r="A1264" s="46"/>
      <c r="B1264" s="45"/>
      <c r="C1264" s="45"/>
      <c r="I1264" s="31"/>
      <c r="J1264" s="31"/>
      <c r="K1264" s="31"/>
      <c r="L1264" s="31"/>
    </row>
    <row r="1265" spans="1:12" x14ac:dyDescent="0.25">
      <c r="A1265" s="46"/>
      <c r="B1265" s="45"/>
      <c r="C1265" s="45"/>
      <c r="I1265" s="31"/>
      <c r="J1265" s="31"/>
      <c r="K1265" s="31"/>
      <c r="L1265" s="31"/>
    </row>
    <row r="1266" spans="1:12" x14ac:dyDescent="0.25">
      <c r="A1266" s="46"/>
      <c r="B1266" s="45"/>
      <c r="C1266" s="45"/>
      <c r="I1266" s="31"/>
      <c r="J1266" s="31"/>
      <c r="K1266" s="31"/>
      <c r="L1266" s="31"/>
    </row>
    <row r="1267" spans="1:12" x14ac:dyDescent="0.25">
      <c r="A1267" s="46"/>
      <c r="B1267" s="45"/>
      <c r="C1267" s="45"/>
      <c r="I1267" s="31"/>
      <c r="J1267" s="31"/>
      <c r="K1267" s="31"/>
      <c r="L1267" s="31"/>
    </row>
    <row r="1268" spans="1:12" x14ac:dyDescent="0.25">
      <c r="A1268" s="46"/>
      <c r="B1268" s="45"/>
      <c r="C1268" s="45"/>
      <c r="I1268" s="31"/>
      <c r="J1268" s="31"/>
      <c r="K1268" s="31"/>
      <c r="L1268" s="31"/>
    </row>
    <row r="1269" spans="1:12" x14ac:dyDescent="0.25">
      <c r="A1269" s="46"/>
      <c r="B1269" s="45"/>
      <c r="C1269" s="45"/>
      <c r="I1269" s="31"/>
      <c r="J1269" s="31"/>
      <c r="K1269" s="31"/>
      <c r="L1269" s="31"/>
    </row>
    <row r="1270" spans="1:12" x14ac:dyDescent="0.25">
      <c r="A1270" s="46"/>
      <c r="B1270" s="45"/>
      <c r="C1270" s="45"/>
      <c r="I1270" s="31"/>
      <c r="J1270" s="31"/>
      <c r="K1270" s="31"/>
      <c r="L1270" s="31"/>
    </row>
    <row r="1271" spans="1:12" x14ac:dyDescent="0.25">
      <c r="A1271" s="46"/>
      <c r="B1271" s="45"/>
      <c r="C1271" s="45"/>
      <c r="I1271" s="31"/>
      <c r="J1271" s="31"/>
      <c r="K1271" s="31"/>
      <c r="L1271" s="31"/>
    </row>
    <row r="1272" spans="1:12" x14ac:dyDescent="0.25">
      <c r="A1272" s="46"/>
      <c r="B1272" s="45"/>
      <c r="C1272" s="45"/>
      <c r="I1272" s="31"/>
      <c r="J1272" s="31"/>
      <c r="K1272" s="31"/>
      <c r="L1272" s="31"/>
    </row>
    <row r="1273" spans="1:12" x14ac:dyDescent="0.25">
      <c r="A1273" s="46"/>
      <c r="B1273" s="45"/>
      <c r="C1273" s="45"/>
      <c r="I1273" s="31"/>
      <c r="J1273" s="31"/>
      <c r="K1273" s="31"/>
      <c r="L1273" s="31"/>
    </row>
    <row r="1274" spans="1:12" x14ac:dyDescent="0.25">
      <c r="A1274" s="46"/>
      <c r="B1274" s="45"/>
      <c r="C1274" s="45"/>
      <c r="I1274" s="31"/>
      <c r="J1274" s="31"/>
      <c r="K1274" s="31"/>
      <c r="L1274" s="31"/>
    </row>
    <row r="1275" spans="1:12" x14ac:dyDescent="0.25">
      <c r="A1275" s="46"/>
      <c r="B1275" s="45"/>
      <c r="C1275" s="45"/>
      <c r="I1275" s="31"/>
      <c r="J1275" s="31"/>
      <c r="K1275" s="31"/>
      <c r="L1275" s="31"/>
    </row>
    <row r="1276" spans="1:12" x14ac:dyDescent="0.25">
      <c r="A1276" s="46"/>
      <c r="B1276" s="45"/>
      <c r="C1276" s="45"/>
      <c r="I1276" s="31"/>
      <c r="J1276" s="31"/>
      <c r="K1276" s="31"/>
      <c r="L1276" s="31"/>
    </row>
    <row r="1277" spans="1:12" x14ac:dyDescent="0.25">
      <c r="A1277" s="46"/>
      <c r="B1277" s="45"/>
      <c r="C1277" s="45"/>
      <c r="I1277" s="31"/>
      <c r="J1277" s="31"/>
      <c r="K1277" s="31"/>
      <c r="L1277" s="31"/>
    </row>
    <row r="1278" spans="1:12" x14ac:dyDescent="0.25">
      <c r="A1278" s="46"/>
      <c r="B1278" s="45"/>
      <c r="C1278" s="45"/>
      <c r="I1278" s="31"/>
      <c r="J1278" s="31"/>
      <c r="K1278" s="31"/>
      <c r="L1278" s="31"/>
    </row>
    <row r="1279" spans="1:12" x14ac:dyDescent="0.25">
      <c r="A1279" s="46"/>
      <c r="B1279" s="45"/>
      <c r="C1279" s="45"/>
      <c r="I1279" s="31"/>
      <c r="J1279" s="31"/>
      <c r="K1279" s="31"/>
      <c r="L1279" s="31"/>
    </row>
    <row r="1280" spans="1:12" x14ac:dyDescent="0.25">
      <c r="A1280" s="46"/>
      <c r="B1280" s="45"/>
      <c r="C1280" s="45"/>
      <c r="I1280" s="31"/>
      <c r="J1280" s="31"/>
      <c r="K1280" s="31"/>
      <c r="L1280" s="31"/>
    </row>
    <row r="1281" spans="1:12" x14ac:dyDescent="0.25">
      <c r="A1281" s="46"/>
      <c r="B1281" s="45"/>
      <c r="C1281" s="45"/>
      <c r="I1281" s="31"/>
      <c r="J1281" s="31"/>
      <c r="K1281" s="31"/>
      <c r="L1281" s="31"/>
    </row>
    <row r="1282" spans="1:12" x14ac:dyDescent="0.25">
      <c r="A1282" s="46"/>
      <c r="B1282" s="45"/>
      <c r="C1282" s="45"/>
      <c r="I1282" s="31"/>
      <c r="J1282" s="31"/>
      <c r="K1282" s="31"/>
      <c r="L1282" s="31"/>
    </row>
    <row r="1283" spans="1:12" x14ac:dyDescent="0.25">
      <c r="A1283" s="46"/>
      <c r="B1283" s="45"/>
      <c r="C1283" s="45"/>
      <c r="I1283" s="31"/>
      <c r="J1283" s="31"/>
      <c r="K1283" s="31"/>
      <c r="L1283" s="31"/>
    </row>
    <row r="1284" spans="1:12" x14ac:dyDescent="0.25">
      <c r="A1284" s="46"/>
      <c r="B1284" s="45"/>
      <c r="C1284" s="45"/>
      <c r="I1284" s="31"/>
      <c r="J1284" s="31"/>
      <c r="K1284" s="31"/>
      <c r="L1284" s="31"/>
    </row>
    <row r="1285" spans="1:12" x14ac:dyDescent="0.25">
      <c r="A1285" s="46"/>
      <c r="B1285" s="45"/>
      <c r="C1285" s="45"/>
      <c r="I1285" s="31"/>
      <c r="J1285" s="31"/>
      <c r="K1285" s="31"/>
      <c r="L1285" s="31"/>
    </row>
    <row r="1286" spans="1:12" x14ac:dyDescent="0.25">
      <c r="A1286" s="46"/>
      <c r="B1286" s="45"/>
      <c r="C1286" s="45"/>
      <c r="I1286" s="31"/>
      <c r="J1286" s="31"/>
      <c r="K1286" s="31"/>
      <c r="L1286" s="31"/>
    </row>
    <row r="1287" spans="1:12" x14ac:dyDescent="0.25">
      <c r="A1287" s="46"/>
      <c r="B1287" s="45"/>
      <c r="C1287" s="45"/>
      <c r="I1287" s="31"/>
      <c r="J1287" s="31"/>
      <c r="K1287" s="31"/>
      <c r="L1287" s="31"/>
    </row>
    <row r="1288" spans="1:12" x14ac:dyDescent="0.25">
      <c r="A1288" s="46"/>
      <c r="B1288" s="45"/>
      <c r="C1288" s="45"/>
      <c r="I1288" s="31"/>
      <c r="J1288" s="31"/>
      <c r="K1288" s="31"/>
      <c r="L1288" s="31"/>
    </row>
    <row r="1289" spans="1:12" x14ac:dyDescent="0.25">
      <c r="A1289" s="46"/>
      <c r="B1289" s="45"/>
      <c r="C1289" s="45"/>
      <c r="I1289" s="31"/>
      <c r="J1289" s="31"/>
      <c r="K1289" s="31"/>
      <c r="L1289" s="31"/>
    </row>
    <row r="1290" spans="1:12" x14ac:dyDescent="0.25">
      <c r="A1290" s="46"/>
      <c r="B1290" s="45"/>
      <c r="C1290" s="45"/>
      <c r="I1290" s="31"/>
      <c r="J1290" s="31"/>
      <c r="K1290" s="31"/>
      <c r="L1290" s="31"/>
    </row>
    <row r="1291" spans="1:12" x14ac:dyDescent="0.25">
      <c r="A1291" s="46"/>
      <c r="B1291" s="45"/>
      <c r="C1291" s="45"/>
      <c r="I1291" s="31"/>
      <c r="J1291" s="31"/>
      <c r="K1291" s="31"/>
      <c r="L1291" s="31"/>
    </row>
    <row r="1292" spans="1:12" x14ac:dyDescent="0.25">
      <c r="A1292" s="46"/>
      <c r="B1292" s="45"/>
      <c r="C1292" s="45"/>
      <c r="I1292" s="31"/>
      <c r="J1292" s="31"/>
      <c r="K1292" s="31"/>
      <c r="L1292" s="31"/>
    </row>
    <row r="1293" spans="1:12" x14ac:dyDescent="0.25">
      <c r="A1293" s="46"/>
      <c r="B1293" s="45"/>
      <c r="C1293" s="45"/>
      <c r="I1293" s="31"/>
      <c r="J1293" s="31"/>
      <c r="K1293" s="31"/>
      <c r="L1293" s="31"/>
    </row>
    <row r="1294" spans="1:12" x14ac:dyDescent="0.25">
      <c r="A1294" s="46"/>
      <c r="B1294" s="45"/>
      <c r="C1294" s="45"/>
      <c r="I1294" s="31"/>
      <c r="J1294" s="31"/>
      <c r="K1294" s="31"/>
      <c r="L1294" s="31"/>
    </row>
    <row r="1295" spans="1:12" x14ac:dyDescent="0.25">
      <c r="A1295" s="46"/>
      <c r="B1295" s="45"/>
      <c r="C1295" s="45"/>
      <c r="I1295" s="31"/>
      <c r="J1295" s="31"/>
      <c r="K1295" s="31"/>
      <c r="L1295" s="31"/>
    </row>
    <row r="1296" spans="1:12" x14ac:dyDescent="0.25">
      <c r="A1296" s="46"/>
      <c r="B1296" s="45"/>
      <c r="C1296" s="45"/>
      <c r="I1296" s="31"/>
      <c r="J1296" s="31"/>
      <c r="K1296" s="31"/>
      <c r="L1296" s="31"/>
    </row>
    <row r="1297" spans="1:12" x14ac:dyDescent="0.25">
      <c r="A1297" s="46"/>
      <c r="B1297" s="45"/>
      <c r="C1297" s="45"/>
      <c r="I1297" s="31"/>
      <c r="J1297" s="31"/>
      <c r="K1297" s="31"/>
      <c r="L1297" s="31"/>
    </row>
    <row r="1298" spans="1:12" x14ac:dyDescent="0.25">
      <c r="A1298" s="46"/>
      <c r="B1298" s="45"/>
      <c r="C1298" s="45"/>
      <c r="I1298" s="31"/>
      <c r="J1298" s="31"/>
      <c r="K1298" s="31"/>
      <c r="L1298" s="31"/>
    </row>
    <row r="1299" spans="1:12" x14ac:dyDescent="0.25">
      <c r="A1299" s="46"/>
      <c r="B1299" s="45"/>
      <c r="C1299" s="45"/>
      <c r="I1299" s="31"/>
      <c r="J1299" s="31"/>
      <c r="K1299" s="31"/>
      <c r="L1299" s="31"/>
    </row>
    <row r="1300" spans="1:12" x14ac:dyDescent="0.25">
      <c r="A1300" s="46"/>
      <c r="B1300" s="45"/>
      <c r="C1300" s="45"/>
      <c r="I1300" s="31"/>
      <c r="J1300" s="31"/>
      <c r="K1300" s="31"/>
      <c r="L1300" s="31"/>
    </row>
    <row r="1301" spans="1:12" x14ac:dyDescent="0.25">
      <c r="A1301" s="46"/>
      <c r="B1301" s="45"/>
      <c r="C1301" s="45"/>
      <c r="I1301" s="31"/>
      <c r="J1301" s="31"/>
      <c r="K1301" s="31"/>
      <c r="L1301" s="31"/>
    </row>
    <row r="1302" spans="1:12" x14ac:dyDescent="0.25">
      <c r="A1302" s="46"/>
      <c r="B1302" s="45"/>
      <c r="C1302" s="45"/>
      <c r="I1302" s="31"/>
      <c r="J1302" s="31"/>
      <c r="K1302" s="31"/>
      <c r="L1302" s="31"/>
    </row>
    <row r="1303" spans="1:12" x14ac:dyDescent="0.25">
      <c r="A1303" s="46"/>
      <c r="B1303" s="45"/>
      <c r="C1303" s="45"/>
      <c r="I1303" s="31"/>
      <c r="J1303" s="31"/>
      <c r="K1303" s="31"/>
      <c r="L1303" s="31"/>
    </row>
    <row r="1304" spans="1:12" x14ac:dyDescent="0.25">
      <c r="A1304" s="46"/>
      <c r="B1304" s="45"/>
      <c r="C1304" s="45"/>
      <c r="I1304" s="31"/>
      <c r="J1304" s="31"/>
      <c r="K1304" s="31"/>
      <c r="L1304" s="31"/>
    </row>
    <row r="1305" spans="1:12" x14ac:dyDescent="0.25">
      <c r="A1305" s="46"/>
      <c r="B1305" s="45"/>
      <c r="C1305" s="45"/>
      <c r="I1305" s="31"/>
      <c r="J1305" s="31"/>
      <c r="K1305" s="31"/>
      <c r="L1305" s="31"/>
    </row>
    <row r="1306" spans="1:12" x14ac:dyDescent="0.25">
      <c r="A1306" s="46"/>
      <c r="B1306" s="45"/>
      <c r="C1306" s="45"/>
      <c r="I1306" s="31"/>
      <c r="J1306" s="31"/>
      <c r="K1306" s="31"/>
      <c r="L1306" s="31"/>
    </row>
    <row r="1307" spans="1:12" x14ac:dyDescent="0.25">
      <c r="A1307" s="46"/>
      <c r="B1307" s="45"/>
      <c r="C1307" s="45"/>
      <c r="I1307" s="31"/>
      <c r="J1307" s="31"/>
      <c r="K1307" s="31"/>
      <c r="L1307" s="31"/>
    </row>
    <row r="1308" spans="1:12" x14ac:dyDescent="0.25">
      <c r="A1308" s="46"/>
      <c r="B1308" s="45"/>
      <c r="C1308" s="45"/>
      <c r="I1308" s="31"/>
      <c r="J1308" s="31"/>
      <c r="K1308" s="31"/>
      <c r="L1308" s="31"/>
    </row>
    <row r="1309" spans="1:12" x14ac:dyDescent="0.25">
      <c r="A1309" s="46"/>
      <c r="B1309" s="45"/>
      <c r="C1309" s="45"/>
      <c r="I1309" s="31"/>
      <c r="J1309" s="31"/>
      <c r="K1309" s="31"/>
      <c r="L1309" s="31"/>
    </row>
    <row r="1310" spans="1:12" x14ac:dyDescent="0.25">
      <c r="A1310" s="46"/>
      <c r="B1310" s="45"/>
      <c r="C1310" s="45"/>
      <c r="I1310" s="31"/>
      <c r="J1310" s="31"/>
      <c r="K1310" s="31"/>
      <c r="L1310" s="31"/>
    </row>
    <row r="1311" spans="1:12" x14ac:dyDescent="0.25">
      <c r="A1311" s="46"/>
      <c r="B1311" s="45"/>
      <c r="C1311" s="45"/>
      <c r="I1311" s="31"/>
      <c r="J1311" s="31"/>
      <c r="K1311" s="31"/>
      <c r="L1311" s="31"/>
    </row>
    <row r="1312" spans="1:12" x14ac:dyDescent="0.25">
      <c r="A1312" s="46"/>
      <c r="B1312" s="45"/>
      <c r="C1312" s="45"/>
      <c r="I1312" s="31"/>
      <c r="J1312" s="31"/>
      <c r="K1312" s="31"/>
      <c r="L1312" s="31"/>
    </row>
    <row r="1313" spans="1:12" x14ac:dyDescent="0.25">
      <c r="A1313" s="46"/>
      <c r="B1313" s="45"/>
      <c r="C1313" s="45"/>
      <c r="I1313" s="31"/>
      <c r="J1313" s="31"/>
      <c r="K1313" s="31"/>
      <c r="L1313" s="31"/>
    </row>
    <row r="1314" spans="1:12" x14ac:dyDescent="0.25">
      <c r="A1314" s="46"/>
      <c r="B1314" s="45"/>
      <c r="C1314" s="45"/>
      <c r="I1314" s="31"/>
      <c r="J1314" s="31"/>
      <c r="K1314" s="31"/>
      <c r="L1314" s="31"/>
    </row>
    <row r="1315" spans="1:12" x14ac:dyDescent="0.25">
      <c r="A1315" s="46"/>
      <c r="B1315" s="45"/>
      <c r="C1315" s="45"/>
      <c r="I1315" s="31"/>
      <c r="J1315" s="31"/>
      <c r="K1315" s="31"/>
      <c r="L1315" s="31"/>
    </row>
    <row r="1316" spans="1:12" x14ac:dyDescent="0.25">
      <c r="A1316" s="46"/>
      <c r="B1316" s="45"/>
      <c r="C1316" s="45"/>
      <c r="I1316" s="31"/>
      <c r="J1316" s="31"/>
      <c r="K1316" s="31"/>
      <c r="L1316" s="31"/>
    </row>
    <row r="1317" spans="1:12" x14ac:dyDescent="0.25">
      <c r="A1317" s="46"/>
      <c r="B1317" s="45"/>
      <c r="C1317" s="45"/>
      <c r="I1317" s="31"/>
      <c r="J1317" s="31"/>
      <c r="K1317" s="31"/>
      <c r="L1317" s="31"/>
    </row>
    <row r="1318" spans="1:12" x14ac:dyDescent="0.25">
      <c r="A1318" s="46"/>
      <c r="B1318" s="45"/>
      <c r="C1318" s="45"/>
      <c r="I1318" s="31"/>
      <c r="J1318" s="31"/>
      <c r="K1318" s="31"/>
      <c r="L1318" s="31"/>
    </row>
    <row r="1319" spans="1:12" x14ac:dyDescent="0.25">
      <c r="A1319" s="46"/>
      <c r="B1319" s="45"/>
      <c r="C1319" s="45"/>
      <c r="I1319" s="31"/>
      <c r="J1319" s="31"/>
      <c r="K1319" s="31"/>
      <c r="L1319" s="31"/>
    </row>
    <row r="1320" spans="1:12" x14ac:dyDescent="0.25">
      <c r="A1320" s="46"/>
      <c r="B1320" s="45"/>
      <c r="C1320" s="45"/>
      <c r="I1320" s="31"/>
      <c r="J1320" s="31"/>
      <c r="K1320" s="31"/>
      <c r="L1320" s="31"/>
    </row>
    <row r="1321" spans="1:12" x14ac:dyDescent="0.25">
      <c r="A1321" s="46"/>
      <c r="B1321" s="45"/>
      <c r="C1321" s="45"/>
      <c r="I1321" s="31"/>
      <c r="J1321" s="31"/>
      <c r="K1321" s="31"/>
      <c r="L1321" s="31"/>
    </row>
    <row r="1322" spans="1:12" x14ac:dyDescent="0.25">
      <c r="A1322" s="46"/>
      <c r="B1322" s="45"/>
      <c r="C1322" s="45"/>
      <c r="I1322" s="31"/>
      <c r="J1322" s="31"/>
      <c r="K1322" s="31"/>
      <c r="L1322" s="31"/>
    </row>
    <row r="1323" spans="1:12" x14ac:dyDescent="0.25">
      <c r="A1323" s="46"/>
      <c r="B1323" s="45"/>
      <c r="C1323" s="45"/>
      <c r="I1323" s="31"/>
      <c r="J1323" s="31"/>
      <c r="K1323" s="31"/>
      <c r="L1323" s="31"/>
    </row>
    <row r="1324" spans="1:12" x14ac:dyDescent="0.25">
      <c r="A1324" s="46"/>
      <c r="B1324" s="45"/>
      <c r="C1324" s="45"/>
      <c r="I1324" s="31"/>
      <c r="J1324" s="31"/>
      <c r="K1324" s="31"/>
      <c r="L1324" s="31"/>
    </row>
    <row r="1325" spans="1:12" x14ac:dyDescent="0.25">
      <c r="A1325" s="46"/>
      <c r="B1325" s="45"/>
      <c r="C1325" s="45"/>
      <c r="I1325" s="31"/>
      <c r="J1325" s="31"/>
      <c r="K1325" s="31"/>
      <c r="L1325" s="31"/>
    </row>
    <row r="1326" spans="1:12" x14ac:dyDescent="0.25">
      <c r="A1326" s="46"/>
      <c r="B1326" s="45"/>
      <c r="C1326" s="45"/>
      <c r="I1326" s="31"/>
      <c r="J1326" s="31"/>
      <c r="K1326" s="31"/>
      <c r="L1326" s="31"/>
    </row>
    <row r="1327" spans="1:12" x14ac:dyDescent="0.25">
      <c r="A1327" s="46"/>
      <c r="B1327" s="45"/>
      <c r="C1327" s="45"/>
      <c r="I1327" s="31"/>
      <c r="J1327" s="31"/>
      <c r="K1327" s="31"/>
      <c r="L1327" s="31"/>
    </row>
    <row r="1328" spans="1:12" x14ac:dyDescent="0.25">
      <c r="A1328" s="46"/>
      <c r="B1328" s="45"/>
      <c r="C1328" s="45"/>
      <c r="I1328" s="31"/>
      <c r="J1328" s="31"/>
      <c r="K1328" s="31"/>
      <c r="L1328" s="31"/>
    </row>
    <row r="1329" spans="1:12" x14ac:dyDescent="0.25">
      <c r="A1329" s="46"/>
      <c r="B1329" s="45"/>
      <c r="C1329" s="45"/>
      <c r="I1329" s="31"/>
      <c r="J1329" s="31"/>
      <c r="K1329" s="31"/>
      <c r="L1329" s="31"/>
    </row>
    <row r="1330" spans="1:12" x14ac:dyDescent="0.25">
      <c r="A1330" s="46"/>
      <c r="B1330" s="45"/>
      <c r="C1330" s="45"/>
      <c r="I1330" s="31"/>
      <c r="J1330" s="31"/>
      <c r="K1330" s="31"/>
      <c r="L1330" s="31"/>
    </row>
    <row r="1331" spans="1:12" x14ac:dyDescent="0.25">
      <c r="A1331" s="46"/>
      <c r="B1331" s="45"/>
      <c r="C1331" s="45"/>
      <c r="I1331" s="31"/>
      <c r="J1331" s="31"/>
      <c r="K1331" s="31"/>
      <c r="L1331" s="31"/>
    </row>
    <row r="1332" spans="1:12" x14ac:dyDescent="0.25">
      <c r="A1332" s="46"/>
      <c r="B1332" s="45"/>
      <c r="C1332" s="45"/>
      <c r="I1332" s="31"/>
      <c r="J1332" s="31"/>
      <c r="K1332" s="31"/>
      <c r="L1332" s="31"/>
    </row>
    <row r="1333" spans="1:12" x14ac:dyDescent="0.25">
      <c r="A1333" s="46"/>
      <c r="B1333" s="45"/>
      <c r="C1333" s="45"/>
      <c r="I1333" s="31"/>
      <c r="J1333" s="31"/>
      <c r="K1333" s="31"/>
      <c r="L1333" s="31"/>
    </row>
    <row r="1334" spans="1:12" x14ac:dyDescent="0.25">
      <c r="A1334" s="46"/>
      <c r="B1334" s="45"/>
      <c r="C1334" s="45"/>
      <c r="I1334" s="31"/>
      <c r="J1334" s="31"/>
      <c r="K1334" s="31"/>
      <c r="L1334" s="31"/>
    </row>
    <row r="1335" spans="1:12" x14ac:dyDescent="0.25">
      <c r="A1335" s="46"/>
      <c r="B1335" s="45"/>
      <c r="C1335" s="45"/>
      <c r="I1335" s="31"/>
      <c r="J1335" s="31"/>
      <c r="K1335" s="31"/>
      <c r="L1335" s="31"/>
    </row>
    <row r="1336" spans="1:12" x14ac:dyDescent="0.25">
      <c r="A1336" s="46"/>
      <c r="B1336" s="45"/>
      <c r="C1336" s="45"/>
      <c r="I1336" s="31"/>
      <c r="J1336" s="31"/>
      <c r="K1336" s="31"/>
      <c r="L1336" s="31"/>
    </row>
    <row r="1337" spans="1:12" x14ac:dyDescent="0.25">
      <c r="A1337" s="46"/>
      <c r="B1337" s="45"/>
      <c r="C1337" s="45"/>
      <c r="I1337" s="31"/>
      <c r="J1337" s="31"/>
      <c r="K1337" s="31"/>
      <c r="L1337" s="31"/>
    </row>
    <row r="1338" spans="1:12" x14ac:dyDescent="0.25">
      <c r="A1338" s="46"/>
      <c r="B1338" s="45"/>
      <c r="C1338" s="45"/>
      <c r="I1338" s="31"/>
      <c r="J1338" s="31"/>
      <c r="K1338" s="31"/>
      <c r="L1338" s="31"/>
    </row>
    <row r="1339" spans="1:12" x14ac:dyDescent="0.25">
      <c r="A1339" s="46"/>
      <c r="B1339" s="45"/>
      <c r="C1339" s="45"/>
      <c r="I1339" s="31"/>
      <c r="J1339" s="31"/>
      <c r="K1339" s="31"/>
      <c r="L1339" s="31"/>
    </row>
    <row r="1340" spans="1:12" x14ac:dyDescent="0.25">
      <c r="A1340" s="46"/>
      <c r="B1340" s="45"/>
      <c r="C1340" s="45"/>
      <c r="I1340" s="31"/>
      <c r="J1340" s="31"/>
      <c r="K1340" s="31"/>
      <c r="L1340" s="31"/>
    </row>
    <row r="1341" spans="1:12" x14ac:dyDescent="0.25">
      <c r="A1341" s="46"/>
      <c r="B1341" s="45"/>
      <c r="C1341" s="45"/>
      <c r="I1341" s="31"/>
      <c r="J1341" s="31"/>
      <c r="K1341" s="31"/>
      <c r="L1341" s="31"/>
    </row>
    <row r="1342" spans="1:12" x14ac:dyDescent="0.25">
      <c r="A1342" s="46"/>
      <c r="B1342" s="45"/>
      <c r="C1342" s="45"/>
      <c r="I1342" s="31"/>
      <c r="J1342" s="31"/>
      <c r="K1342" s="31"/>
      <c r="L1342" s="31"/>
    </row>
    <row r="1343" spans="1:12" x14ac:dyDescent="0.25">
      <c r="A1343" s="46"/>
      <c r="B1343" s="45"/>
      <c r="C1343" s="45"/>
      <c r="I1343" s="31"/>
      <c r="J1343" s="31"/>
      <c r="K1343" s="31"/>
      <c r="L1343" s="31"/>
    </row>
    <row r="1344" spans="1:12" x14ac:dyDescent="0.25">
      <c r="A1344" s="46"/>
      <c r="B1344" s="45"/>
      <c r="C1344" s="45"/>
      <c r="I1344" s="31"/>
      <c r="J1344" s="31"/>
      <c r="K1344" s="31"/>
      <c r="L1344" s="31"/>
    </row>
    <row r="1345" spans="1:12" x14ac:dyDescent="0.25">
      <c r="A1345" s="46"/>
      <c r="B1345" s="45"/>
      <c r="C1345" s="45"/>
      <c r="I1345" s="31"/>
      <c r="J1345" s="31"/>
      <c r="K1345" s="31"/>
      <c r="L1345" s="31"/>
    </row>
    <row r="1346" spans="1:12" x14ac:dyDescent="0.25">
      <c r="A1346" s="46"/>
      <c r="B1346" s="45"/>
      <c r="C1346" s="45"/>
      <c r="I1346" s="31"/>
      <c r="J1346" s="31"/>
      <c r="K1346" s="31"/>
      <c r="L1346" s="31"/>
    </row>
    <row r="1347" spans="1:12" x14ac:dyDescent="0.25">
      <c r="A1347" s="46"/>
      <c r="B1347" s="45"/>
      <c r="C1347" s="45"/>
      <c r="I1347" s="31"/>
      <c r="J1347" s="31"/>
      <c r="K1347" s="31"/>
      <c r="L1347" s="31"/>
    </row>
    <row r="1348" spans="1:12" x14ac:dyDescent="0.25">
      <c r="A1348" s="46"/>
      <c r="B1348" s="45"/>
      <c r="C1348" s="45"/>
      <c r="I1348" s="31"/>
      <c r="J1348" s="31"/>
      <c r="K1348" s="31"/>
      <c r="L1348" s="31"/>
    </row>
    <row r="1349" spans="1:12" x14ac:dyDescent="0.25">
      <c r="A1349" s="46"/>
      <c r="B1349" s="45"/>
      <c r="C1349" s="45"/>
      <c r="I1349" s="31"/>
      <c r="J1349" s="31"/>
      <c r="K1349" s="31"/>
      <c r="L1349" s="31"/>
    </row>
    <row r="1350" spans="1:12" x14ac:dyDescent="0.25">
      <c r="A1350" s="46"/>
      <c r="B1350" s="45"/>
      <c r="C1350" s="45"/>
      <c r="I1350" s="31"/>
      <c r="J1350" s="31"/>
      <c r="K1350" s="31"/>
      <c r="L1350" s="31"/>
    </row>
    <row r="1351" spans="1:12" x14ac:dyDescent="0.25">
      <c r="A1351" s="46"/>
      <c r="B1351" s="45"/>
      <c r="C1351" s="45"/>
      <c r="I1351" s="31"/>
      <c r="J1351" s="31"/>
      <c r="K1351" s="31"/>
      <c r="L1351" s="31"/>
    </row>
    <row r="1352" spans="1:12" x14ac:dyDescent="0.25">
      <c r="A1352" s="46"/>
      <c r="B1352" s="45"/>
      <c r="C1352" s="45"/>
      <c r="I1352" s="31"/>
      <c r="J1352" s="31"/>
      <c r="K1352" s="31"/>
      <c r="L1352" s="31"/>
    </row>
    <row r="1353" spans="1:12" x14ac:dyDescent="0.25">
      <c r="A1353" s="46"/>
      <c r="B1353" s="45"/>
      <c r="C1353" s="45"/>
      <c r="I1353" s="31"/>
      <c r="J1353" s="31"/>
      <c r="K1353" s="31"/>
      <c r="L1353" s="31"/>
    </row>
    <row r="1354" spans="1:12" x14ac:dyDescent="0.25">
      <c r="A1354" s="46"/>
      <c r="B1354" s="45"/>
      <c r="C1354" s="45"/>
      <c r="I1354" s="31"/>
      <c r="J1354" s="31"/>
      <c r="K1354" s="31"/>
      <c r="L1354" s="31"/>
    </row>
    <row r="1355" spans="1:12" x14ac:dyDescent="0.25">
      <c r="A1355" s="46"/>
      <c r="B1355" s="45"/>
      <c r="C1355" s="45"/>
      <c r="I1355" s="31"/>
      <c r="J1355" s="31"/>
      <c r="K1355" s="31"/>
      <c r="L1355" s="31"/>
    </row>
    <row r="1356" spans="1:12" x14ac:dyDescent="0.25">
      <c r="A1356" s="46"/>
      <c r="B1356" s="45"/>
      <c r="C1356" s="45"/>
      <c r="I1356" s="31"/>
      <c r="J1356" s="31"/>
      <c r="K1356" s="31"/>
      <c r="L1356" s="31"/>
    </row>
    <row r="1357" spans="1:12" x14ac:dyDescent="0.25">
      <c r="A1357" s="46"/>
      <c r="B1357" s="45"/>
      <c r="C1357" s="45"/>
      <c r="I1357" s="31"/>
      <c r="J1357" s="31"/>
      <c r="K1357" s="31"/>
      <c r="L1357" s="31"/>
    </row>
    <row r="1358" spans="1:12" x14ac:dyDescent="0.25">
      <c r="A1358" s="46"/>
      <c r="B1358" s="45"/>
      <c r="C1358" s="45"/>
      <c r="I1358" s="31"/>
      <c r="J1358" s="31"/>
      <c r="K1358" s="31"/>
      <c r="L1358" s="31"/>
    </row>
    <row r="1359" spans="1:12" x14ac:dyDescent="0.25">
      <c r="A1359" s="46"/>
      <c r="B1359" s="45"/>
      <c r="C1359" s="45"/>
      <c r="I1359" s="31"/>
      <c r="J1359" s="31"/>
      <c r="K1359" s="31"/>
      <c r="L1359" s="31"/>
    </row>
    <row r="1360" spans="1:12" x14ac:dyDescent="0.25">
      <c r="A1360" s="46"/>
      <c r="B1360" s="45"/>
      <c r="C1360" s="45"/>
      <c r="I1360" s="31"/>
      <c r="J1360" s="31"/>
      <c r="K1360" s="31"/>
      <c r="L1360" s="31"/>
    </row>
    <row r="1361" spans="1:12" x14ac:dyDescent="0.25">
      <c r="A1361" s="46"/>
      <c r="B1361" s="45"/>
      <c r="C1361" s="45"/>
      <c r="I1361" s="31"/>
      <c r="J1361" s="31"/>
      <c r="K1361" s="31"/>
      <c r="L1361" s="31"/>
    </row>
    <row r="1362" spans="1:12" x14ac:dyDescent="0.25">
      <c r="A1362" s="46"/>
      <c r="B1362" s="45"/>
      <c r="C1362" s="45"/>
      <c r="I1362" s="31"/>
      <c r="J1362" s="31"/>
      <c r="K1362" s="31"/>
      <c r="L1362" s="31"/>
    </row>
    <row r="1363" spans="1:12" x14ac:dyDescent="0.25">
      <c r="A1363" s="46"/>
      <c r="B1363" s="45"/>
      <c r="C1363" s="45"/>
      <c r="I1363" s="31"/>
      <c r="J1363" s="31"/>
      <c r="K1363" s="31"/>
      <c r="L1363" s="31"/>
    </row>
    <row r="1364" spans="1:12" x14ac:dyDescent="0.25">
      <c r="A1364" s="46"/>
      <c r="B1364" s="45"/>
      <c r="C1364" s="45"/>
      <c r="I1364" s="31"/>
      <c r="J1364" s="31"/>
      <c r="K1364" s="31"/>
      <c r="L1364" s="31"/>
    </row>
    <row r="1365" spans="1:12" x14ac:dyDescent="0.25">
      <c r="A1365" s="46"/>
      <c r="B1365" s="45"/>
      <c r="C1365" s="45"/>
      <c r="I1365" s="31"/>
      <c r="J1365" s="31"/>
      <c r="K1365" s="31"/>
      <c r="L1365" s="31"/>
    </row>
    <row r="1366" spans="1:12" x14ac:dyDescent="0.25">
      <c r="A1366" s="46"/>
      <c r="B1366" s="45"/>
      <c r="C1366" s="45"/>
      <c r="I1366" s="31"/>
      <c r="J1366" s="31"/>
      <c r="K1366" s="31"/>
      <c r="L1366" s="31"/>
    </row>
    <row r="1367" spans="1:12" x14ac:dyDescent="0.25">
      <c r="A1367" s="46"/>
      <c r="B1367" s="45"/>
      <c r="C1367" s="45"/>
      <c r="I1367" s="31"/>
      <c r="J1367" s="31"/>
      <c r="K1367" s="31"/>
      <c r="L1367" s="31"/>
    </row>
    <row r="1368" spans="1:12" x14ac:dyDescent="0.25">
      <c r="A1368" s="46"/>
      <c r="B1368" s="45"/>
      <c r="C1368" s="45"/>
      <c r="I1368" s="31"/>
      <c r="J1368" s="31"/>
      <c r="K1368" s="31"/>
      <c r="L1368" s="31"/>
    </row>
    <row r="1369" spans="1:12" x14ac:dyDescent="0.25">
      <c r="A1369" s="46"/>
      <c r="B1369" s="45"/>
      <c r="C1369" s="45"/>
      <c r="I1369" s="31"/>
      <c r="J1369" s="31"/>
      <c r="K1369" s="31"/>
      <c r="L1369" s="31"/>
    </row>
    <row r="1370" spans="1:12" x14ac:dyDescent="0.25">
      <c r="A1370" s="46"/>
      <c r="B1370" s="45"/>
      <c r="C1370" s="45"/>
      <c r="I1370" s="31"/>
      <c r="J1370" s="31"/>
      <c r="K1370" s="31"/>
      <c r="L1370" s="31"/>
    </row>
    <row r="1371" spans="1:12" x14ac:dyDescent="0.25">
      <c r="A1371" s="46"/>
      <c r="B1371" s="45"/>
      <c r="C1371" s="45"/>
      <c r="I1371" s="31"/>
      <c r="J1371" s="31"/>
      <c r="K1371" s="31"/>
      <c r="L1371" s="31"/>
    </row>
    <row r="1372" spans="1:12" x14ac:dyDescent="0.25">
      <c r="A1372" s="46"/>
      <c r="B1372" s="45"/>
      <c r="C1372" s="45"/>
      <c r="I1372" s="31"/>
      <c r="J1372" s="31"/>
      <c r="K1372" s="31"/>
      <c r="L1372" s="31"/>
    </row>
    <row r="1373" spans="1:12" x14ac:dyDescent="0.25">
      <c r="A1373" s="46"/>
      <c r="B1373" s="45"/>
      <c r="C1373" s="45"/>
      <c r="I1373" s="31"/>
      <c r="J1373" s="31"/>
      <c r="K1373" s="31"/>
      <c r="L1373" s="31"/>
    </row>
    <row r="1374" spans="1:12" x14ac:dyDescent="0.25">
      <c r="A1374" s="46"/>
      <c r="B1374" s="45"/>
      <c r="C1374" s="45"/>
      <c r="I1374" s="31"/>
      <c r="J1374" s="31"/>
      <c r="K1374" s="31"/>
      <c r="L1374" s="31"/>
    </row>
    <row r="1375" spans="1:12" x14ac:dyDescent="0.25">
      <c r="A1375" s="46"/>
      <c r="B1375" s="45"/>
      <c r="C1375" s="45"/>
      <c r="I1375" s="31"/>
      <c r="J1375" s="31"/>
      <c r="K1375" s="31"/>
      <c r="L1375" s="31"/>
    </row>
    <row r="1376" spans="1:12" x14ac:dyDescent="0.25">
      <c r="A1376" s="46"/>
      <c r="B1376" s="45"/>
      <c r="C1376" s="45"/>
      <c r="I1376" s="31"/>
      <c r="J1376" s="31"/>
      <c r="K1376" s="31"/>
      <c r="L1376" s="31"/>
    </row>
    <row r="1377" spans="1:12" x14ac:dyDescent="0.25">
      <c r="A1377" s="46"/>
      <c r="B1377" s="45"/>
      <c r="C1377" s="45"/>
      <c r="I1377" s="31"/>
      <c r="J1377" s="31"/>
      <c r="K1377" s="31"/>
      <c r="L1377" s="31"/>
    </row>
    <row r="1378" spans="1:12" x14ac:dyDescent="0.25">
      <c r="A1378" s="46"/>
      <c r="B1378" s="45"/>
      <c r="C1378" s="45"/>
      <c r="I1378" s="31"/>
      <c r="J1378" s="31"/>
      <c r="K1378" s="31"/>
      <c r="L1378" s="31"/>
    </row>
    <row r="1379" spans="1:12" x14ac:dyDescent="0.25">
      <c r="A1379" s="46"/>
      <c r="B1379" s="45"/>
      <c r="C1379" s="45"/>
      <c r="I1379" s="31"/>
      <c r="J1379" s="31"/>
      <c r="K1379" s="31"/>
      <c r="L1379" s="31"/>
    </row>
    <row r="1380" spans="1:12" x14ac:dyDescent="0.25">
      <c r="A1380" s="46"/>
      <c r="B1380" s="45"/>
      <c r="C1380" s="45"/>
      <c r="I1380" s="31"/>
      <c r="J1380" s="31"/>
      <c r="K1380" s="31"/>
      <c r="L1380" s="31"/>
    </row>
    <row r="1381" spans="1:12" x14ac:dyDescent="0.25">
      <c r="A1381" s="46"/>
      <c r="B1381" s="45"/>
      <c r="C1381" s="45"/>
      <c r="I1381" s="31"/>
      <c r="J1381" s="31"/>
      <c r="K1381" s="31"/>
      <c r="L1381" s="31"/>
    </row>
    <row r="1382" spans="1:12" x14ac:dyDescent="0.25">
      <c r="A1382" s="46"/>
      <c r="B1382" s="45"/>
      <c r="C1382" s="45"/>
      <c r="I1382" s="31"/>
      <c r="J1382" s="31"/>
      <c r="K1382" s="31"/>
      <c r="L1382" s="31"/>
    </row>
    <row r="1383" spans="1:12" x14ac:dyDescent="0.25">
      <c r="A1383" s="46"/>
      <c r="B1383" s="45"/>
      <c r="C1383" s="45"/>
      <c r="I1383" s="31"/>
      <c r="J1383" s="31"/>
      <c r="K1383" s="31"/>
      <c r="L1383" s="31"/>
    </row>
    <row r="1384" spans="1:12" x14ac:dyDescent="0.25">
      <c r="A1384" s="46"/>
      <c r="B1384" s="45"/>
      <c r="C1384" s="45"/>
      <c r="I1384" s="31"/>
      <c r="J1384" s="31"/>
      <c r="K1384" s="31"/>
      <c r="L1384" s="31"/>
    </row>
    <row r="1385" spans="1:12" x14ac:dyDescent="0.25">
      <c r="A1385" s="46"/>
      <c r="B1385" s="45"/>
      <c r="C1385" s="45"/>
      <c r="I1385" s="31"/>
      <c r="J1385" s="31"/>
      <c r="K1385" s="31"/>
      <c r="L1385" s="31"/>
    </row>
    <row r="1386" spans="1:12" x14ac:dyDescent="0.25">
      <c r="A1386" s="46"/>
      <c r="B1386" s="45"/>
      <c r="C1386" s="45"/>
      <c r="I1386" s="31"/>
      <c r="J1386" s="31"/>
      <c r="K1386" s="31"/>
      <c r="L1386" s="31"/>
    </row>
    <row r="1387" spans="1:12" x14ac:dyDescent="0.25">
      <c r="A1387" s="46"/>
      <c r="B1387" s="45"/>
      <c r="C1387" s="45"/>
      <c r="I1387" s="31"/>
      <c r="J1387" s="31"/>
      <c r="K1387" s="31"/>
      <c r="L1387" s="31"/>
    </row>
    <row r="1388" spans="1:12" x14ac:dyDescent="0.25">
      <c r="A1388" s="46"/>
      <c r="B1388" s="45"/>
      <c r="C1388" s="45"/>
      <c r="I1388" s="31"/>
      <c r="J1388" s="31"/>
      <c r="K1388" s="31"/>
      <c r="L1388" s="31"/>
    </row>
    <row r="1389" spans="1:12" x14ac:dyDescent="0.25">
      <c r="A1389" s="46"/>
      <c r="B1389" s="45"/>
      <c r="C1389" s="45"/>
      <c r="I1389" s="31"/>
      <c r="J1389" s="31"/>
      <c r="K1389" s="31"/>
      <c r="L1389" s="31"/>
    </row>
    <row r="1390" spans="1:12" x14ac:dyDescent="0.25">
      <c r="A1390" s="46"/>
      <c r="B1390" s="45"/>
      <c r="C1390" s="45"/>
      <c r="I1390" s="31"/>
      <c r="J1390" s="31"/>
      <c r="K1390" s="31"/>
      <c r="L1390" s="31"/>
    </row>
    <row r="1391" spans="1:12" x14ac:dyDescent="0.25">
      <c r="A1391" s="46"/>
      <c r="B1391" s="45"/>
      <c r="C1391" s="45"/>
      <c r="I1391" s="31"/>
      <c r="J1391" s="31"/>
      <c r="K1391" s="31"/>
      <c r="L1391" s="31"/>
    </row>
    <row r="1392" spans="1:12" x14ac:dyDescent="0.25">
      <c r="A1392" s="46"/>
      <c r="B1392" s="45"/>
      <c r="C1392" s="45"/>
      <c r="I1392" s="31"/>
      <c r="J1392" s="31"/>
      <c r="K1392" s="31"/>
      <c r="L1392" s="31"/>
    </row>
    <row r="1393" spans="1:12" x14ac:dyDescent="0.25">
      <c r="A1393" s="46"/>
      <c r="B1393" s="45"/>
      <c r="C1393" s="45"/>
      <c r="I1393" s="31"/>
      <c r="J1393" s="31"/>
      <c r="K1393" s="31"/>
      <c r="L1393" s="31"/>
    </row>
    <row r="1394" spans="1:12" x14ac:dyDescent="0.25">
      <c r="A1394" s="46"/>
      <c r="B1394" s="45"/>
      <c r="C1394" s="45"/>
      <c r="I1394" s="31"/>
      <c r="J1394" s="31"/>
      <c r="K1394" s="31"/>
      <c r="L1394" s="31"/>
    </row>
    <row r="1395" spans="1:12" x14ac:dyDescent="0.25">
      <c r="A1395" s="46"/>
      <c r="B1395" s="45"/>
      <c r="C1395" s="45"/>
      <c r="I1395" s="31"/>
      <c r="J1395" s="31"/>
      <c r="K1395" s="31"/>
      <c r="L1395" s="31"/>
    </row>
    <row r="1396" spans="1:12" x14ac:dyDescent="0.25">
      <c r="A1396" s="46"/>
      <c r="B1396" s="45"/>
      <c r="C1396" s="45"/>
      <c r="I1396" s="31"/>
      <c r="J1396" s="31"/>
      <c r="K1396" s="31"/>
      <c r="L1396" s="31"/>
    </row>
    <row r="1397" spans="1:12" x14ac:dyDescent="0.25">
      <c r="A1397" s="46"/>
      <c r="B1397" s="45"/>
      <c r="C1397" s="45"/>
      <c r="I1397" s="31"/>
      <c r="J1397" s="31"/>
      <c r="K1397" s="31"/>
      <c r="L1397" s="31"/>
    </row>
    <row r="1398" spans="1:12" x14ac:dyDescent="0.25">
      <c r="A1398" s="46"/>
      <c r="B1398" s="45"/>
      <c r="C1398" s="45"/>
      <c r="I1398" s="31"/>
      <c r="J1398" s="31"/>
      <c r="K1398" s="31"/>
      <c r="L1398" s="31"/>
    </row>
    <row r="1399" spans="1:12" x14ac:dyDescent="0.25">
      <c r="A1399" s="46"/>
      <c r="B1399" s="45"/>
      <c r="C1399" s="45"/>
      <c r="I1399" s="31"/>
      <c r="J1399" s="31"/>
      <c r="K1399" s="31"/>
      <c r="L1399" s="31"/>
    </row>
    <row r="1400" spans="1:12" x14ac:dyDescent="0.25">
      <c r="A1400" s="46"/>
      <c r="B1400" s="45"/>
      <c r="C1400" s="45"/>
      <c r="I1400" s="31"/>
      <c r="J1400" s="31"/>
      <c r="K1400" s="31"/>
      <c r="L1400" s="31"/>
    </row>
    <row r="1401" spans="1:12" x14ac:dyDescent="0.25">
      <c r="A1401" s="46"/>
      <c r="B1401" s="45"/>
      <c r="C1401" s="45"/>
      <c r="I1401" s="31"/>
      <c r="J1401" s="31"/>
      <c r="K1401" s="31"/>
      <c r="L1401" s="31"/>
    </row>
    <row r="1402" spans="1:12" x14ac:dyDescent="0.25">
      <c r="A1402" s="46"/>
      <c r="B1402" s="45"/>
      <c r="C1402" s="45"/>
      <c r="I1402" s="31"/>
      <c r="J1402" s="31"/>
      <c r="K1402" s="31"/>
      <c r="L1402" s="31"/>
    </row>
    <row r="1403" spans="1:12" x14ac:dyDescent="0.25">
      <c r="A1403" s="46"/>
      <c r="B1403" s="45"/>
      <c r="C1403" s="45"/>
      <c r="I1403" s="31"/>
      <c r="J1403" s="31"/>
      <c r="K1403" s="31"/>
      <c r="L1403" s="31"/>
    </row>
    <row r="1404" spans="1:12" x14ac:dyDescent="0.25">
      <c r="A1404" s="46"/>
      <c r="B1404" s="45"/>
      <c r="C1404" s="45"/>
      <c r="I1404" s="31"/>
      <c r="J1404" s="31"/>
      <c r="K1404" s="31"/>
      <c r="L1404" s="31"/>
    </row>
    <row r="1405" spans="1:12" x14ac:dyDescent="0.25">
      <c r="A1405" s="46"/>
      <c r="B1405" s="45"/>
      <c r="C1405" s="45"/>
      <c r="I1405" s="31"/>
      <c r="J1405" s="31"/>
      <c r="K1405" s="31"/>
      <c r="L1405" s="31"/>
    </row>
    <row r="1406" spans="1:12" x14ac:dyDescent="0.25">
      <c r="A1406" s="46"/>
      <c r="B1406" s="45"/>
      <c r="C1406" s="45"/>
      <c r="I1406" s="31"/>
      <c r="J1406" s="31"/>
      <c r="K1406" s="31"/>
      <c r="L1406" s="31"/>
    </row>
    <row r="1407" spans="1:12" x14ac:dyDescent="0.25">
      <c r="A1407" s="46"/>
      <c r="B1407" s="45"/>
      <c r="C1407" s="45"/>
      <c r="I1407" s="31"/>
      <c r="J1407" s="31"/>
      <c r="K1407" s="31"/>
      <c r="L1407" s="31"/>
    </row>
    <row r="1408" spans="1:12" x14ac:dyDescent="0.25">
      <c r="A1408" s="46"/>
      <c r="B1408" s="45"/>
      <c r="C1408" s="45"/>
      <c r="I1408" s="31"/>
      <c r="J1408" s="31"/>
      <c r="K1408" s="31"/>
      <c r="L1408" s="31"/>
    </row>
    <row r="1409" spans="1:12" x14ac:dyDescent="0.25">
      <c r="A1409" s="46"/>
      <c r="B1409" s="45"/>
      <c r="C1409" s="45"/>
      <c r="I1409" s="31"/>
      <c r="J1409" s="31"/>
      <c r="K1409" s="31"/>
      <c r="L1409" s="31"/>
    </row>
    <row r="1410" spans="1:12" x14ac:dyDescent="0.25">
      <c r="A1410" s="46"/>
      <c r="B1410" s="45"/>
      <c r="C1410" s="45"/>
      <c r="I1410" s="31"/>
      <c r="J1410" s="31"/>
      <c r="K1410" s="31"/>
      <c r="L1410" s="31"/>
    </row>
    <row r="1411" spans="1:12" x14ac:dyDescent="0.25">
      <c r="A1411" s="46"/>
      <c r="B1411" s="45"/>
      <c r="C1411" s="45"/>
      <c r="I1411" s="31"/>
      <c r="J1411" s="31"/>
      <c r="K1411" s="31"/>
      <c r="L1411" s="31"/>
    </row>
    <row r="1412" spans="1:12" x14ac:dyDescent="0.25">
      <c r="A1412" s="46"/>
      <c r="B1412" s="45"/>
      <c r="C1412" s="45"/>
      <c r="I1412" s="31"/>
      <c r="J1412" s="31"/>
      <c r="K1412" s="31"/>
      <c r="L1412" s="31"/>
    </row>
    <row r="1413" spans="1:12" x14ac:dyDescent="0.25">
      <c r="A1413" s="46"/>
      <c r="B1413" s="45"/>
      <c r="C1413" s="45"/>
      <c r="I1413" s="31"/>
      <c r="J1413" s="31"/>
      <c r="K1413" s="31"/>
      <c r="L1413" s="31"/>
    </row>
    <row r="1414" spans="1:12" x14ac:dyDescent="0.25">
      <c r="A1414" s="46"/>
      <c r="B1414" s="45"/>
      <c r="C1414" s="45"/>
      <c r="I1414" s="31"/>
      <c r="J1414" s="31"/>
      <c r="K1414" s="31"/>
      <c r="L1414" s="31"/>
    </row>
    <row r="1415" spans="1:12" x14ac:dyDescent="0.25">
      <c r="A1415" s="46"/>
      <c r="B1415" s="45"/>
      <c r="C1415" s="45"/>
      <c r="I1415" s="31"/>
      <c r="J1415" s="31"/>
      <c r="K1415" s="31"/>
      <c r="L1415" s="31"/>
    </row>
    <row r="1416" spans="1:12" x14ac:dyDescent="0.25">
      <c r="A1416" s="46"/>
      <c r="B1416" s="45"/>
      <c r="C1416" s="45"/>
      <c r="I1416" s="31"/>
      <c r="J1416" s="31"/>
      <c r="K1416" s="31"/>
      <c r="L1416" s="31"/>
    </row>
    <row r="1417" spans="1:12" x14ac:dyDescent="0.25">
      <c r="A1417" s="46"/>
      <c r="B1417" s="45"/>
      <c r="C1417" s="45"/>
      <c r="I1417" s="31"/>
      <c r="J1417" s="31"/>
      <c r="K1417" s="31"/>
      <c r="L1417" s="31"/>
    </row>
    <row r="1418" spans="1:12" x14ac:dyDescent="0.25">
      <c r="A1418" s="46"/>
      <c r="B1418" s="45"/>
      <c r="C1418" s="45"/>
      <c r="I1418" s="31"/>
      <c r="J1418" s="31"/>
      <c r="K1418" s="31"/>
      <c r="L1418" s="31"/>
    </row>
    <row r="1419" spans="1:12" x14ac:dyDescent="0.25">
      <c r="A1419" s="46"/>
      <c r="B1419" s="45"/>
      <c r="C1419" s="45"/>
      <c r="I1419" s="31"/>
      <c r="J1419" s="31"/>
      <c r="K1419" s="31"/>
      <c r="L1419" s="31"/>
    </row>
    <row r="1420" spans="1:12" x14ac:dyDescent="0.25">
      <c r="A1420" s="46"/>
      <c r="B1420" s="45"/>
      <c r="C1420" s="45"/>
      <c r="I1420" s="31"/>
      <c r="J1420" s="31"/>
      <c r="K1420" s="31"/>
      <c r="L1420" s="31"/>
    </row>
    <row r="1421" spans="1:12" x14ac:dyDescent="0.25">
      <c r="A1421" s="46"/>
      <c r="B1421" s="45"/>
      <c r="C1421" s="45"/>
      <c r="I1421" s="31"/>
      <c r="J1421" s="31"/>
      <c r="K1421" s="31"/>
      <c r="L1421" s="31"/>
    </row>
    <row r="1422" spans="1:12" x14ac:dyDescent="0.25">
      <c r="A1422" s="46"/>
      <c r="B1422" s="45"/>
      <c r="C1422" s="45"/>
      <c r="I1422" s="31"/>
      <c r="J1422" s="31"/>
      <c r="K1422" s="31"/>
      <c r="L1422" s="31"/>
    </row>
    <row r="1423" spans="1:12" x14ac:dyDescent="0.25">
      <c r="A1423" s="46"/>
      <c r="B1423" s="45"/>
      <c r="C1423" s="45"/>
      <c r="I1423" s="31"/>
      <c r="J1423" s="31"/>
      <c r="K1423" s="31"/>
      <c r="L1423" s="31"/>
    </row>
    <row r="1424" spans="1:12" x14ac:dyDescent="0.25">
      <c r="A1424" s="46"/>
      <c r="B1424" s="45"/>
      <c r="C1424" s="45"/>
      <c r="I1424" s="31"/>
      <c r="J1424" s="31"/>
      <c r="K1424" s="31"/>
      <c r="L1424" s="31"/>
    </row>
    <row r="1425" spans="1:12" x14ac:dyDescent="0.25">
      <c r="A1425" s="46"/>
      <c r="B1425" s="45"/>
      <c r="C1425" s="45"/>
      <c r="I1425" s="31"/>
      <c r="J1425" s="31"/>
      <c r="K1425" s="31"/>
      <c r="L1425" s="31"/>
    </row>
    <row r="1426" spans="1:12" x14ac:dyDescent="0.25">
      <c r="A1426" s="46"/>
      <c r="B1426" s="45"/>
      <c r="C1426" s="45"/>
      <c r="I1426" s="31"/>
      <c r="J1426" s="31"/>
      <c r="K1426" s="31"/>
      <c r="L1426" s="31"/>
    </row>
    <row r="1427" spans="1:12" x14ac:dyDescent="0.25">
      <c r="A1427" s="46"/>
      <c r="B1427" s="45"/>
      <c r="C1427" s="45"/>
      <c r="I1427" s="31"/>
      <c r="J1427" s="31"/>
      <c r="K1427" s="31"/>
      <c r="L1427" s="31"/>
    </row>
    <row r="1428" spans="1:12" x14ac:dyDescent="0.25">
      <c r="A1428" s="46"/>
      <c r="B1428" s="45"/>
      <c r="C1428" s="45"/>
      <c r="I1428" s="31"/>
      <c r="J1428" s="31"/>
      <c r="K1428" s="31"/>
      <c r="L1428" s="31"/>
    </row>
    <row r="1429" spans="1:12" x14ac:dyDescent="0.25">
      <c r="A1429" s="46"/>
      <c r="B1429" s="45"/>
      <c r="C1429" s="45"/>
      <c r="I1429" s="31"/>
      <c r="J1429" s="31"/>
      <c r="K1429" s="31"/>
      <c r="L1429" s="31"/>
    </row>
    <row r="1430" spans="1:12" x14ac:dyDescent="0.25">
      <c r="A1430" s="46"/>
      <c r="B1430" s="45"/>
      <c r="C1430" s="45"/>
      <c r="I1430" s="31"/>
      <c r="J1430" s="31"/>
      <c r="K1430" s="31"/>
      <c r="L1430" s="31"/>
    </row>
    <row r="1431" spans="1:12" x14ac:dyDescent="0.25">
      <c r="A1431" s="46"/>
      <c r="B1431" s="45"/>
      <c r="C1431" s="45"/>
      <c r="I1431" s="31"/>
      <c r="J1431" s="31"/>
      <c r="K1431" s="31"/>
      <c r="L1431" s="31"/>
    </row>
    <row r="1432" spans="1:12" x14ac:dyDescent="0.25">
      <c r="A1432" s="46"/>
      <c r="B1432" s="45"/>
      <c r="C1432" s="45"/>
      <c r="I1432" s="31"/>
      <c r="J1432" s="31"/>
      <c r="K1432" s="31"/>
      <c r="L1432" s="31"/>
    </row>
    <row r="1433" spans="1:12" x14ac:dyDescent="0.25">
      <c r="A1433" s="46"/>
      <c r="B1433" s="45"/>
      <c r="C1433" s="45"/>
      <c r="I1433" s="31"/>
      <c r="J1433" s="31"/>
      <c r="K1433" s="31"/>
      <c r="L1433" s="31"/>
    </row>
    <row r="1434" spans="1:12" x14ac:dyDescent="0.25">
      <c r="A1434" s="46"/>
      <c r="B1434" s="45"/>
      <c r="C1434" s="45"/>
      <c r="I1434" s="31"/>
      <c r="J1434" s="31"/>
      <c r="K1434" s="31"/>
      <c r="L1434" s="31"/>
    </row>
    <row r="1435" spans="1:12" x14ac:dyDescent="0.25">
      <c r="A1435" s="46"/>
      <c r="B1435" s="45"/>
      <c r="C1435" s="45"/>
      <c r="I1435" s="31"/>
      <c r="J1435" s="31"/>
      <c r="K1435" s="31"/>
      <c r="L1435" s="31"/>
    </row>
    <row r="1436" spans="1:12" x14ac:dyDescent="0.25">
      <c r="A1436" s="46"/>
      <c r="B1436" s="45"/>
      <c r="C1436" s="45"/>
      <c r="I1436" s="31"/>
      <c r="J1436" s="31"/>
      <c r="K1436" s="31"/>
      <c r="L1436" s="31"/>
    </row>
    <row r="1437" spans="1:12" x14ac:dyDescent="0.25">
      <c r="A1437" s="46"/>
      <c r="B1437" s="45"/>
      <c r="C1437" s="45"/>
      <c r="I1437" s="31"/>
      <c r="J1437" s="31"/>
      <c r="K1437" s="31"/>
      <c r="L1437" s="31"/>
    </row>
    <row r="1438" spans="1:12" x14ac:dyDescent="0.25">
      <c r="A1438" s="46"/>
      <c r="B1438" s="45"/>
      <c r="C1438" s="45"/>
      <c r="I1438" s="31"/>
      <c r="J1438" s="31"/>
      <c r="K1438" s="31"/>
      <c r="L1438" s="31"/>
    </row>
    <row r="1439" spans="1:12" x14ac:dyDescent="0.25">
      <c r="A1439" s="46"/>
      <c r="B1439" s="45"/>
      <c r="C1439" s="45"/>
      <c r="I1439" s="31"/>
      <c r="J1439" s="31"/>
      <c r="K1439" s="31"/>
      <c r="L1439" s="31"/>
    </row>
    <row r="1440" spans="1:12" x14ac:dyDescent="0.25">
      <c r="A1440" s="46"/>
      <c r="B1440" s="45"/>
      <c r="C1440" s="45"/>
      <c r="I1440" s="31"/>
      <c r="J1440" s="31"/>
      <c r="K1440" s="31"/>
      <c r="L1440" s="31"/>
    </row>
    <row r="1441" spans="1:12" x14ac:dyDescent="0.25">
      <c r="A1441" s="46"/>
      <c r="B1441" s="45"/>
      <c r="C1441" s="45"/>
      <c r="I1441" s="31"/>
      <c r="J1441" s="31"/>
      <c r="K1441" s="31"/>
      <c r="L1441" s="31"/>
    </row>
    <row r="1442" spans="1:12" x14ac:dyDescent="0.25">
      <c r="A1442" s="46"/>
      <c r="B1442" s="45"/>
      <c r="C1442" s="45"/>
      <c r="I1442" s="31"/>
      <c r="J1442" s="31"/>
      <c r="K1442" s="31"/>
      <c r="L1442" s="31"/>
    </row>
    <row r="1443" spans="1:12" x14ac:dyDescent="0.25">
      <c r="A1443" s="46"/>
      <c r="B1443" s="45"/>
      <c r="C1443" s="45"/>
      <c r="I1443" s="31"/>
      <c r="J1443" s="31"/>
      <c r="K1443" s="31"/>
      <c r="L1443" s="31"/>
    </row>
    <row r="1444" spans="1:12" x14ac:dyDescent="0.25">
      <c r="A1444" s="46"/>
      <c r="B1444" s="45"/>
      <c r="C1444" s="45"/>
      <c r="I1444" s="31"/>
      <c r="J1444" s="31"/>
      <c r="K1444" s="31"/>
      <c r="L1444" s="31"/>
    </row>
    <row r="1445" spans="1:12" x14ac:dyDescent="0.25">
      <c r="A1445" s="46"/>
      <c r="B1445" s="45"/>
      <c r="C1445" s="45"/>
      <c r="I1445" s="31"/>
      <c r="J1445" s="31"/>
      <c r="K1445" s="31"/>
      <c r="L1445" s="31"/>
    </row>
    <row r="1446" spans="1:12" x14ac:dyDescent="0.25">
      <c r="A1446" s="46"/>
      <c r="B1446" s="45"/>
      <c r="C1446" s="45"/>
      <c r="I1446" s="31"/>
      <c r="J1446" s="31"/>
      <c r="K1446" s="31"/>
      <c r="L1446" s="31"/>
    </row>
    <row r="1447" spans="1:12" x14ac:dyDescent="0.25">
      <c r="A1447" s="46"/>
      <c r="B1447" s="45"/>
      <c r="C1447" s="45"/>
      <c r="I1447" s="31"/>
      <c r="J1447" s="31"/>
      <c r="K1447" s="31"/>
      <c r="L1447" s="31"/>
    </row>
    <row r="1448" spans="1:12" x14ac:dyDescent="0.25">
      <c r="A1448" s="46"/>
      <c r="B1448" s="45"/>
      <c r="C1448" s="45"/>
      <c r="I1448" s="31"/>
      <c r="J1448" s="31"/>
      <c r="K1448" s="31"/>
      <c r="L1448" s="31"/>
    </row>
    <row r="1449" spans="1:12" x14ac:dyDescent="0.25">
      <c r="A1449" s="46"/>
      <c r="B1449" s="45"/>
      <c r="C1449" s="45"/>
      <c r="I1449" s="31"/>
      <c r="J1449" s="31"/>
      <c r="K1449" s="31"/>
      <c r="L1449" s="31"/>
    </row>
    <row r="1450" spans="1:12" x14ac:dyDescent="0.25">
      <c r="A1450" s="46"/>
      <c r="B1450" s="45"/>
      <c r="C1450" s="45"/>
      <c r="I1450" s="31"/>
      <c r="J1450" s="31"/>
      <c r="K1450" s="31"/>
      <c r="L1450" s="31"/>
    </row>
    <row r="1451" spans="1:12" x14ac:dyDescent="0.25">
      <c r="A1451" s="46"/>
      <c r="B1451" s="45"/>
      <c r="C1451" s="45"/>
      <c r="I1451" s="31"/>
      <c r="J1451" s="31"/>
      <c r="K1451" s="31"/>
      <c r="L1451" s="31"/>
    </row>
    <row r="1452" spans="1:12" x14ac:dyDescent="0.25">
      <c r="A1452" s="46"/>
      <c r="B1452" s="45"/>
      <c r="C1452" s="45"/>
      <c r="I1452" s="31"/>
      <c r="J1452" s="31"/>
      <c r="K1452" s="31"/>
      <c r="L1452" s="31"/>
    </row>
    <row r="1453" spans="1:12" x14ac:dyDescent="0.25">
      <c r="A1453" s="46"/>
      <c r="B1453" s="45"/>
      <c r="C1453" s="45"/>
      <c r="I1453" s="31"/>
      <c r="J1453" s="31"/>
      <c r="K1453" s="31"/>
      <c r="L1453" s="31"/>
    </row>
    <row r="1454" spans="1:12" x14ac:dyDescent="0.25">
      <c r="A1454" s="46"/>
      <c r="B1454" s="45"/>
      <c r="C1454" s="45"/>
      <c r="I1454" s="31"/>
      <c r="J1454" s="31"/>
      <c r="K1454" s="31"/>
      <c r="L1454" s="31"/>
    </row>
    <row r="1455" spans="1:12" x14ac:dyDescent="0.25">
      <c r="A1455" s="46"/>
      <c r="B1455" s="45"/>
      <c r="C1455" s="45"/>
      <c r="I1455" s="31"/>
      <c r="J1455" s="31"/>
      <c r="K1455" s="31"/>
      <c r="L1455" s="31"/>
    </row>
    <row r="1456" spans="1:12" x14ac:dyDescent="0.25">
      <c r="A1456" s="46"/>
      <c r="B1456" s="45"/>
      <c r="C1456" s="45"/>
      <c r="I1456" s="31"/>
      <c r="J1456" s="31"/>
      <c r="K1456" s="31"/>
      <c r="L1456" s="31"/>
    </row>
    <row r="1457" spans="1:12" x14ac:dyDescent="0.25">
      <c r="A1457" s="46"/>
      <c r="B1457" s="45"/>
      <c r="C1457" s="45"/>
      <c r="I1457" s="31"/>
      <c r="J1457" s="31"/>
      <c r="K1457" s="31"/>
      <c r="L1457" s="31"/>
    </row>
    <row r="1458" spans="1:12" x14ac:dyDescent="0.25">
      <c r="A1458" s="46"/>
      <c r="B1458" s="45"/>
      <c r="C1458" s="45"/>
      <c r="I1458" s="31"/>
      <c r="J1458" s="31"/>
      <c r="K1458" s="31"/>
      <c r="L1458" s="31"/>
    </row>
    <row r="1459" spans="1:12" x14ac:dyDescent="0.25">
      <c r="A1459" s="46"/>
      <c r="B1459" s="45"/>
      <c r="C1459" s="45"/>
      <c r="I1459" s="31"/>
      <c r="J1459" s="31"/>
      <c r="K1459" s="31"/>
      <c r="L1459" s="31"/>
    </row>
    <row r="1460" spans="1:12" x14ac:dyDescent="0.25">
      <c r="A1460" s="46"/>
      <c r="B1460" s="45"/>
      <c r="C1460" s="45"/>
      <c r="I1460" s="31"/>
      <c r="J1460" s="31"/>
      <c r="K1460" s="31"/>
      <c r="L1460" s="31"/>
    </row>
    <row r="1461" spans="1:12" x14ac:dyDescent="0.25">
      <c r="A1461" s="46"/>
      <c r="B1461" s="45"/>
      <c r="C1461" s="45"/>
      <c r="I1461" s="31"/>
      <c r="J1461" s="31"/>
      <c r="K1461" s="31"/>
      <c r="L1461" s="31"/>
    </row>
    <row r="1462" spans="1:12" x14ac:dyDescent="0.25">
      <c r="A1462" s="46"/>
      <c r="B1462" s="45"/>
      <c r="C1462" s="45"/>
      <c r="I1462" s="31"/>
      <c r="J1462" s="31"/>
      <c r="K1462" s="31"/>
      <c r="L1462" s="31"/>
    </row>
    <row r="1463" spans="1:12" x14ac:dyDescent="0.25">
      <c r="A1463" s="46"/>
      <c r="B1463" s="45"/>
      <c r="C1463" s="45"/>
      <c r="I1463" s="31"/>
      <c r="J1463" s="31"/>
      <c r="K1463" s="31"/>
      <c r="L1463" s="31"/>
    </row>
    <row r="1464" spans="1:12" x14ac:dyDescent="0.25">
      <c r="A1464" s="46"/>
      <c r="B1464" s="45"/>
      <c r="C1464" s="45"/>
      <c r="I1464" s="31"/>
      <c r="J1464" s="31"/>
      <c r="K1464" s="31"/>
      <c r="L1464" s="31"/>
    </row>
    <row r="1465" spans="1:12" x14ac:dyDescent="0.25">
      <c r="A1465" s="46"/>
      <c r="B1465" s="45"/>
      <c r="C1465" s="45"/>
      <c r="I1465" s="31"/>
      <c r="J1465" s="31"/>
      <c r="K1465" s="31"/>
      <c r="L1465" s="31"/>
    </row>
    <row r="1466" spans="1:12" x14ac:dyDescent="0.25">
      <c r="A1466" s="46"/>
      <c r="B1466" s="45"/>
      <c r="C1466" s="45"/>
      <c r="I1466" s="31"/>
      <c r="J1466" s="31"/>
      <c r="K1466" s="31"/>
      <c r="L1466" s="31"/>
    </row>
    <row r="1467" spans="1:12" x14ac:dyDescent="0.25">
      <c r="A1467" s="46"/>
      <c r="B1467" s="45"/>
      <c r="C1467" s="45"/>
      <c r="I1467" s="31"/>
      <c r="J1467" s="31"/>
      <c r="K1467" s="31"/>
      <c r="L1467" s="31"/>
    </row>
    <row r="1468" spans="1:12" x14ac:dyDescent="0.25">
      <c r="A1468" s="46"/>
      <c r="B1468" s="45"/>
      <c r="C1468" s="45"/>
      <c r="I1468" s="31"/>
      <c r="J1468" s="31"/>
      <c r="K1468" s="31"/>
      <c r="L1468" s="31"/>
    </row>
    <row r="1469" spans="1:12" x14ac:dyDescent="0.25">
      <c r="A1469" s="46"/>
      <c r="B1469" s="45"/>
      <c r="C1469" s="45"/>
      <c r="I1469" s="31"/>
      <c r="J1469" s="31"/>
      <c r="K1469" s="31"/>
      <c r="L1469" s="31"/>
    </row>
    <row r="1470" spans="1:12" x14ac:dyDescent="0.25">
      <c r="A1470" s="46"/>
      <c r="B1470" s="45"/>
      <c r="C1470" s="45"/>
      <c r="I1470" s="31"/>
      <c r="J1470" s="31"/>
      <c r="K1470" s="31"/>
      <c r="L1470" s="31"/>
    </row>
    <row r="1471" spans="1:12" x14ac:dyDescent="0.25">
      <c r="A1471" s="46"/>
      <c r="B1471" s="45"/>
      <c r="C1471" s="45"/>
      <c r="I1471" s="31"/>
      <c r="J1471" s="31"/>
      <c r="K1471" s="31"/>
      <c r="L1471" s="31"/>
    </row>
    <row r="1472" spans="1:12" x14ac:dyDescent="0.25">
      <c r="A1472" s="46"/>
      <c r="B1472" s="45"/>
      <c r="C1472" s="45"/>
      <c r="I1472" s="31"/>
      <c r="J1472" s="31"/>
      <c r="K1472" s="31"/>
      <c r="L1472" s="31"/>
    </row>
    <row r="1473" spans="1:12" x14ac:dyDescent="0.25">
      <c r="A1473" s="46"/>
      <c r="B1473" s="45"/>
      <c r="C1473" s="45"/>
      <c r="I1473" s="31"/>
      <c r="J1473" s="31"/>
      <c r="K1473" s="31"/>
      <c r="L1473" s="31"/>
    </row>
    <row r="1474" spans="1:12" x14ac:dyDescent="0.25">
      <c r="A1474" s="46"/>
      <c r="B1474" s="45"/>
      <c r="C1474" s="45"/>
      <c r="I1474" s="31"/>
      <c r="J1474" s="31"/>
      <c r="K1474" s="31"/>
      <c r="L1474" s="31"/>
    </row>
    <row r="1475" spans="1:12" x14ac:dyDescent="0.25">
      <c r="A1475" s="46"/>
      <c r="B1475" s="45"/>
      <c r="C1475" s="45"/>
      <c r="I1475" s="31"/>
      <c r="J1475" s="31"/>
      <c r="K1475" s="31"/>
      <c r="L1475" s="31"/>
    </row>
    <row r="1476" spans="1:12" x14ac:dyDescent="0.25">
      <c r="A1476" s="46"/>
      <c r="B1476" s="45"/>
      <c r="C1476" s="45"/>
      <c r="I1476" s="31"/>
      <c r="J1476" s="31"/>
      <c r="K1476" s="31"/>
      <c r="L1476" s="31"/>
    </row>
    <row r="1477" spans="1:12" x14ac:dyDescent="0.25">
      <c r="A1477" s="46"/>
      <c r="B1477" s="45"/>
      <c r="C1477" s="45"/>
      <c r="I1477" s="31"/>
      <c r="J1477" s="31"/>
      <c r="K1477" s="31"/>
      <c r="L1477" s="31"/>
    </row>
    <row r="1478" spans="1:12" x14ac:dyDescent="0.25">
      <c r="A1478" s="46"/>
      <c r="B1478" s="45"/>
      <c r="C1478" s="45"/>
      <c r="I1478" s="31"/>
      <c r="J1478" s="31"/>
      <c r="K1478" s="31"/>
      <c r="L1478" s="31"/>
    </row>
    <row r="1479" spans="1:12" x14ac:dyDescent="0.25">
      <c r="A1479" s="46"/>
      <c r="B1479" s="45"/>
      <c r="C1479" s="45"/>
      <c r="I1479" s="31"/>
      <c r="J1479" s="31"/>
      <c r="K1479" s="31"/>
      <c r="L1479" s="31"/>
    </row>
    <row r="1480" spans="1:12" x14ac:dyDescent="0.25">
      <c r="A1480" s="46"/>
      <c r="B1480" s="45"/>
      <c r="C1480" s="45"/>
      <c r="I1480" s="31"/>
      <c r="J1480" s="31"/>
      <c r="K1480" s="31"/>
      <c r="L1480" s="31"/>
    </row>
    <row r="1481" spans="1:12" x14ac:dyDescent="0.25">
      <c r="A1481" s="46"/>
      <c r="B1481" s="45"/>
      <c r="C1481" s="45"/>
      <c r="I1481" s="31"/>
      <c r="J1481" s="31"/>
      <c r="K1481" s="31"/>
      <c r="L1481" s="31"/>
    </row>
    <row r="1482" spans="1:12" x14ac:dyDescent="0.25">
      <c r="A1482" s="46"/>
      <c r="B1482" s="45"/>
      <c r="C1482" s="45"/>
      <c r="I1482" s="31"/>
      <c r="J1482" s="31"/>
      <c r="K1482" s="31"/>
      <c r="L1482" s="31"/>
    </row>
    <row r="1483" spans="1:12" x14ac:dyDescent="0.25">
      <c r="A1483" s="46"/>
      <c r="B1483" s="45"/>
      <c r="C1483" s="45"/>
      <c r="I1483" s="31"/>
      <c r="J1483" s="31"/>
      <c r="K1483" s="31"/>
      <c r="L1483" s="31"/>
    </row>
    <row r="1484" spans="1:12" x14ac:dyDescent="0.25">
      <c r="A1484" s="46"/>
      <c r="B1484" s="45"/>
      <c r="C1484" s="45"/>
      <c r="I1484" s="31"/>
      <c r="J1484" s="31"/>
      <c r="K1484" s="31"/>
      <c r="L1484" s="31"/>
    </row>
    <row r="1485" spans="1:12" x14ac:dyDescent="0.25">
      <c r="A1485" s="46"/>
      <c r="B1485" s="45"/>
      <c r="C1485" s="45"/>
      <c r="I1485" s="31"/>
      <c r="J1485" s="31"/>
      <c r="K1485" s="31"/>
      <c r="L1485" s="31"/>
    </row>
    <row r="1486" spans="1:12" x14ac:dyDescent="0.25">
      <c r="A1486" s="46"/>
      <c r="B1486" s="45"/>
      <c r="C1486" s="45"/>
      <c r="I1486" s="31"/>
      <c r="J1486" s="31"/>
      <c r="K1486" s="31"/>
      <c r="L1486" s="31"/>
    </row>
    <row r="1487" spans="1:12" x14ac:dyDescent="0.25">
      <c r="A1487" s="46"/>
      <c r="B1487" s="45"/>
      <c r="C1487" s="45"/>
      <c r="I1487" s="31"/>
      <c r="J1487" s="31"/>
      <c r="K1487" s="31"/>
      <c r="L1487" s="31"/>
    </row>
    <row r="1488" spans="1:12" x14ac:dyDescent="0.25">
      <c r="A1488" s="46"/>
      <c r="B1488" s="45"/>
      <c r="C1488" s="45"/>
      <c r="I1488" s="31"/>
      <c r="J1488" s="31"/>
      <c r="K1488" s="31"/>
      <c r="L1488" s="31"/>
    </row>
    <row r="1489" spans="1:12" x14ac:dyDescent="0.25">
      <c r="A1489" s="46"/>
      <c r="B1489" s="45"/>
      <c r="C1489" s="45"/>
      <c r="I1489" s="31"/>
      <c r="J1489" s="31"/>
      <c r="K1489" s="31"/>
      <c r="L1489" s="31"/>
    </row>
    <row r="1490" spans="1:12" x14ac:dyDescent="0.25">
      <c r="A1490" s="46"/>
      <c r="B1490" s="45"/>
      <c r="C1490" s="45"/>
      <c r="I1490" s="31"/>
      <c r="J1490" s="31"/>
      <c r="K1490" s="31"/>
      <c r="L1490" s="31"/>
    </row>
    <row r="1491" spans="1:12" x14ac:dyDescent="0.25">
      <c r="A1491" s="46"/>
      <c r="B1491" s="45"/>
      <c r="C1491" s="45"/>
      <c r="I1491" s="31"/>
      <c r="J1491" s="31"/>
      <c r="K1491" s="31"/>
      <c r="L1491" s="31"/>
    </row>
    <row r="1492" spans="1:12" x14ac:dyDescent="0.25">
      <c r="A1492" s="46"/>
      <c r="B1492" s="45"/>
      <c r="C1492" s="45"/>
      <c r="I1492" s="31"/>
      <c r="J1492" s="31"/>
      <c r="K1492" s="31"/>
      <c r="L1492" s="31"/>
    </row>
    <row r="1493" spans="1:12" x14ac:dyDescent="0.25">
      <c r="A1493" s="46"/>
      <c r="B1493" s="45"/>
      <c r="C1493" s="45"/>
      <c r="I1493" s="31"/>
      <c r="J1493" s="31"/>
      <c r="K1493" s="31"/>
      <c r="L1493" s="31"/>
    </row>
    <row r="1494" spans="1:12" x14ac:dyDescent="0.25">
      <c r="A1494" s="46"/>
      <c r="B1494" s="45"/>
      <c r="C1494" s="45"/>
      <c r="I1494" s="31"/>
      <c r="J1494" s="31"/>
      <c r="K1494" s="31"/>
      <c r="L1494" s="31"/>
    </row>
    <row r="1495" spans="1:12" x14ac:dyDescent="0.25">
      <c r="A1495" s="46"/>
      <c r="B1495" s="45"/>
      <c r="C1495" s="45"/>
      <c r="I1495" s="31"/>
      <c r="J1495" s="31"/>
      <c r="K1495" s="31"/>
      <c r="L1495" s="31"/>
    </row>
    <row r="1496" spans="1:12" x14ac:dyDescent="0.25">
      <c r="A1496" s="46"/>
      <c r="B1496" s="45"/>
      <c r="C1496" s="45"/>
      <c r="I1496" s="31"/>
      <c r="J1496" s="31"/>
      <c r="K1496" s="31"/>
      <c r="L1496" s="31"/>
    </row>
    <row r="1497" spans="1:12" x14ac:dyDescent="0.25">
      <c r="A1497" s="46"/>
      <c r="B1497" s="45"/>
      <c r="C1497" s="45"/>
      <c r="I1497" s="31"/>
      <c r="J1497" s="31"/>
      <c r="K1497" s="31"/>
      <c r="L1497" s="31"/>
    </row>
    <row r="1498" spans="1:12" x14ac:dyDescent="0.25">
      <c r="A1498" s="46"/>
      <c r="B1498" s="45"/>
      <c r="C1498" s="45"/>
      <c r="I1498" s="31"/>
      <c r="J1498" s="31"/>
      <c r="K1498" s="31"/>
      <c r="L1498" s="31"/>
    </row>
    <row r="1499" spans="1:12" x14ac:dyDescent="0.25">
      <c r="A1499" s="46"/>
      <c r="B1499" s="45"/>
      <c r="C1499" s="45"/>
      <c r="I1499" s="31"/>
      <c r="J1499" s="31"/>
      <c r="K1499" s="31"/>
      <c r="L1499" s="31"/>
    </row>
    <row r="1500" spans="1:12" x14ac:dyDescent="0.25">
      <c r="A1500" s="46"/>
      <c r="B1500" s="45"/>
      <c r="C1500" s="45"/>
      <c r="I1500" s="31"/>
      <c r="J1500" s="31"/>
      <c r="K1500" s="31"/>
      <c r="L1500" s="31"/>
    </row>
    <row r="1501" spans="1:12" x14ac:dyDescent="0.25">
      <c r="A1501" s="46"/>
      <c r="B1501" s="45"/>
      <c r="C1501" s="45"/>
      <c r="I1501" s="31"/>
      <c r="J1501" s="31"/>
      <c r="K1501" s="31"/>
      <c r="L1501" s="31"/>
    </row>
    <row r="1502" spans="1:12" x14ac:dyDescent="0.25">
      <c r="A1502" s="46"/>
      <c r="B1502" s="45"/>
      <c r="C1502" s="45"/>
      <c r="I1502" s="31"/>
      <c r="J1502" s="31"/>
      <c r="K1502" s="31"/>
      <c r="L1502" s="31"/>
    </row>
    <row r="1503" spans="1:12" x14ac:dyDescent="0.25">
      <c r="A1503" s="46"/>
      <c r="B1503" s="45"/>
      <c r="C1503" s="45"/>
      <c r="I1503" s="31"/>
      <c r="J1503" s="31"/>
      <c r="K1503" s="31"/>
      <c r="L1503" s="31"/>
    </row>
    <row r="1504" spans="1:12" x14ac:dyDescent="0.25">
      <c r="A1504" s="46"/>
      <c r="B1504" s="45"/>
      <c r="C1504" s="45"/>
      <c r="I1504" s="31"/>
      <c r="J1504" s="31"/>
      <c r="K1504" s="31"/>
      <c r="L1504" s="31"/>
    </row>
    <row r="1505" spans="1:12" x14ac:dyDescent="0.25">
      <c r="A1505" s="46"/>
      <c r="B1505" s="45"/>
      <c r="C1505" s="45"/>
      <c r="I1505" s="31"/>
      <c r="J1505" s="31"/>
      <c r="K1505" s="31"/>
      <c r="L1505" s="31"/>
    </row>
    <row r="1506" spans="1:12" x14ac:dyDescent="0.25">
      <c r="A1506" s="46"/>
      <c r="B1506" s="45"/>
      <c r="C1506" s="45"/>
      <c r="I1506" s="31"/>
      <c r="J1506" s="31"/>
      <c r="K1506" s="31"/>
      <c r="L1506" s="31"/>
    </row>
    <row r="1507" spans="1:12" x14ac:dyDescent="0.25">
      <c r="A1507" s="46"/>
      <c r="B1507" s="45"/>
      <c r="C1507" s="45"/>
      <c r="I1507" s="31"/>
      <c r="J1507" s="31"/>
      <c r="K1507" s="31"/>
      <c r="L1507" s="31"/>
    </row>
    <row r="1508" spans="1:12" x14ac:dyDescent="0.25">
      <c r="A1508" s="46"/>
      <c r="B1508" s="45"/>
      <c r="C1508" s="45"/>
      <c r="I1508" s="31"/>
      <c r="J1508" s="31"/>
      <c r="K1508" s="31"/>
      <c r="L1508" s="31"/>
    </row>
    <row r="1509" spans="1:12" x14ac:dyDescent="0.25">
      <c r="A1509" s="46"/>
      <c r="B1509" s="45"/>
      <c r="C1509" s="45"/>
      <c r="I1509" s="31"/>
      <c r="J1509" s="31"/>
      <c r="K1509" s="31"/>
      <c r="L1509" s="31"/>
    </row>
    <row r="1510" spans="1:12" x14ac:dyDescent="0.25">
      <c r="A1510" s="46"/>
      <c r="B1510" s="45"/>
      <c r="C1510" s="45"/>
      <c r="I1510" s="31"/>
      <c r="J1510" s="31"/>
      <c r="K1510" s="31"/>
      <c r="L1510" s="31"/>
    </row>
    <row r="1511" spans="1:12" x14ac:dyDescent="0.25">
      <c r="A1511" s="46"/>
      <c r="B1511" s="45"/>
      <c r="C1511" s="45"/>
      <c r="I1511" s="31"/>
      <c r="J1511" s="31"/>
      <c r="K1511" s="31"/>
      <c r="L1511" s="31"/>
    </row>
    <row r="1512" spans="1:12" x14ac:dyDescent="0.25">
      <c r="A1512" s="46"/>
      <c r="B1512" s="45"/>
      <c r="C1512" s="45"/>
      <c r="I1512" s="31"/>
      <c r="J1512" s="31"/>
      <c r="K1512" s="31"/>
      <c r="L1512" s="31"/>
    </row>
    <row r="1513" spans="1:12" x14ac:dyDescent="0.25">
      <c r="A1513" s="46"/>
      <c r="B1513" s="45"/>
      <c r="C1513" s="45"/>
      <c r="I1513" s="31"/>
      <c r="J1513" s="31"/>
      <c r="K1513" s="31"/>
      <c r="L1513" s="31"/>
    </row>
    <row r="1514" spans="1:12" x14ac:dyDescent="0.25">
      <c r="A1514" s="46"/>
      <c r="B1514" s="45"/>
      <c r="C1514" s="45"/>
      <c r="I1514" s="31"/>
      <c r="J1514" s="31"/>
      <c r="K1514" s="31"/>
      <c r="L1514" s="31"/>
    </row>
    <row r="1515" spans="1:12" x14ac:dyDescent="0.25">
      <c r="A1515" s="46"/>
      <c r="B1515" s="45"/>
      <c r="C1515" s="45"/>
      <c r="I1515" s="31"/>
      <c r="J1515" s="31"/>
      <c r="K1515" s="31"/>
      <c r="L1515" s="31"/>
    </row>
    <row r="1516" spans="1:12" x14ac:dyDescent="0.25">
      <c r="A1516" s="46"/>
      <c r="B1516" s="45"/>
      <c r="C1516" s="45"/>
      <c r="I1516" s="31"/>
      <c r="J1516" s="31"/>
      <c r="K1516" s="31"/>
      <c r="L1516" s="31"/>
    </row>
    <row r="1517" spans="1:12" x14ac:dyDescent="0.25">
      <c r="A1517" s="46"/>
      <c r="B1517" s="45"/>
      <c r="C1517" s="45"/>
      <c r="I1517" s="31"/>
      <c r="J1517" s="31"/>
      <c r="K1517" s="31"/>
      <c r="L1517" s="31"/>
    </row>
    <row r="1518" spans="1:12" x14ac:dyDescent="0.25">
      <c r="A1518" s="46"/>
      <c r="B1518" s="45"/>
      <c r="C1518" s="45"/>
      <c r="I1518" s="31"/>
      <c r="J1518" s="31"/>
      <c r="K1518" s="31"/>
      <c r="L1518" s="31"/>
    </row>
    <row r="1519" spans="1:12" x14ac:dyDescent="0.25">
      <c r="A1519" s="46"/>
      <c r="B1519" s="45"/>
      <c r="C1519" s="45"/>
      <c r="I1519" s="31"/>
      <c r="J1519" s="31"/>
      <c r="K1519" s="31"/>
      <c r="L1519" s="31"/>
    </row>
    <row r="1520" spans="1:12" x14ac:dyDescent="0.25">
      <c r="A1520" s="46"/>
      <c r="B1520" s="45"/>
      <c r="C1520" s="45"/>
      <c r="I1520" s="31"/>
      <c r="J1520" s="31"/>
      <c r="K1520" s="31"/>
      <c r="L1520" s="31"/>
    </row>
    <row r="1521" spans="1:12" x14ac:dyDescent="0.25">
      <c r="A1521" s="46"/>
      <c r="B1521" s="45"/>
      <c r="C1521" s="45"/>
      <c r="I1521" s="31"/>
      <c r="J1521" s="31"/>
      <c r="K1521" s="31"/>
      <c r="L1521" s="31"/>
    </row>
    <row r="1522" spans="1:12" x14ac:dyDescent="0.25">
      <c r="A1522" s="46"/>
      <c r="B1522" s="45"/>
      <c r="C1522" s="45"/>
      <c r="I1522" s="31"/>
      <c r="J1522" s="31"/>
      <c r="K1522" s="31"/>
      <c r="L1522" s="31"/>
    </row>
    <row r="1523" spans="1:12" x14ac:dyDescent="0.25">
      <c r="A1523" s="46"/>
      <c r="B1523" s="45"/>
      <c r="C1523" s="45"/>
      <c r="I1523" s="31"/>
      <c r="J1523" s="31"/>
      <c r="K1523" s="31"/>
      <c r="L1523" s="31"/>
    </row>
    <row r="1524" spans="1:12" x14ac:dyDescent="0.25">
      <c r="A1524" s="46"/>
      <c r="B1524" s="45"/>
      <c r="C1524" s="45"/>
      <c r="I1524" s="31"/>
      <c r="J1524" s="31"/>
      <c r="K1524" s="31"/>
      <c r="L1524" s="31"/>
    </row>
    <row r="1525" spans="1:12" x14ac:dyDescent="0.25">
      <c r="A1525" s="46"/>
      <c r="B1525" s="45"/>
      <c r="C1525" s="45"/>
      <c r="I1525" s="31"/>
      <c r="J1525" s="31"/>
      <c r="K1525" s="31"/>
      <c r="L1525" s="31"/>
    </row>
    <row r="1526" spans="1:12" x14ac:dyDescent="0.25">
      <c r="A1526" s="46"/>
      <c r="B1526" s="45"/>
      <c r="C1526" s="45"/>
      <c r="I1526" s="31"/>
      <c r="J1526" s="31"/>
      <c r="K1526" s="31"/>
      <c r="L1526" s="31"/>
    </row>
    <row r="1527" spans="1:12" x14ac:dyDescent="0.25">
      <c r="A1527" s="46"/>
      <c r="B1527" s="45"/>
      <c r="C1527" s="45"/>
      <c r="I1527" s="31"/>
      <c r="J1527" s="31"/>
      <c r="K1527" s="31"/>
      <c r="L1527" s="31"/>
    </row>
    <row r="1528" spans="1:12" x14ac:dyDescent="0.25">
      <c r="A1528" s="46"/>
      <c r="B1528" s="45"/>
      <c r="C1528" s="45"/>
      <c r="I1528" s="31"/>
      <c r="J1528" s="31"/>
      <c r="K1528" s="31"/>
      <c r="L1528" s="31"/>
    </row>
    <row r="1529" spans="1:12" x14ac:dyDescent="0.25">
      <c r="A1529" s="46"/>
      <c r="B1529" s="45"/>
      <c r="C1529" s="45"/>
      <c r="I1529" s="31"/>
      <c r="J1529" s="31"/>
      <c r="K1529" s="31"/>
      <c r="L1529" s="31"/>
    </row>
    <row r="1530" spans="1:12" x14ac:dyDescent="0.25">
      <c r="A1530" s="46"/>
      <c r="B1530" s="45"/>
      <c r="C1530" s="45"/>
      <c r="I1530" s="31"/>
      <c r="J1530" s="31"/>
      <c r="K1530" s="31"/>
      <c r="L1530" s="31"/>
    </row>
    <row r="1531" spans="1:12" x14ac:dyDescent="0.25">
      <c r="A1531" s="46"/>
      <c r="B1531" s="45"/>
      <c r="C1531" s="45"/>
      <c r="I1531" s="31"/>
      <c r="J1531" s="31"/>
      <c r="K1531" s="31"/>
      <c r="L1531" s="31"/>
    </row>
    <row r="1532" spans="1:12" x14ac:dyDescent="0.25">
      <c r="A1532" s="46"/>
      <c r="B1532" s="45"/>
      <c r="C1532" s="45"/>
      <c r="I1532" s="31"/>
      <c r="J1532" s="31"/>
      <c r="K1532" s="31"/>
      <c r="L1532" s="31"/>
    </row>
    <row r="1533" spans="1:12" x14ac:dyDescent="0.25">
      <c r="A1533" s="46"/>
      <c r="B1533" s="45"/>
      <c r="C1533" s="45"/>
      <c r="I1533" s="31"/>
      <c r="J1533" s="31"/>
      <c r="K1533" s="31"/>
      <c r="L1533" s="31"/>
    </row>
    <row r="1534" spans="1:12" x14ac:dyDescent="0.25">
      <c r="A1534" s="46"/>
      <c r="B1534" s="45"/>
      <c r="C1534" s="45"/>
      <c r="I1534" s="31"/>
      <c r="J1534" s="31"/>
      <c r="K1534" s="31"/>
      <c r="L1534" s="31"/>
    </row>
    <row r="1535" spans="1:12" x14ac:dyDescent="0.25">
      <c r="A1535" s="46"/>
      <c r="B1535" s="45"/>
      <c r="C1535" s="45"/>
      <c r="I1535" s="31"/>
      <c r="J1535" s="31"/>
      <c r="K1535" s="31"/>
      <c r="L1535" s="31"/>
    </row>
    <row r="1536" spans="1:12" x14ac:dyDescent="0.25">
      <c r="A1536" s="46"/>
      <c r="B1536" s="45"/>
      <c r="C1536" s="45"/>
      <c r="I1536" s="31"/>
      <c r="J1536" s="31"/>
      <c r="K1536" s="31"/>
      <c r="L1536" s="31"/>
    </row>
    <row r="1537" spans="1:12" x14ac:dyDescent="0.25">
      <c r="A1537" s="46"/>
      <c r="B1537" s="45"/>
      <c r="C1537" s="45"/>
      <c r="I1537" s="31"/>
      <c r="J1537" s="31"/>
      <c r="K1537" s="31"/>
      <c r="L1537" s="31"/>
    </row>
    <row r="1538" spans="1:12" x14ac:dyDescent="0.25">
      <c r="A1538" s="46"/>
      <c r="B1538" s="45"/>
      <c r="C1538" s="45"/>
      <c r="I1538" s="31"/>
      <c r="J1538" s="31"/>
      <c r="K1538" s="31"/>
      <c r="L1538" s="31"/>
    </row>
    <row r="1539" spans="1:12" x14ac:dyDescent="0.25">
      <c r="A1539" s="46"/>
      <c r="B1539" s="45"/>
      <c r="C1539" s="45"/>
      <c r="I1539" s="31"/>
      <c r="J1539" s="31"/>
      <c r="K1539" s="31"/>
      <c r="L1539" s="31"/>
    </row>
    <row r="1540" spans="1:12" x14ac:dyDescent="0.25">
      <c r="A1540" s="46"/>
      <c r="B1540" s="45"/>
      <c r="C1540" s="45"/>
      <c r="I1540" s="31"/>
      <c r="J1540" s="31"/>
      <c r="K1540" s="31"/>
      <c r="L1540" s="31"/>
    </row>
    <row r="1541" spans="1:12" x14ac:dyDescent="0.25">
      <c r="A1541" s="46"/>
      <c r="B1541" s="45"/>
      <c r="C1541" s="45"/>
      <c r="I1541" s="31"/>
      <c r="J1541" s="31"/>
      <c r="K1541" s="31"/>
      <c r="L1541" s="31"/>
    </row>
    <row r="1542" spans="1:12" x14ac:dyDescent="0.25">
      <c r="A1542" s="46"/>
      <c r="B1542" s="45"/>
      <c r="C1542" s="45"/>
      <c r="I1542" s="31"/>
      <c r="J1542" s="31"/>
      <c r="K1542" s="31"/>
      <c r="L1542" s="31"/>
    </row>
    <row r="1543" spans="1:12" x14ac:dyDescent="0.25">
      <c r="A1543" s="46"/>
      <c r="B1543" s="45"/>
      <c r="C1543" s="45"/>
      <c r="I1543" s="31"/>
      <c r="J1543" s="31"/>
      <c r="K1543" s="31"/>
      <c r="L1543" s="31"/>
    </row>
    <row r="1544" spans="1:12" x14ac:dyDescent="0.25">
      <c r="A1544" s="46"/>
      <c r="B1544" s="45"/>
      <c r="C1544" s="45"/>
      <c r="I1544" s="31"/>
      <c r="J1544" s="31"/>
      <c r="K1544" s="31"/>
      <c r="L1544" s="31"/>
    </row>
    <row r="1545" spans="1:12" x14ac:dyDescent="0.25">
      <c r="A1545" s="46"/>
      <c r="B1545" s="45"/>
      <c r="C1545" s="45"/>
      <c r="I1545" s="31"/>
      <c r="J1545" s="31"/>
      <c r="K1545" s="31"/>
      <c r="L1545" s="31"/>
    </row>
    <row r="1546" spans="1:12" x14ac:dyDescent="0.25">
      <c r="A1546" s="46"/>
      <c r="B1546" s="45"/>
      <c r="C1546" s="45"/>
      <c r="I1546" s="31"/>
      <c r="J1546" s="31"/>
      <c r="K1546" s="31"/>
      <c r="L1546" s="31"/>
    </row>
    <row r="1547" spans="1:12" x14ac:dyDescent="0.25">
      <c r="A1547" s="46"/>
      <c r="B1547" s="45"/>
      <c r="C1547" s="45"/>
      <c r="I1547" s="31"/>
      <c r="J1547" s="31"/>
      <c r="K1547" s="31"/>
      <c r="L1547" s="31"/>
    </row>
    <row r="1548" spans="1:12" x14ac:dyDescent="0.25">
      <c r="A1548" s="46"/>
      <c r="B1548" s="45"/>
      <c r="C1548" s="45"/>
      <c r="I1548" s="31"/>
      <c r="J1548" s="31"/>
      <c r="K1548" s="31"/>
      <c r="L1548" s="31"/>
    </row>
    <row r="1549" spans="1:12" x14ac:dyDescent="0.25">
      <c r="A1549" s="46"/>
      <c r="B1549" s="45"/>
      <c r="C1549" s="45"/>
      <c r="I1549" s="31"/>
      <c r="J1549" s="31"/>
      <c r="K1549" s="31"/>
      <c r="L1549" s="31"/>
    </row>
    <row r="1550" spans="1:12" x14ac:dyDescent="0.25">
      <c r="A1550" s="46"/>
      <c r="B1550" s="45"/>
      <c r="C1550" s="45"/>
      <c r="I1550" s="31"/>
      <c r="J1550" s="31"/>
      <c r="K1550" s="31"/>
      <c r="L1550" s="31"/>
    </row>
    <row r="1551" spans="1:12" x14ac:dyDescent="0.25">
      <c r="A1551" s="46"/>
      <c r="B1551" s="45"/>
      <c r="C1551" s="45"/>
      <c r="I1551" s="31"/>
      <c r="J1551" s="31"/>
      <c r="K1551" s="31"/>
      <c r="L1551" s="31"/>
    </row>
    <row r="1552" spans="1:12" x14ac:dyDescent="0.25">
      <c r="A1552" s="46"/>
      <c r="B1552" s="45"/>
      <c r="C1552" s="45"/>
      <c r="I1552" s="31"/>
      <c r="J1552" s="31"/>
      <c r="K1552" s="31"/>
      <c r="L1552" s="31"/>
    </row>
    <row r="1553" spans="1:12" x14ac:dyDescent="0.25">
      <c r="A1553" s="46"/>
      <c r="B1553" s="45"/>
      <c r="C1553" s="45"/>
      <c r="I1553" s="31"/>
      <c r="J1553" s="31"/>
      <c r="K1553" s="31"/>
      <c r="L1553" s="31"/>
    </row>
    <row r="1554" spans="1:12" x14ac:dyDescent="0.25">
      <c r="A1554" s="46"/>
      <c r="B1554" s="45"/>
      <c r="C1554" s="45"/>
      <c r="I1554" s="31"/>
      <c r="J1554" s="31"/>
      <c r="K1554" s="31"/>
      <c r="L1554" s="31"/>
    </row>
    <row r="1555" spans="1:12" x14ac:dyDescent="0.25">
      <c r="A1555" s="46"/>
      <c r="B1555" s="45"/>
      <c r="C1555" s="45"/>
      <c r="I1555" s="31"/>
      <c r="J1555" s="31"/>
      <c r="K1555" s="31"/>
      <c r="L1555" s="31"/>
    </row>
    <row r="1556" spans="1:12" x14ac:dyDescent="0.25">
      <c r="A1556" s="46"/>
      <c r="B1556" s="45"/>
      <c r="C1556" s="45"/>
      <c r="I1556" s="31"/>
      <c r="J1556" s="31"/>
      <c r="K1556" s="31"/>
      <c r="L1556" s="31"/>
    </row>
    <row r="1557" spans="1:12" x14ac:dyDescent="0.25">
      <c r="A1557" s="46"/>
      <c r="B1557" s="45"/>
      <c r="C1557" s="45"/>
      <c r="I1557" s="31"/>
      <c r="J1557" s="31"/>
      <c r="K1557" s="31"/>
      <c r="L1557" s="31"/>
    </row>
    <row r="1558" spans="1:12" x14ac:dyDescent="0.25">
      <c r="A1558" s="46"/>
      <c r="B1558" s="45"/>
      <c r="C1558" s="45"/>
      <c r="I1558" s="31"/>
      <c r="J1558" s="31"/>
      <c r="K1558" s="31"/>
      <c r="L1558" s="31"/>
    </row>
    <row r="1559" spans="1:12" x14ac:dyDescent="0.25">
      <c r="A1559" s="46"/>
      <c r="B1559" s="45"/>
      <c r="C1559" s="45"/>
      <c r="I1559" s="31"/>
      <c r="J1559" s="31"/>
      <c r="K1559" s="31"/>
      <c r="L1559" s="31"/>
    </row>
    <row r="1560" spans="1:12" x14ac:dyDescent="0.25">
      <c r="A1560" s="46"/>
      <c r="B1560" s="45"/>
      <c r="C1560" s="45"/>
      <c r="I1560" s="31"/>
      <c r="J1560" s="31"/>
      <c r="K1560" s="31"/>
      <c r="L1560" s="31"/>
    </row>
    <row r="1561" spans="1:12" x14ac:dyDescent="0.25">
      <c r="A1561" s="46"/>
      <c r="B1561" s="45"/>
      <c r="C1561" s="45"/>
      <c r="I1561" s="31"/>
      <c r="J1561" s="31"/>
      <c r="K1561" s="31"/>
      <c r="L1561" s="31"/>
    </row>
    <row r="1562" spans="1:12" x14ac:dyDescent="0.25">
      <c r="A1562" s="46"/>
      <c r="B1562" s="45"/>
      <c r="C1562" s="45"/>
      <c r="I1562" s="31"/>
      <c r="J1562" s="31"/>
      <c r="K1562" s="31"/>
      <c r="L1562" s="31"/>
    </row>
    <row r="1563" spans="1:12" x14ac:dyDescent="0.25">
      <c r="A1563" s="46"/>
      <c r="B1563" s="45"/>
      <c r="C1563" s="45"/>
      <c r="I1563" s="31"/>
      <c r="J1563" s="31"/>
      <c r="K1563" s="31"/>
      <c r="L1563" s="31"/>
    </row>
    <row r="1564" spans="1:12" x14ac:dyDescent="0.25">
      <c r="A1564" s="46"/>
      <c r="B1564" s="45"/>
      <c r="C1564" s="45"/>
      <c r="I1564" s="31"/>
      <c r="J1564" s="31"/>
      <c r="K1564" s="31"/>
      <c r="L1564" s="31"/>
    </row>
    <row r="1565" spans="1:12" x14ac:dyDescent="0.25">
      <c r="A1565" s="46"/>
      <c r="B1565" s="45"/>
      <c r="C1565" s="45"/>
      <c r="I1565" s="31"/>
      <c r="J1565" s="31"/>
      <c r="K1565" s="31"/>
      <c r="L1565" s="31"/>
    </row>
    <row r="1566" spans="1:12" x14ac:dyDescent="0.25">
      <c r="A1566" s="46"/>
      <c r="B1566" s="45"/>
      <c r="C1566" s="45"/>
      <c r="I1566" s="31"/>
      <c r="J1566" s="31"/>
      <c r="K1566" s="31"/>
      <c r="L1566" s="31"/>
    </row>
    <row r="1567" spans="1:12" x14ac:dyDescent="0.25">
      <c r="A1567" s="46"/>
      <c r="B1567" s="45"/>
      <c r="C1567" s="45"/>
      <c r="I1567" s="31"/>
      <c r="J1567" s="31"/>
      <c r="K1567" s="31"/>
      <c r="L1567" s="31"/>
    </row>
    <row r="1568" spans="1:12" x14ac:dyDescent="0.25">
      <c r="A1568" s="46"/>
      <c r="B1568" s="45"/>
      <c r="C1568" s="45"/>
      <c r="I1568" s="31"/>
      <c r="J1568" s="31"/>
      <c r="K1568" s="31"/>
      <c r="L1568" s="31"/>
    </row>
    <row r="1569" spans="1:12" x14ac:dyDescent="0.25">
      <c r="A1569" s="46"/>
      <c r="B1569" s="45"/>
      <c r="C1569" s="45"/>
      <c r="I1569" s="31"/>
      <c r="J1569" s="31"/>
      <c r="K1569" s="31"/>
      <c r="L1569" s="31"/>
    </row>
    <row r="1570" spans="1:12" x14ac:dyDescent="0.25">
      <c r="A1570" s="46"/>
      <c r="B1570" s="45"/>
      <c r="C1570" s="45"/>
      <c r="I1570" s="31"/>
      <c r="J1570" s="31"/>
      <c r="K1570" s="31"/>
      <c r="L1570" s="31"/>
    </row>
    <row r="1571" spans="1:12" x14ac:dyDescent="0.25">
      <c r="A1571" s="46"/>
      <c r="B1571" s="45"/>
      <c r="C1571" s="45"/>
      <c r="I1571" s="31"/>
      <c r="J1571" s="31"/>
      <c r="K1571" s="31"/>
      <c r="L1571" s="31"/>
    </row>
    <row r="1572" spans="1:12" x14ac:dyDescent="0.25">
      <c r="A1572" s="46"/>
      <c r="B1572" s="45"/>
      <c r="C1572" s="45"/>
      <c r="I1572" s="31"/>
      <c r="J1572" s="31"/>
      <c r="K1572" s="31"/>
      <c r="L1572" s="31"/>
    </row>
    <row r="1573" spans="1:12" x14ac:dyDescent="0.25">
      <c r="A1573" s="46"/>
      <c r="B1573" s="45"/>
      <c r="C1573" s="45"/>
      <c r="I1573" s="31"/>
      <c r="J1573" s="31"/>
      <c r="K1573" s="31"/>
      <c r="L1573" s="31"/>
    </row>
    <row r="1574" spans="1:12" x14ac:dyDescent="0.25">
      <c r="A1574" s="46"/>
      <c r="B1574" s="45"/>
      <c r="C1574" s="45"/>
      <c r="I1574" s="31"/>
      <c r="J1574" s="31"/>
      <c r="K1574" s="31"/>
      <c r="L1574" s="31"/>
    </row>
    <row r="1575" spans="1:12" x14ac:dyDescent="0.25">
      <c r="A1575" s="46"/>
      <c r="B1575" s="45"/>
      <c r="C1575" s="45"/>
      <c r="I1575" s="31"/>
      <c r="J1575" s="31"/>
      <c r="K1575" s="31"/>
      <c r="L1575" s="31"/>
    </row>
    <row r="1576" spans="1:12" x14ac:dyDescent="0.25">
      <c r="A1576" s="46"/>
      <c r="B1576" s="45"/>
      <c r="C1576" s="45"/>
      <c r="I1576" s="31"/>
      <c r="J1576" s="31"/>
      <c r="K1576" s="31"/>
      <c r="L1576" s="31"/>
    </row>
    <row r="1577" spans="1:12" x14ac:dyDescent="0.25">
      <c r="A1577" s="46"/>
      <c r="B1577" s="45"/>
      <c r="C1577" s="45"/>
      <c r="I1577" s="31"/>
      <c r="J1577" s="31"/>
      <c r="K1577" s="31"/>
      <c r="L1577" s="31"/>
    </row>
    <row r="1578" spans="1:12" x14ac:dyDescent="0.25">
      <c r="A1578" s="46"/>
      <c r="B1578" s="45"/>
      <c r="C1578" s="45"/>
      <c r="I1578" s="31"/>
      <c r="J1578" s="31"/>
      <c r="K1578" s="31"/>
      <c r="L1578" s="31"/>
    </row>
    <row r="1579" spans="1:12" x14ac:dyDescent="0.25">
      <c r="A1579" s="46"/>
      <c r="B1579" s="45"/>
      <c r="C1579" s="45"/>
      <c r="I1579" s="31"/>
      <c r="J1579" s="31"/>
      <c r="K1579" s="31"/>
      <c r="L1579" s="31"/>
    </row>
    <row r="1580" spans="1:12" x14ac:dyDescent="0.25">
      <c r="A1580" s="46"/>
      <c r="B1580" s="45"/>
      <c r="C1580" s="45"/>
      <c r="I1580" s="31"/>
      <c r="J1580" s="31"/>
      <c r="K1580" s="31"/>
      <c r="L1580" s="31"/>
    </row>
    <row r="1581" spans="1:12" x14ac:dyDescent="0.25">
      <c r="A1581" s="46"/>
      <c r="B1581" s="45"/>
      <c r="C1581" s="45"/>
      <c r="I1581" s="31"/>
      <c r="J1581" s="31"/>
      <c r="K1581" s="31"/>
      <c r="L1581" s="31"/>
    </row>
    <row r="1582" spans="1:12" x14ac:dyDescent="0.25">
      <c r="A1582" s="46"/>
      <c r="B1582" s="45"/>
      <c r="C1582" s="45"/>
      <c r="I1582" s="31"/>
      <c r="J1582" s="31"/>
      <c r="K1582" s="31"/>
      <c r="L1582" s="31"/>
    </row>
    <row r="1583" spans="1:12" x14ac:dyDescent="0.25">
      <c r="A1583" s="46"/>
      <c r="B1583" s="45"/>
      <c r="C1583" s="45"/>
      <c r="I1583" s="31"/>
      <c r="J1583" s="31"/>
      <c r="K1583" s="31"/>
      <c r="L1583" s="31"/>
    </row>
    <row r="1584" spans="1:12" x14ac:dyDescent="0.25">
      <c r="A1584" s="46"/>
      <c r="B1584" s="45"/>
      <c r="C1584" s="45"/>
      <c r="I1584" s="31"/>
      <c r="J1584" s="31"/>
      <c r="K1584" s="31"/>
      <c r="L1584" s="31"/>
    </row>
    <row r="1585" spans="1:12" x14ac:dyDescent="0.25">
      <c r="A1585" s="46"/>
      <c r="B1585" s="45"/>
      <c r="C1585" s="45"/>
      <c r="I1585" s="31"/>
      <c r="J1585" s="31"/>
      <c r="K1585" s="31"/>
      <c r="L1585" s="31"/>
    </row>
    <row r="1586" spans="1:12" x14ac:dyDescent="0.25">
      <c r="A1586" s="46"/>
      <c r="B1586" s="45"/>
      <c r="C1586" s="45"/>
      <c r="I1586" s="31"/>
      <c r="J1586" s="31"/>
      <c r="K1586" s="31"/>
      <c r="L1586" s="31"/>
    </row>
    <row r="1587" spans="1:12" x14ac:dyDescent="0.25">
      <c r="A1587" s="46"/>
      <c r="B1587" s="45"/>
      <c r="C1587" s="45"/>
      <c r="I1587" s="31"/>
      <c r="J1587" s="31"/>
      <c r="K1587" s="31"/>
      <c r="L1587" s="31"/>
    </row>
    <row r="1588" spans="1:12" x14ac:dyDescent="0.25">
      <c r="A1588" s="46"/>
      <c r="B1588" s="45"/>
      <c r="C1588" s="45"/>
      <c r="I1588" s="31"/>
      <c r="J1588" s="31"/>
      <c r="K1588" s="31"/>
      <c r="L1588" s="31"/>
    </row>
    <row r="1589" spans="1:12" x14ac:dyDescent="0.25">
      <c r="A1589" s="46"/>
      <c r="B1589" s="45"/>
      <c r="C1589" s="45"/>
      <c r="I1589" s="31"/>
      <c r="J1589" s="31"/>
      <c r="K1589" s="31"/>
      <c r="L1589" s="31"/>
    </row>
    <row r="1590" spans="1:12" x14ac:dyDescent="0.25">
      <c r="A1590" s="46"/>
      <c r="B1590" s="45"/>
      <c r="C1590" s="45"/>
      <c r="I1590" s="31"/>
      <c r="J1590" s="31"/>
      <c r="K1590" s="31"/>
      <c r="L1590" s="31"/>
    </row>
    <row r="1591" spans="1:12" x14ac:dyDescent="0.25">
      <c r="A1591" s="46"/>
      <c r="B1591" s="45"/>
      <c r="C1591" s="45"/>
      <c r="I1591" s="31"/>
      <c r="J1591" s="31"/>
      <c r="K1591" s="31"/>
      <c r="L1591" s="31"/>
    </row>
    <row r="1592" spans="1:12" x14ac:dyDescent="0.25">
      <c r="A1592" s="46"/>
      <c r="B1592" s="45"/>
      <c r="C1592" s="45"/>
      <c r="I1592" s="31"/>
      <c r="J1592" s="31"/>
      <c r="K1592" s="31"/>
      <c r="L1592" s="31"/>
    </row>
    <row r="1593" spans="1:12" x14ac:dyDescent="0.25">
      <c r="A1593" s="46"/>
      <c r="B1593" s="45"/>
      <c r="C1593" s="45"/>
      <c r="I1593" s="31"/>
      <c r="J1593" s="31"/>
      <c r="K1593" s="31"/>
      <c r="L1593" s="31"/>
    </row>
    <row r="1594" spans="1:12" x14ac:dyDescent="0.25">
      <c r="A1594" s="46"/>
      <c r="B1594" s="45"/>
      <c r="C1594" s="45"/>
      <c r="I1594" s="31"/>
      <c r="J1594" s="31"/>
      <c r="K1594" s="31"/>
      <c r="L1594" s="31"/>
    </row>
    <row r="1595" spans="1:12" x14ac:dyDescent="0.25">
      <c r="A1595" s="46"/>
      <c r="B1595" s="45"/>
      <c r="C1595" s="45"/>
      <c r="I1595" s="31"/>
      <c r="J1595" s="31"/>
      <c r="K1595" s="31"/>
      <c r="L1595" s="31"/>
    </row>
    <row r="1596" spans="1:12" x14ac:dyDescent="0.25">
      <c r="A1596" s="46"/>
      <c r="B1596" s="45"/>
      <c r="C1596" s="45"/>
      <c r="I1596" s="31"/>
      <c r="J1596" s="31"/>
      <c r="K1596" s="31"/>
      <c r="L1596" s="31"/>
    </row>
    <row r="1597" spans="1:12" x14ac:dyDescent="0.25">
      <c r="A1597" s="46"/>
      <c r="B1597" s="45"/>
      <c r="C1597" s="45"/>
      <c r="I1597" s="31"/>
      <c r="J1597" s="31"/>
      <c r="K1597" s="31"/>
      <c r="L1597" s="31"/>
    </row>
    <row r="1598" spans="1:12" x14ac:dyDescent="0.25">
      <c r="A1598" s="46"/>
      <c r="B1598" s="45"/>
      <c r="C1598" s="45"/>
      <c r="I1598" s="31"/>
      <c r="J1598" s="31"/>
      <c r="K1598" s="31"/>
      <c r="L1598" s="31"/>
    </row>
    <row r="1599" spans="1:12" x14ac:dyDescent="0.25">
      <c r="A1599" s="46"/>
      <c r="B1599" s="45"/>
      <c r="C1599" s="45"/>
      <c r="I1599" s="31"/>
      <c r="J1599" s="31"/>
      <c r="K1599" s="31"/>
      <c r="L1599" s="31"/>
    </row>
    <row r="1600" spans="1:12" x14ac:dyDescent="0.25">
      <c r="A1600" s="46"/>
      <c r="B1600" s="45"/>
      <c r="C1600" s="45"/>
      <c r="I1600" s="31"/>
      <c r="J1600" s="31"/>
      <c r="K1600" s="31"/>
      <c r="L1600" s="31"/>
    </row>
    <row r="1601" spans="1:12" x14ac:dyDescent="0.25">
      <c r="A1601" s="46"/>
      <c r="B1601" s="45"/>
      <c r="C1601" s="45"/>
      <c r="I1601" s="31"/>
      <c r="J1601" s="31"/>
      <c r="K1601" s="31"/>
      <c r="L1601" s="31"/>
    </row>
    <row r="1602" spans="1:12" x14ac:dyDescent="0.25">
      <c r="A1602" s="46"/>
      <c r="B1602" s="45"/>
      <c r="C1602" s="45"/>
      <c r="I1602" s="31"/>
      <c r="J1602" s="31"/>
      <c r="K1602" s="31"/>
      <c r="L1602" s="31"/>
    </row>
    <row r="1603" spans="1:12" x14ac:dyDescent="0.25">
      <c r="A1603" s="46"/>
      <c r="B1603" s="45"/>
      <c r="C1603" s="45"/>
      <c r="I1603" s="31"/>
      <c r="J1603" s="31"/>
      <c r="K1603" s="31"/>
      <c r="L1603" s="31"/>
    </row>
    <row r="1604" spans="1:12" x14ac:dyDescent="0.25">
      <c r="A1604" s="46"/>
      <c r="B1604" s="45"/>
      <c r="C1604" s="45"/>
      <c r="I1604" s="31"/>
      <c r="J1604" s="31"/>
      <c r="K1604" s="31"/>
      <c r="L1604" s="31"/>
    </row>
    <row r="1605" spans="1:12" x14ac:dyDescent="0.25">
      <c r="A1605" s="46"/>
      <c r="B1605" s="45"/>
      <c r="C1605" s="45"/>
      <c r="I1605" s="31"/>
      <c r="J1605" s="31"/>
      <c r="K1605" s="31"/>
      <c r="L1605" s="31"/>
    </row>
    <row r="1606" spans="1:12" x14ac:dyDescent="0.25">
      <c r="A1606" s="46"/>
      <c r="B1606" s="45"/>
      <c r="C1606" s="45"/>
      <c r="I1606" s="31"/>
      <c r="J1606" s="31"/>
      <c r="K1606" s="31"/>
      <c r="L1606" s="31"/>
    </row>
    <row r="1607" spans="1:12" x14ac:dyDescent="0.25">
      <c r="A1607" s="46"/>
      <c r="B1607" s="45"/>
      <c r="C1607" s="45"/>
      <c r="I1607" s="31"/>
      <c r="J1607" s="31"/>
      <c r="K1607" s="31"/>
      <c r="L1607" s="31"/>
    </row>
    <row r="1608" spans="1:12" x14ac:dyDescent="0.25">
      <c r="A1608" s="46"/>
      <c r="B1608" s="45"/>
      <c r="C1608" s="45"/>
      <c r="I1608" s="31"/>
      <c r="J1608" s="31"/>
      <c r="K1608" s="31"/>
      <c r="L1608" s="31"/>
    </row>
    <row r="1609" spans="1:12" x14ac:dyDescent="0.25">
      <c r="A1609" s="46"/>
      <c r="B1609" s="45"/>
      <c r="C1609" s="45"/>
      <c r="I1609" s="31"/>
      <c r="J1609" s="31"/>
      <c r="K1609" s="31"/>
      <c r="L1609" s="31"/>
    </row>
    <row r="1610" spans="1:12" x14ac:dyDescent="0.25">
      <c r="A1610" s="46"/>
      <c r="B1610" s="45"/>
      <c r="C1610" s="45"/>
      <c r="I1610" s="31"/>
      <c r="J1610" s="31"/>
      <c r="K1610" s="31"/>
      <c r="L1610" s="31"/>
    </row>
    <row r="1611" spans="1:12" x14ac:dyDescent="0.25">
      <c r="A1611" s="46"/>
      <c r="B1611" s="45"/>
      <c r="C1611" s="45"/>
      <c r="I1611" s="31"/>
      <c r="J1611" s="31"/>
      <c r="K1611" s="31"/>
      <c r="L1611" s="31"/>
    </row>
    <row r="1612" spans="1:12" x14ac:dyDescent="0.25">
      <c r="A1612" s="46"/>
      <c r="B1612" s="45"/>
      <c r="C1612" s="45"/>
      <c r="I1612" s="31"/>
      <c r="J1612" s="31"/>
      <c r="K1612" s="31"/>
      <c r="L1612" s="31"/>
    </row>
    <row r="1613" spans="1:12" x14ac:dyDescent="0.25">
      <c r="A1613" s="46"/>
      <c r="B1613" s="45"/>
      <c r="C1613" s="45"/>
      <c r="I1613" s="31"/>
      <c r="J1613" s="31"/>
      <c r="K1613" s="31"/>
      <c r="L1613" s="31"/>
    </row>
    <row r="1614" spans="1:12" x14ac:dyDescent="0.25">
      <c r="A1614" s="46"/>
      <c r="B1614" s="45"/>
      <c r="C1614" s="45"/>
      <c r="I1614" s="31"/>
      <c r="J1614" s="31"/>
      <c r="K1614" s="31"/>
      <c r="L1614" s="31"/>
    </row>
    <row r="1615" spans="1:12" x14ac:dyDescent="0.25">
      <c r="A1615" s="46"/>
      <c r="B1615" s="45"/>
      <c r="C1615" s="45"/>
      <c r="I1615" s="31"/>
      <c r="J1615" s="31"/>
      <c r="K1615" s="31"/>
      <c r="L1615" s="31"/>
    </row>
    <row r="1616" spans="1:12" x14ac:dyDescent="0.25">
      <c r="A1616" s="46"/>
      <c r="B1616" s="45"/>
      <c r="C1616" s="45"/>
      <c r="I1616" s="31"/>
      <c r="J1616" s="31"/>
      <c r="K1616" s="31"/>
      <c r="L1616" s="31"/>
    </row>
    <row r="1617" spans="1:12" x14ac:dyDescent="0.25">
      <c r="A1617" s="46"/>
      <c r="B1617" s="45"/>
      <c r="C1617" s="45"/>
      <c r="I1617" s="31"/>
      <c r="J1617" s="31"/>
      <c r="K1617" s="31"/>
      <c r="L1617" s="31"/>
    </row>
    <row r="1618" spans="1:12" x14ac:dyDescent="0.25">
      <c r="A1618" s="46"/>
      <c r="B1618" s="45"/>
      <c r="C1618" s="45"/>
      <c r="I1618" s="31"/>
      <c r="J1618" s="31"/>
      <c r="K1618" s="31"/>
      <c r="L1618" s="31"/>
    </row>
    <row r="1619" spans="1:12" x14ac:dyDescent="0.25">
      <c r="A1619" s="46"/>
      <c r="B1619" s="45"/>
      <c r="C1619" s="45"/>
      <c r="I1619" s="31"/>
      <c r="J1619" s="31"/>
      <c r="K1619" s="31"/>
      <c r="L1619" s="31"/>
    </row>
    <row r="1620" spans="1:12" x14ac:dyDescent="0.25">
      <c r="A1620" s="46"/>
      <c r="B1620" s="45"/>
      <c r="C1620" s="45"/>
      <c r="I1620" s="31"/>
      <c r="J1620" s="31"/>
      <c r="K1620" s="31"/>
      <c r="L1620" s="31"/>
    </row>
    <row r="1621" spans="1:12" x14ac:dyDescent="0.25">
      <c r="A1621" s="46"/>
      <c r="B1621" s="45"/>
      <c r="C1621" s="45"/>
      <c r="I1621" s="31"/>
      <c r="J1621" s="31"/>
      <c r="K1621" s="31"/>
      <c r="L1621" s="31"/>
    </row>
    <row r="1622" spans="1:12" x14ac:dyDescent="0.25">
      <c r="A1622" s="46"/>
      <c r="B1622" s="45"/>
      <c r="C1622" s="45"/>
      <c r="I1622" s="31"/>
      <c r="J1622" s="31"/>
      <c r="K1622" s="31"/>
      <c r="L1622" s="31"/>
    </row>
    <row r="1623" spans="1:12" x14ac:dyDescent="0.25">
      <c r="A1623" s="46"/>
      <c r="B1623" s="45"/>
      <c r="C1623" s="45"/>
      <c r="I1623" s="31"/>
      <c r="J1623" s="31"/>
      <c r="K1623" s="31"/>
      <c r="L1623" s="31"/>
    </row>
    <row r="1624" spans="1:12" x14ac:dyDescent="0.25">
      <c r="A1624" s="46"/>
      <c r="B1624" s="45"/>
      <c r="C1624" s="45"/>
      <c r="I1624" s="31"/>
      <c r="J1624" s="31"/>
      <c r="K1624" s="31"/>
      <c r="L1624" s="31"/>
    </row>
    <row r="1625" spans="1:12" x14ac:dyDescent="0.25">
      <c r="A1625" s="46"/>
      <c r="B1625" s="45"/>
      <c r="C1625" s="45"/>
      <c r="I1625" s="31"/>
      <c r="J1625" s="31"/>
      <c r="K1625" s="31"/>
      <c r="L1625" s="31"/>
    </row>
    <row r="1626" spans="1:12" x14ac:dyDescent="0.25">
      <c r="A1626" s="46"/>
      <c r="B1626" s="45"/>
      <c r="C1626" s="45"/>
      <c r="I1626" s="31"/>
      <c r="J1626" s="31"/>
      <c r="K1626" s="31"/>
      <c r="L1626" s="31"/>
    </row>
    <row r="1627" spans="1:12" x14ac:dyDescent="0.25">
      <c r="A1627" s="46"/>
      <c r="B1627" s="45"/>
      <c r="C1627" s="45"/>
      <c r="I1627" s="31"/>
      <c r="J1627" s="31"/>
      <c r="K1627" s="31"/>
      <c r="L1627" s="31"/>
    </row>
    <row r="1628" spans="1:12" x14ac:dyDescent="0.25">
      <c r="A1628" s="46"/>
      <c r="B1628" s="45"/>
      <c r="C1628" s="45"/>
      <c r="I1628" s="31"/>
      <c r="J1628" s="31"/>
      <c r="K1628" s="31"/>
      <c r="L1628" s="31"/>
    </row>
    <row r="1629" spans="1:12" x14ac:dyDescent="0.25">
      <c r="A1629" s="46"/>
      <c r="B1629" s="45"/>
      <c r="C1629" s="45"/>
      <c r="I1629" s="31"/>
      <c r="J1629" s="31"/>
      <c r="K1629" s="31"/>
      <c r="L1629" s="31"/>
    </row>
    <row r="1630" spans="1:12" x14ac:dyDescent="0.25">
      <c r="A1630" s="46"/>
      <c r="B1630" s="45"/>
      <c r="C1630" s="45"/>
      <c r="I1630" s="31"/>
      <c r="J1630" s="31"/>
      <c r="K1630" s="31"/>
      <c r="L1630" s="31"/>
    </row>
    <row r="1631" spans="1:12" x14ac:dyDescent="0.25">
      <c r="A1631" s="46"/>
      <c r="B1631" s="45"/>
      <c r="C1631" s="45"/>
      <c r="I1631" s="31"/>
      <c r="J1631" s="31"/>
      <c r="K1631" s="31"/>
      <c r="L1631" s="31"/>
    </row>
    <row r="1632" spans="1:12" x14ac:dyDescent="0.25">
      <c r="A1632" s="46"/>
      <c r="B1632" s="45"/>
      <c r="C1632" s="45"/>
      <c r="I1632" s="31"/>
      <c r="J1632" s="31"/>
      <c r="K1632" s="31"/>
      <c r="L1632" s="31"/>
    </row>
    <row r="1633" spans="1:12" x14ac:dyDescent="0.25">
      <c r="A1633" s="46"/>
      <c r="B1633" s="45"/>
      <c r="C1633" s="45"/>
      <c r="I1633" s="31"/>
      <c r="J1633" s="31"/>
      <c r="K1633" s="31"/>
      <c r="L1633" s="31"/>
    </row>
    <row r="1634" spans="1:12" x14ac:dyDescent="0.25">
      <c r="A1634" s="46"/>
      <c r="B1634" s="45"/>
      <c r="C1634" s="45"/>
      <c r="I1634" s="31"/>
      <c r="J1634" s="31"/>
      <c r="K1634" s="31"/>
      <c r="L1634" s="31"/>
    </row>
    <row r="1635" spans="1:12" x14ac:dyDescent="0.25">
      <c r="A1635" s="46"/>
      <c r="B1635" s="45"/>
      <c r="C1635" s="45"/>
      <c r="I1635" s="31"/>
      <c r="J1635" s="31"/>
      <c r="K1635" s="31"/>
      <c r="L1635" s="31"/>
    </row>
    <row r="1636" spans="1:12" x14ac:dyDescent="0.25">
      <c r="A1636" s="46"/>
      <c r="B1636" s="45"/>
      <c r="C1636" s="45"/>
      <c r="I1636" s="31"/>
      <c r="J1636" s="31"/>
      <c r="K1636" s="31"/>
      <c r="L1636" s="31"/>
    </row>
    <row r="1637" spans="1:12" x14ac:dyDescent="0.25">
      <c r="A1637" s="46"/>
      <c r="B1637" s="45"/>
      <c r="C1637" s="45"/>
      <c r="I1637" s="31"/>
      <c r="J1637" s="31"/>
      <c r="K1637" s="31"/>
      <c r="L1637" s="31"/>
    </row>
    <row r="1638" spans="1:12" x14ac:dyDescent="0.25">
      <c r="A1638" s="46"/>
      <c r="B1638" s="45"/>
      <c r="C1638" s="45"/>
      <c r="I1638" s="31"/>
      <c r="J1638" s="31"/>
      <c r="K1638" s="31"/>
      <c r="L1638" s="31"/>
    </row>
    <row r="1639" spans="1:12" x14ac:dyDescent="0.25">
      <c r="A1639" s="46"/>
      <c r="B1639" s="45"/>
      <c r="C1639" s="45"/>
      <c r="I1639" s="31"/>
      <c r="J1639" s="31"/>
      <c r="K1639" s="31"/>
      <c r="L1639" s="31"/>
    </row>
    <row r="1640" spans="1:12" x14ac:dyDescent="0.25">
      <c r="A1640" s="46"/>
      <c r="B1640" s="45"/>
      <c r="C1640" s="45"/>
      <c r="I1640" s="31"/>
      <c r="J1640" s="31"/>
      <c r="K1640" s="31"/>
      <c r="L1640" s="31"/>
    </row>
    <row r="1641" spans="1:12" x14ac:dyDescent="0.25">
      <c r="A1641" s="46"/>
      <c r="B1641" s="45"/>
      <c r="C1641" s="45"/>
      <c r="I1641" s="31"/>
      <c r="J1641" s="31"/>
      <c r="K1641" s="31"/>
      <c r="L1641" s="31"/>
    </row>
    <row r="1642" spans="1:12" x14ac:dyDescent="0.25">
      <c r="A1642" s="46"/>
      <c r="B1642" s="45"/>
      <c r="C1642" s="45"/>
      <c r="I1642" s="31"/>
      <c r="J1642" s="31"/>
      <c r="K1642" s="31"/>
      <c r="L1642" s="31"/>
    </row>
    <row r="1643" spans="1:12" x14ac:dyDescent="0.25">
      <c r="A1643" s="46"/>
      <c r="B1643" s="45"/>
      <c r="C1643" s="45"/>
      <c r="I1643" s="31"/>
      <c r="J1643" s="31"/>
      <c r="K1643" s="31"/>
      <c r="L1643" s="31"/>
    </row>
    <row r="1644" spans="1:12" x14ac:dyDescent="0.25">
      <c r="A1644" s="46"/>
      <c r="B1644" s="45"/>
      <c r="C1644" s="45"/>
      <c r="I1644" s="31"/>
      <c r="J1644" s="31"/>
      <c r="K1644" s="31"/>
      <c r="L1644" s="31"/>
    </row>
    <row r="1645" spans="1:12" x14ac:dyDescent="0.25">
      <c r="A1645" s="46"/>
      <c r="B1645" s="45"/>
      <c r="C1645" s="45"/>
      <c r="I1645" s="31"/>
      <c r="J1645" s="31"/>
      <c r="K1645" s="31"/>
      <c r="L1645" s="31"/>
    </row>
    <row r="1646" spans="1:12" x14ac:dyDescent="0.25">
      <c r="A1646" s="46"/>
      <c r="B1646" s="45"/>
      <c r="C1646" s="45"/>
      <c r="I1646" s="31"/>
      <c r="J1646" s="31"/>
      <c r="K1646" s="31"/>
      <c r="L1646" s="31"/>
    </row>
    <row r="1647" spans="1:12" x14ac:dyDescent="0.25">
      <c r="A1647" s="46"/>
      <c r="B1647" s="45"/>
      <c r="C1647" s="45"/>
      <c r="I1647" s="31"/>
      <c r="J1647" s="31"/>
      <c r="K1647" s="31"/>
      <c r="L1647" s="31"/>
    </row>
    <row r="1648" spans="1:12" x14ac:dyDescent="0.25">
      <c r="A1648" s="46"/>
      <c r="B1648" s="45"/>
      <c r="C1648" s="45"/>
      <c r="I1648" s="31"/>
      <c r="J1648" s="31"/>
      <c r="K1648" s="31"/>
      <c r="L1648" s="31"/>
    </row>
    <row r="1649" spans="1:12" x14ac:dyDescent="0.25">
      <c r="A1649" s="46"/>
      <c r="B1649" s="45"/>
      <c r="C1649" s="45"/>
      <c r="I1649" s="31"/>
      <c r="J1649" s="31"/>
      <c r="K1649" s="31"/>
      <c r="L1649" s="31"/>
    </row>
    <row r="1650" spans="1:12" x14ac:dyDescent="0.25">
      <c r="A1650" s="46"/>
      <c r="B1650" s="45"/>
      <c r="C1650" s="45"/>
      <c r="I1650" s="31"/>
      <c r="J1650" s="31"/>
      <c r="K1650" s="31"/>
      <c r="L1650" s="31"/>
    </row>
    <row r="1651" spans="1:12" x14ac:dyDescent="0.25">
      <c r="A1651" s="46"/>
      <c r="B1651" s="45"/>
      <c r="C1651" s="45"/>
      <c r="I1651" s="31"/>
      <c r="J1651" s="31"/>
      <c r="K1651" s="31"/>
      <c r="L1651" s="31"/>
    </row>
    <row r="1652" spans="1:12" x14ac:dyDescent="0.25">
      <c r="A1652" s="46"/>
      <c r="B1652" s="45"/>
      <c r="C1652" s="45"/>
      <c r="I1652" s="31"/>
      <c r="J1652" s="31"/>
      <c r="K1652" s="31"/>
      <c r="L1652" s="31"/>
    </row>
    <row r="1653" spans="1:12" x14ac:dyDescent="0.25">
      <c r="A1653" s="46"/>
      <c r="B1653" s="45"/>
      <c r="C1653" s="45"/>
      <c r="I1653" s="31"/>
      <c r="J1653" s="31"/>
      <c r="K1653" s="31"/>
      <c r="L1653" s="31"/>
    </row>
    <row r="1654" spans="1:12" x14ac:dyDescent="0.25">
      <c r="A1654" s="46"/>
      <c r="B1654" s="45"/>
      <c r="C1654" s="45"/>
      <c r="I1654" s="31"/>
      <c r="J1654" s="31"/>
      <c r="K1654" s="31"/>
      <c r="L1654" s="31"/>
    </row>
    <row r="1655" spans="1:12" x14ac:dyDescent="0.25">
      <c r="A1655" s="46"/>
      <c r="B1655" s="45"/>
      <c r="C1655" s="45"/>
      <c r="I1655" s="31"/>
      <c r="J1655" s="31"/>
      <c r="K1655" s="31"/>
      <c r="L1655" s="31"/>
    </row>
    <row r="1656" spans="1:12" x14ac:dyDescent="0.25">
      <c r="A1656" s="46"/>
      <c r="B1656" s="45"/>
      <c r="C1656" s="45"/>
      <c r="I1656" s="31"/>
      <c r="J1656" s="31"/>
      <c r="K1656" s="31"/>
      <c r="L1656" s="31"/>
    </row>
    <row r="1657" spans="1:12" x14ac:dyDescent="0.25">
      <c r="A1657" s="46"/>
      <c r="B1657" s="45"/>
      <c r="C1657" s="45"/>
      <c r="I1657" s="31"/>
      <c r="J1657" s="31"/>
      <c r="K1657" s="31"/>
      <c r="L1657" s="31"/>
    </row>
    <row r="1658" spans="1:12" x14ac:dyDescent="0.25">
      <c r="A1658" s="46"/>
      <c r="B1658" s="45"/>
      <c r="C1658" s="45"/>
      <c r="I1658" s="31"/>
      <c r="J1658" s="31"/>
      <c r="K1658" s="31"/>
      <c r="L1658" s="31"/>
    </row>
    <row r="1659" spans="1:12" x14ac:dyDescent="0.25">
      <c r="A1659" s="46"/>
      <c r="B1659" s="45"/>
      <c r="C1659" s="45"/>
      <c r="I1659" s="31"/>
      <c r="J1659" s="31"/>
      <c r="K1659" s="31"/>
      <c r="L1659" s="31"/>
    </row>
    <row r="1660" spans="1:12" x14ac:dyDescent="0.25">
      <c r="A1660" s="46"/>
      <c r="B1660" s="45"/>
      <c r="C1660" s="45"/>
      <c r="I1660" s="31"/>
      <c r="J1660" s="31"/>
      <c r="K1660" s="31"/>
      <c r="L1660" s="31"/>
    </row>
    <row r="1661" spans="1:12" x14ac:dyDescent="0.25">
      <c r="A1661" s="46"/>
      <c r="B1661" s="45"/>
      <c r="C1661" s="45"/>
      <c r="I1661" s="31"/>
      <c r="J1661" s="31"/>
      <c r="K1661" s="31"/>
      <c r="L1661" s="31"/>
    </row>
    <row r="1662" spans="1:12" x14ac:dyDescent="0.25">
      <c r="A1662" s="46"/>
      <c r="B1662" s="45"/>
      <c r="C1662" s="45"/>
      <c r="I1662" s="31"/>
      <c r="J1662" s="31"/>
      <c r="K1662" s="31"/>
      <c r="L1662" s="31"/>
    </row>
    <row r="1663" spans="1:12" x14ac:dyDescent="0.25">
      <c r="A1663" s="46"/>
      <c r="B1663" s="45"/>
      <c r="C1663" s="45"/>
      <c r="I1663" s="31"/>
      <c r="J1663" s="31"/>
      <c r="K1663" s="31"/>
      <c r="L1663" s="31"/>
    </row>
    <row r="1664" spans="1:12" x14ac:dyDescent="0.25">
      <c r="A1664" s="46"/>
      <c r="B1664" s="45"/>
      <c r="C1664" s="45"/>
      <c r="I1664" s="31"/>
      <c r="J1664" s="31"/>
      <c r="K1664" s="31"/>
      <c r="L1664" s="31"/>
    </row>
    <row r="1665" spans="1:12" x14ac:dyDescent="0.25">
      <c r="A1665" s="46"/>
      <c r="B1665" s="45"/>
      <c r="C1665" s="45"/>
      <c r="I1665" s="31"/>
      <c r="J1665" s="31"/>
      <c r="K1665" s="31"/>
      <c r="L1665" s="31"/>
    </row>
    <row r="1666" spans="1:12" x14ac:dyDescent="0.25">
      <c r="A1666" s="46"/>
      <c r="B1666" s="45"/>
      <c r="C1666" s="45"/>
      <c r="I1666" s="31"/>
      <c r="J1666" s="31"/>
      <c r="K1666" s="31"/>
      <c r="L1666" s="31"/>
    </row>
    <row r="1667" spans="1:12" x14ac:dyDescent="0.25">
      <c r="A1667" s="46"/>
      <c r="B1667" s="45"/>
      <c r="C1667" s="45"/>
      <c r="I1667" s="31"/>
      <c r="J1667" s="31"/>
      <c r="K1667" s="31"/>
      <c r="L1667" s="31"/>
    </row>
    <row r="1668" spans="1:12" x14ac:dyDescent="0.25">
      <c r="A1668" s="46"/>
      <c r="B1668" s="45"/>
      <c r="C1668" s="45"/>
      <c r="I1668" s="31"/>
      <c r="J1668" s="31"/>
      <c r="K1668" s="31"/>
      <c r="L1668" s="31"/>
    </row>
    <row r="1669" spans="1:12" x14ac:dyDescent="0.25">
      <c r="A1669" s="46"/>
      <c r="B1669" s="45"/>
      <c r="C1669" s="45"/>
      <c r="I1669" s="31"/>
      <c r="J1669" s="31"/>
      <c r="K1669" s="31"/>
      <c r="L1669" s="31"/>
    </row>
    <row r="1670" spans="1:12" x14ac:dyDescent="0.25">
      <c r="A1670" s="46"/>
      <c r="B1670" s="45"/>
      <c r="C1670" s="45"/>
      <c r="I1670" s="31"/>
      <c r="J1670" s="31"/>
      <c r="K1670" s="31"/>
      <c r="L1670" s="31"/>
    </row>
    <row r="1671" spans="1:12" x14ac:dyDescent="0.25">
      <c r="A1671" s="46"/>
      <c r="B1671" s="45"/>
      <c r="C1671" s="45"/>
      <c r="I1671" s="31"/>
      <c r="J1671" s="31"/>
      <c r="K1671" s="31"/>
      <c r="L1671" s="31"/>
    </row>
    <row r="1672" spans="1:12" x14ac:dyDescent="0.25">
      <c r="A1672" s="46"/>
      <c r="B1672" s="45"/>
      <c r="C1672" s="45"/>
      <c r="I1672" s="31"/>
      <c r="J1672" s="31"/>
      <c r="K1672" s="31"/>
      <c r="L1672" s="31"/>
    </row>
    <row r="1673" spans="1:12" x14ac:dyDescent="0.25">
      <c r="A1673" s="46"/>
      <c r="B1673" s="45"/>
      <c r="C1673" s="45"/>
      <c r="I1673" s="31"/>
      <c r="J1673" s="31"/>
      <c r="K1673" s="31"/>
      <c r="L1673" s="31"/>
    </row>
    <row r="1674" spans="1:12" x14ac:dyDescent="0.25">
      <c r="A1674" s="46"/>
      <c r="B1674" s="45"/>
      <c r="C1674" s="45"/>
      <c r="I1674" s="31"/>
      <c r="J1674" s="31"/>
      <c r="K1674" s="31"/>
      <c r="L1674" s="31"/>
    </row>
    <row r="1675" spans="1:12" x14ac:dyDescent="0.25">
      <c r="A1675" s="46"/>
      <c r="B1675" s="45"/>
      <c r="C1675" s="45"/>
      <c r="I1675" s="31"/>
      <c r="J1675" s="31"/>
      <c r="K1675" s="31"/>
      <c r="L1675" s="31"/>
    </row>
    <row r="1676" spans="1:12" x14ac:dyDescent="0.25">
      <c r="A1676" s="46"/>
      <c r="B1676" s="45"/>
      <c r="C1676" s="45"/>
      <c r="I1676" s="31"/>
      <c r="J1676" s="31"/>
      <c r="K1676" s="31"/>
      <c r="L1676" s="31"/>
    </row>
    <row r="1677" spans="1:12" x14ac:dyDescent="0.25">
      <c r="A1677" s="46"/>
      <c r="B1677" s="45"/>
      <c r="C1677" s="45"/>
      <c r="I1677" s="31"/>
      <c r="J1677" s="31"/>
      <c r="K1677" s="31"/>
      <c r="L1677" s="31"/>
    </row>
    <row r="1678" spans="1:12" x14ac:dyDescent="0.25">
      <c r="A1678" s="46"/>
      <c r="B1678" s="45"/>
      <c r="C1678" s="45"/>
      <c r="I1678" s="31"/>
      <c r="J1678" s="31"/>
      <c r="K1678" s="31"/>
      <c r="L1678" s="31"/>
    </row>
    <row r="1679" spans="1:12" x14ac:dyDescent="0.25">
      <c r="A1679" s="46"/>
      <c r="B1679" s="45"/>
      <c r="C1679" s="45"/>
      <c r="I1679" s="31"/>
      <c r="J1679" s="31"/>
      <c r="K1679" s="31"/>
      <c r="L1679" s="31"/>
    </row>
    <row r="1680" spans="1:12" x14ac:dyDescent="0.25">
      <c r="A1680" s="46"/>
      <c r="B1680" s="45"/>
      <c r="C1680" s="45"/>
      <c r="I1680" s="31"/>
      <c r="J1680" s="31"/>
      <c r="K1680" s="31"/>
      <c r="L1680" s="31"/>
    </row>
    <row r="1681" spans="1:12" x14ac:dyDescent="0.25">
      <c r="A1681" s="46"/>
      <c r="B1681" s="45"/>
      <c r="C1681" s="45"/>
      <c r="I1681" s="31"/>
      <c r="J1681" s="31"/>
      <c r="K1681" s="31"/>
      <c r="L1681" s="31"/>
    </row>
    <row r="1682" spans="1:12" x14ac:dyDescent="0.25">
      <c r="A1682" s="46"/>
      <c r="B1682" s="45"/>
      <c r="C1682" s="45"/>
      <c r="I1682" s="31"/>
      <c r="J1682" s="31"/>
      <c r="K1682" s="31"/>
      <c r="L1682" s="31"/>
    </row>
    <row r="1683" spans="1:12" x14ac:dyDescent="0.25">
      <c r="A1683" s="46"/>
      <c r="B1683" s="45"/>
      <c r="C1683" s="45"/>
      <c r="I1683" s="31"/>
      <c r="J1683" s="31"/>
      <c r="K1683" s="31"/>
      <c r="L1683" s="31"/>
    </row>
    <row r="1684" spans="1:12" x14ac:dyDescent="0.25">
      <c r="A1684" s="46"/>
      <c r="B1684" s="45"/>
      <c r="C1684" s="45"/>
      <c r="I1684" s="31"/>
      <c r="J1684" s="31"/>
      <c r="K1684" s="31"/>
      <c r="L1684" s="31"/>
    </row>
    <row r="1685" spans="1:12" x14ac:dyDescent="0.25">
      <c r="A1685" s="46"/>
      <c r="B1685" s="45"/>
      <c r="C1685" s="45"/>
      <c r="I1685" s="31"/>
      <c r="J1685" s="31"/>
      <c r="K1685" s="31"/>
      <c r="L1685" s="31"/>
    </row>
    <row r="1686" spans="1:12" x14ac:dyDescent="0.25">
      <c r="A1686" s="46"/>
      <c r="B1686" s="45"/>
      <c r="C1686" s="45"/>
      <c r="I1686" s="31"/>
      <c r="J1686" s="31"/>
      <c r="K1686" s="31"/>
      <c r="L1686" s="31"/>
    </row>
    <row r="1687" spans="1:12" x14ac:dyDescent="0.25">
      <c r="A1687" s="46"/>
      <c r="B1687" s="45"/>
      <c r="C1687" s="45"/>
      <c r="I1687" s="31"/>
      <c r="J1687" s="31"/>
      <c r="K1687" s="31"/>
      <c r="L1687" s="31"/>
    </row>
    <row r="1688" spans="1:12" x14ac:dyDescent="0.25">
      <c r="A1688" s="46"/>
      <c r="B1688" s="45"/>
      <c r="C1688" s="45"/>
      <c r="I1688" s="31"/>
      <c r="J1688" s="31"/>
      <c r="K1688" s="31"/>
      <c r="L1688" s="31"/>
    </row>
    <row r="1689" spans="1:12" x14ac:dyDescent="0.25">
      <c r="A1689" s="46"/>
      <c r="B1689" s="45"/>
      <c r="C1689" s="45"/>
      <c r="I1689" s="31"/>
      <c r="J1689" s="31"/>
      <c r="K1689" s="31"/>
      <c r="L1689" s="31"/>
    </row>
    <row r="1690" spans="1:12" x14ac:dyDescent="0.25">
      <c r="A1690" s="46"/>
      <c r="B1690" s="45"/>
      <c r="C1690" s="45"/>
      <c r="I1690" s="31"/>
      <c r="J1690" s="31"/>
      <c r="K1690" s="31"/>
      <c r="L1690" s="31"/>
    </row>
    <row r="1691" spans="1:12" x14ac:dyDescent="0.25">
      <c r="A1691" s="46"/>
      <c r="B1691" s="45"/>
      <c r="C1691" s="45"/>
      <c r="I1691" s="31"/>
      <c r="J1691" s="31"/>
      <c r="K1691" s="31"/>
      <c r="L1691" s="31"/>
    </row>
    <row r="1692" spans="1:12" x14ac:dyDescent="0.25">
      <c r="A1692" s="46"/>
      <c r="B1692" s="45"/>
      <c r="C1692" s="45"/>
      <c r="I1692" s="31"/>
      <c r="J1692" s="31"/>
      <c r="K1692" s="31"/>
      <c r="L1692" s="31"/>
    </row>
    <row r="1693" spans="1:12" x14ac:dyDescent="0.25">
      <c r="A1693" s="46"/>
      <c r="B1693" s="45"/>
      <c r="C1693" s="45"/>
      <c r="I1693" s="31"/>
      <c r="J1693" s="31"/>
      <c r="K1693" s="31"/>
      <c r="L1693" s="31"/>
    </row>
    <row r="1694" spans="1:12" x14ac:dyDescent="0.25">
      <c r="A1694" s="46"/>
      <c r="B1694" s="45"/>
      <c r="C1694" s="45"/>
      <c r="I1694" s="31"/>
      <c r="J1694" s="31"/>
      <c r="K1694" s="31"/>
      <c r="L1694" s="31"/>
    </row>
    <row r="1695" spans="1:12" x14ac:dyDescent="0.25">
      <c r="A1695" s="46"/>
      <c r="B1695" s="45"/>
      <c r="C1695" s="45"/>
      <c r="I1695" s="31"/>
      <c r="J1695" s="31"/>
      <c r="K1695" s="31"/>
      <c r="L1695" s="31"/>
    </row>
    <row r="1696" spans="1:12" x14ac:dyDescent="0.25">
      <c r="A1696" s="46"/>
      <c r="B1696" s="45"/>
      <c r="C1696" s="45"/>
      <c r="I1696" s="31"/>
      <c r="J1696" s="31"/>
      <c r="K1696" s="31"/>
      <c r="L1696" s="31"/>
    </row>
    <row r="1697" spans="1:12" x14ac:dyDescent="0.25">
      <c r="A1697" s="46"/>
      <c r="B1697" s="45"/>
      <c r="C1697" s="45"/>
      <c r="I1697" s="31"/>
      <c r="J1697" s="31"/>
      <c r="K1697" s="31"/>
      <c r="L1697" s="31"/>
    </row>
    <row r="1698" spans="1:12" x14ac:dyDescent="0.25">
      <c r="A1698" s="46"/>
      <c r="B1698" s="45"/>
      <c r="C1698" s="45"/>
      <c r="I1698" s="31"/>
      <c r="J1698" s="31"/>
      <c r="K1698" s="31"/>
      <c r="L1698" s="31"/>
    </row>
    <row r="1699" spans="1:12" x14ac:dyDescent="0.25">
      <c r="A1699" s="46"/>
      <c r="B1699" s="45"/>
      <c r="C1699" s="45"/>
      <c r="I1699" s="31"/>
      <c r="J1699" s="31"/>
      <c r="K1699" s="31"/>
      <c r="L1699" s="31"/>
    </row>
    <row r="1700" spans="1:12" x14ac:dyDescent="0.25">
      <c r="A1700" s="46"/>
      <c r="B1700" s="45"/>
      <c r="C1700" s="45"/>
      <c r="I1700" s="31"/>
      <c r="J1700" s="31"/>
      <c r="K1700" s="31"/>
      <c r="L1700" s="31"/>
    </row>
    <row r="1701" spans="1:12" x14ac:dyDescent="0.25">
      <c r="A1701" s="46"/>
      <c r="B1701" s="45"/>
      <c r="C1701" s="45"/>
      <c r="I1701" s="31"/>
      <c r="J1701" s="31"/>
      <c r="K1701" s="31"/>
      <c r="L1701" s="31"/>
    </row>
    <row r="1702" spans="1:12" x14ac:dyDescent="0.25">
      <c r="A1702" s="46"/>
      <c r="B1702" s="45"/>
      <c r="C1702" s="45"/>
      <c r="I1702" s="31"/>
      <c r="J1702" s="31"/>
      <c r="K1702" s="31"/>
      <c r="L1702" s="31"/>
    </row>
    <row r="1703" spans="1:12" x14ac:dyDescent="0.25">
      <c r="A1703" s="46"/>
      <c r="B1703" s="45"/>
      <c r="C1703" s="45"/>
      <c r="I1703" s="31"/>
      <c r="J1703" s="31"/>
      <c r="K1703" s="31"/>
      <c r="L1703" s="31"/>
    </row>
    <row r="1704" spans="1:12" x14ac:dyDescent="0.25">
      <c r="A1704" s="46"/>
      <c r="B1704" s="45"/>
      <c r="C1704" s="45"/>
      <c r="I1704" s="31"/>
      <c r="J1704" s="31"/>
      <c r="K1704" s="31"/>
      <c r="L1704" s="31"/>
    </row>
    <row r="1705" spans="1:12" x14ac:dyDescent="0.25">
      <c r="A1705" s="46"/>
      <c r="B1705" s="45"/>
      <c r="C1705" s="45"/>
      <c r="I1705" s="31"/>
      <c r="J1705" s="31"/>
      <c r="K1705" s="31"/>
      <c r="L1705" s="31"/>
    </row>
    <row r="1706" spans="1:12" x14ac:dyDescent="0.25">
      <c r="A1706" s="46"/>
      <c r="B1706" s="45"/>
      <c r="C1706" s="45"/>
      <c r="I1706" s="31"/>
      <c r="J1706" s="31"/>
      <c r="K1706" s="31"/>
      <c r="L1706" s="31"/>
    </row>
    <row r="1707" spans="1:12" x14ac:dyDescent="0.25">
      <c r="A1707" s="46"/>
      <c r="B1707" s="45"/>
      <c r="C1707" s="45"/>
      <c r="I1707" s="31"/>
      <c r="J1707" s="31"/>
      <c r="K1707" s="31"/>
      <c r="L1707" s="31"/>
    </row>
    <row r="1708" spans="1:12" x14ac:dyDescent="0.25">
      <c r="A1708" s="46"/>
      <c r="B1708" s="45"/>
      <c r="C1708" s="45"/>
      <c r="I1708" s="31"/>
      <c r="J1708" s="31"/>
      <c r="K1708" s="31"/>
      <c r="L1708" s="31"/>
    </row>
    <row r="1709" spans="1:12" x14ac:dyDescent="0.25">
      <c r="A1709" s="46"/>
      <c r="B1709" s="45"/>
      <c r="C1709" s="45"/>
      <c r="I1709" s="31"/>
      <c r="J1709" s="31"/>
      <c r="K1709" s="31"/>
      <c r="L1709" s="31"/>
    </row>
    <row r="1710" spans="1:12" x14ac:dyDescent="0.25">
      <c r="A1710" s="46"/>
      <c r="B1710" s="45"/>
      <c r="C1710" s="45"/>
      <c r="I1710" s="31"/>
      <c r="J1710" s="31"/>
      <c r="K1710" s="31"/>
      <c r="L1710" s="31"/>
    </row>
    <row r="1711" spans="1:12" x14ac:dyDescent="0.25">
      <c r="A1711" s="46"/>
      <c r="B1711" s="45"/>
      <c r="C1711" s="45"/>
      <c r="I1711" s="31"/>
      <c r="J1711" s="31"/>
      <c r="K1711" s="31"/>
      <c r="L1711" s="31"/>
    </row>
    <row r="1712" spans="1:12" x14ac:dyDescent="0.25">
      <c r="A1712" s="46"/>
      <c r="B1712" s="45"/>
      <c r="C1712" s="45"/>
      <c r="I1712" s="31"/>
      <c r="J1712" s="31"/>
      <c r="K1712" s="31"/>
      <c r="L1712" s="31"/>
    </row>
    <row r="1713" spans="1:12" x14ac:dyDescent="0.25">
      <c r="A1713" s="46"/>
      <c r="B1713" s="45"/>
      <c r="C1713" s="45"/>
      <c r="I1713" s="31"/>
      <c r="J1713" s="31"/>
      <c r="K1713" s="31"/>
      <c r="L1713" s="31"/>
    </row>
    <row r="1714" spans="1:12" x14ac:dyDescent="0.25">
      <c r="A1714" s="46"/>
      <c r="B1714" s="45"/>
      <c r="C1714" s="45"/>
      <c r="I1714" s="31"/>
      <c r="J1714" s="31"/>
      <c r="K1714" s="31"/>
      <c r="L1714" s="31"/>
    </row>
    <row r="1715" spans="1:12" x14ac:dyDescent="0.25">
      <c r="A1715" s="46"/>
      <c r="B1715" s="45"/>
      <c r="C1715" s="45"/>
      <c r="I1715" s="31"/>
      <c r="J1715" s="31"/>
      <c r="K1715" s="31"/>
      <c r="L1715" s="31"/>
    </row>
    <row r="1716" spans="1:12" x14ac:dyDescent="0.25">
      <c r="A1716" s="46"/>
      <c r="B1716" s="45"/>
      <c r="C1716" s="45"/>
      <c r="I1716" s="31"/>
      <c r="J1716" s="31"/>
      <c r="K1716" s="31"/>
      <c r="L1716" s="31"/>
    </row>
    <row r="1717" spans="1:12" x14ac:dyDescent="0.25">
      <c r="A1717" s="46"/>
      <c r="B1717" s="45"/>
      <c r="C1717" s="45"/>
      <c r="I1717" s="31"/>
      <c r="J1717" s="31"/>
      <c r="K1717" s="31"/>
      <c r="L1717" s="31"/>
    </row>
    <row r="1718" spans="1:12" x14ac:dyDescent="0.25">
      <c r="A1718" s="46"/>
      <c r="B1718" s="45"/>
      <c r="C1718" s="45"/>
      <c r="I1718" s="31"/>
      <c r="J1718" s="31"/>
      <c r="K1718" s="31"/>
      <c r="L1718" s="31"/>
    </row>
    <row r="1719" spans="1:12" x14ac:dyDescent="0.25">
      <c r="A1719" s="46"/>
      <c r="B1719" s="45"/>
      <c r="C1719" s="45"/>
      <c r="I1719" s="31"/>
      <c r="J1719" s="31"/>
      <c r="K1719" s="31"/>
      <c r="L1719" s="31"/>
    </row>
    <row r="1720" spans="1:12" x14ac:dyDescent="0.25">
      <c r="A1720" s="46"/>
      <c r="B1720" s="45"/>
      <c r="C1720" s="45"/>
      <c r="I1720" s="31"/>
      <c r="J1720" s="31"/>
      <c r="K1720" s="31"/>
      <c r="L1720" s="31"/>
    </row>
    <row r="1721" spans="1:12" x14ac:dyDescent="0.25">
      <c r="A1721" s="46"/>
      <c r="B1721" s="45"/>
      <c r="C1721" s="45"/>
      <c r="I1721" s="31"/>
      <c r="J1721" s="31"/>
      <c r="K1721" s="31"/>
      <c r="L1721" s="31"/>
    </row>
    <row r="1722" spans="1:12" x14ac:dyDescent="0.25">
      <c r="A1722" s="46"/>
      <c r="B1722" s="45"/>
      <c r="C1722" s="45"/>
      <c r="I1722" s="31"/>
      <c r="J1722" s="31"/>
      <c r="K1722" s="31"/>
      <c r="L1722" s="31"/>
    </row>
    <row r="1723" spans="1:12" x14ac:dyDescent="0.25">
      <c r="A1723" s="46"/>
      <c r="B1723" s="45"/>
      <c r="C1723" s="45"/>
      <c r="I1723" s="31"/>
      <c r="J1723" s="31"/>
      <c r="K1723" s="31"/>
      <c r="L1723" s="31"/>
    </row>
    <row r="1724" spans="1:12" x14ac:dyDescent="0.25">
      <c r="A1724" s="46"/>
      <c r="B1724" s="45"/>
      <c r="C1724" s="45"/>
      <c r="I1724" s="31"/>
      <c r="J1724" s="31"/>
      <c r="K1724" s="31"/>
      <c r="L1724" s="31"/>
    </row>
    <row r="1725" spans="1:12" x14ac:dyDescent="0.25">
      <c r="A1725" s="46"/>
      <c r="B1725" s="45"/>
      <c r="C1725" s="45"/>
      <c r="I1725" s="31"/>
      <c r="J1725" s="31"/>
      <c r="K1725" s="31"/>
      <c r="L1725" s="31"/>
    </row>
    <row r="1726" spans="1:12" x14ac:dyDescent="0.25">
      <c r="A1726" s="46"/>
      <c r="B1726" s="45"/>
      <c r="C1726" s="45"/>
      <c r="I1726" s="31"/>
      <c r="J1726" s="31"/>
      <c r="K1726" s="31"/>
      <c r="L1726" s="31"/>
    </row>
    <row r="1727" spans="1:12" x14ac:dyDescent="0.25">
      <c r="A1727" s="46"/>
      <c r="B1727" s="45"/>
      <c r="C1727" s="45"/>
      <c r="I1727" s="31"/>
      <c r="J1727" s="31"/>
      <c r="K1727" s="31"/>
      <c r="L1727" s="31"/>
    </row>
    <row r="1728" spans="1:12" x14ac:dyDescent="0.25">
      <c r="A1728" s="46"/>
      <c r="B1728" s="45"/>
      <c r="C1728" s="45"/>
      <c r="I1728" s="31"/>
      <c r="J1728" s="31"/>
      <c r="K1728" s="31"/>
      <c r="L1728" s="31"/>
    </row>
    <row r="1729" spans="1:12" x14ac:dyDescent="0.25">
      <c r="A1729" s="46"/>
      <c r="B1729" s="45"/>
      <c r="C1729" s="45"/>
      <c r="I1729" s="31"/>
      <c r="J1729" s="31"/>
      <c r="K1729" s="31"/>
      <c r="L1729" s="31"/>
    </row>
    <row r="1730" spans="1:12" x14ac:dyDescent="0.25">
      <c r="A1730" s="46"/>
      <c r="B1730" s="45"/>
      <c r="C1730" s="45"/>
      <c r="I1730" s="31"/>
      <c r="J1730" s="31"/>
      <c r="K1730" s="31"/>
      <c r="L1730" s="31"/>
    </row>
    <row r="1731" spans="1:12" x14ac:dyDescent="0.25">
      <c r="A1731" s="46"/>
      <c r="B1731" s="45"/>
      <c r="C1731" s="45"/>
      <c r="I1731" s="31"/>
      <c r="J1731" s="31"/>
      <c r="K1731" s="31"/>
      <c r="L1731" s="31"/>
    </row>
    <row r="1732" spans="1:12" x14ac:dyDescent="0.25">
      <c r="A1732" s="46"/>
      <c r="B1732" s="45"/>
      <c r="C1732" s="45"/>
      <c r="I1732" s="31"/>
      <c r="J1732" s="31"/>
      <c r="K1732" s="31"/>
      <c r="L1732" s="31"/>
    </row>
    <row r="1733" spans="1:12" x14ac:dyDescent="0.25">
      <c r="A1733" s="46"/>
      <c r="B1733" s="45"/>
      <c r="C1733" s="45"/>
      <c r="I1733" s="31"/>
      <c r="J1733" s="31"/>
      <c r="K1733" s="31"/>
      <c r="L1733" s="31"/>
    </row>
    <row r="1734" spans="1:12" x14ac:dyDescent="0.25">
      <c r="A1734" s="46"/>
      <c r="B1734" s="45"/>
      <c r="C1734" s="45"/>
      <c r="I1734" s="31"/>
      <c r="J1734" s="31"/>
      <c r="K1734" s="31"/>
      <c r="L1734" s="31"/>
    </row>
    <row r="1735" spans="1:12" x14ac:dyDescent="0.25">
      <c r="A1735" s="46"/>
      <c r="B1735" s="45"/>
      <c r="C1735" s="45"/>
      <c r="I1735" s="31"/>
      <c r="J1735" s="31"/>
      <c r="K1735" s="31"/>
      <c r="L1735" s="31"/>
    </row>
    <row r="1736" spans="1:12" x14ac:dyDescent="0.25">
      <c r="A1736" s="46"/>
      <c r="B1736" s="45"/>
      <c r="C1736" s="45"/>
      <c r="I1736" s="31"/>
      <c r="J1736" s="31"/>
      <c r="K1736" s="31"/>
      <c r="L1736" s="31"/>
    </row>
    <row r="1737" spans="1:12" x14ac:dyDescent="0.25">
      <c r="A1737" s="46"/>
      <c r="B1737" s="45"/>
      <c r="C1737" s="45"/>
      <c r="I1737" s="31"/>
      <c r="J1737" s="31"/>
      <c r="K1737" s="31"/>
      <c r="L1737" s="31"/>
    </row>
    <row r="1738" spans="1:12" x14ac:dyDescent="0.25">
      <c r="A1738" s="46"/>
      <c r="B1738" s="45"/>
      <c r="C1738" s="45"/>
      <c r="I1738" s="31"/>
      <c r="J1738" s="31"/>
      <c r="K1738" s="31"/>
      <c r="L1738" s="31"/>
    </row>
    <row r="1739" spans="1:12" x14ac:dyDescent="0.25">
      <c r="A1739" s="46"/>
      <c r="B1739" s="45"/>
      <c r="C1739" s="45"/>
      <c r="I1739" s="31"/>
      <c r="J1739" s="31"/>
      <c r="K1739" s="31"/>
      <c r="L1739" s="31"/>
    </row>
    <row r="1740" spans="1:12" x14ac:dyDescent="0.25">
      <c r="A1740" s="46"/>
      <c r="B1740" s="45"/>
      <c r="C1740" s="45"/>
      <c r="I1740" s="31"/>
      <c r="J1740" s="31"/>
      <c r="K1740" s="31"/>
      <c r="L1740" s="31"/>
    </row>
    <row r="1741" spans="1:12" x14ac:dyDescent="0.25">
      <c r="A1741" s="46"/>
      <c r="B1741" s="45"/>
      <c r="C1741" s="45"/>
      <c r="I1741" s="31"/>
      <c r="J1741" s="31"/>
      <c r="K1741" s="31"/>
      <c r="L1741" s="31"/>
    </row>
    <row r="1742" spans="1:12" x14ac:dyDescent="0.25">
      <c r="A1742" s="46"/>
      <c r="B1742" s="45"/>
      <c r="C1742" s="45"/>
      <c r="I1742" s="31"/>
      <c r="J1742" s="31"/>
      <c r="K1742" s="31"/>
      <c r="L1742" s="31"/>
    </row>
    <row r="1743" spans="1:12" x14ac:dyDescent="0.25">
      <c r="A1743" s="46"/>
      <c r="B1743" s="45"/>
      <c r="C1743" s="45"/>
      <c r="I1743" s="31"/>
      <c r="J1743" s="31"/>
      <c r="K1743" s="31"/>
      <c r="L1743" s="31"/>
    </row>
    <row r="1744" spans="1:12" x14ac:dyDescent="0.25">
      <c r="A1744" s="46"/>
      <c r="B1744" s="45"/>
      <c r="C1744" s="45"/>
      <c r="I1744" s="31"/>
      <c r="J1744" s="31"/>
      <c r="K1744" s="31"/>
      <c r="L1744" s="31"/>
    </row>
    <row r="1745" spans="1:12" x14ac:dyDescent="0.25">
      <c r="A1745" s="46"/>
      <c r="B1745" s="45"/>
      <c r="C1745" s="45"/>
      <c r="I1745" s="31"/>
      <c r="J1745" s="31"/>
      <c r="K1745" s="31"/>
      <c r="L1745" s="31"/>
    </row>
    <row r="1746" spans="1:12" x14ac:dyDescent="0.25">
      <c r="A1746" s="46"/>
      <c r="B1746" s="45"/>
      <c r="C1746" s="45"/>
      <c r="I1746" s="31"/>
      <c r="J1746" s="31"/>
      <c r="K1746" s="31"/>
      <c r="L1746" s="31"/>
    </row>
    <row r="1747" spans="1:12" x14ac:dyDescent="0.25">
      <c r="A1747" s="46"/>
      <c r="B1747" s="45"/>
      <c r="C1747" s="45"/>
      <c r="I1747" s="31"/>
      <c r="J1747" s="31"/>
      <c r="K1747" s="31"/>
      <c r="L1747" s="31"/>
    </row>
    <row r="1748" spans="1:12" x14ac:dyDescent="0.25">
      <c r="A1748" s="46"/>
      <c r="B1748" s="45"/>
      <c r="C1748" s="45"/>
      <c r="I1748" s="31"/>
      <c r="J1748" s="31"/>
      <c r="K1748" s="31"/>
      <c r="L1748" s="31"/>
    </row>
    <row r="1749" spans="1:12" x14ac:dyDescent="0.25">
      <c r="A1749" s="46"/>
      <c r="B1749" s="45"/>
      <c r="C1749" s="45"/>
      <c r="I1749" s="31"/>
      <c r="J1749" s="31"/>
      <c r="K1749" s="31"/>
      <c r="L1749" s="31"/>
    </row>
    <row r="1750" spans="1:12" x14ac:dyDescent="0.25">
      <c r="A1750" s="46"/>
      <c r="B1750" s="45"/>
      <c r="C1750" s="45"/>
      <c r="I1750" s="31"/>
      <c r="J1750" s="31"/>
      <c r="K1750" s="31"/>
      <c r="L1750" s="31"/>
    </row>
    <row r="1751" spans="1:12" x14ac:dyDescent="0.25">
      <c r="A1751" s="46"/>
      <c r="B1751" s="45"/>
      <c r="C1751" s="45"/>
      <c r="I1751" s="31"/>
      <c r="J1751" s="31"/>
      <c r="K1751" s="31"/>
      <c r="L1751" s="31"/>
    </row>
    <row r="1752" spans="1:12" x14ac:dyDescent="0.25">
      <c r="A1752" s="46"/>
      <c r="B1752" s="45"/>
      <c r="C1752" s="45"/>
      <c r="I1752" s="31"/>
      <c r="J1752" s="31"/>
      <c r="K1752" s="31"/>
      <c r="L1752" s="31"/>
    </row>
    <row r="1753" spans="1:12" x14ac:dyDescent="0.25">
      <c r="A1753" s="46"/>
      <c r="B1753" s="45"/>
      <c r="C1753" s="45"/>
      <c r="I1753" s="31"/>
      <c r="J1753" s="31"/>
      <c r="K1753" s="31"/>
      <c r="L1753" s="31"/>
    </row>
    <row r="1754" spans="1:12" x14ac:dyDescent="0.25">
      <c r="A1754" s="46"/>
      <c r="B1754" s="45"/>
      <c r="C1754" s="45"/>
      <c r="I1754" s="31"/>
      <c r="J1754" s="31"/>
      <c r="K1754" s="31"/>
      <c r="L1754" s="31"/>
    </row>
    <row r="1755" spans="1:12" x14ac:dyDescent="0.25">
      <c r="A1755" s="46"/>
      <c r="B1755" s="45"/>
      <c r="C1755" s="45"/>
      <c r="I1755" s="31"/>
      <c r="J1755" s="31"/>
      <c r="K1755" s="31"/>
      <c r="L1755" s="31"/>
    </row>
    <row r="1756" spans="1:12" x14ac:dyDescent="0.25">
      <c r="A1756" s="46"/>
      <c r="B1756" s="45"/>
      <c r="C1756" s="45"/>
      <c r="I1756" s="31"/>
      <c r="J1756" s="31"/>
      <c r="K1756" s="31"/>
      <c r="L1756" s="31"/>
    </row>
    <row r="1757" spans="1:12" x14ac:dyDescent="0.25">
      <c r="A1757" s="46"/>
      <c r="B1757" s="45"/>
      <c r="C1757" s="45"/>
      <c r="I1757" s="31"/>
      <c r="J1757" s="31"/>
      <c r="K1757" s="31"/>
      <c r="L1757" s="31"/>
    </row>
    <row r="1758" spans="1:12" x14ac:dyDescent="0.25">
      <c r="A1758" s="46"/>
      <c r="B1758" s="45"/>
      <c r="C1758" s="45"/>
      <c r="I1758" s="31"/>
      <c r="J1758" s="31"/>
      <c r="K1758" s="31"/>
      <c r="L1758" s="31"/>
    </row>
    <row r="1759" spans="1:12" x14ac:dyDescent="0.25">
      <c r="A1759" s="46"/>
      <c r="B1759" s="45"/>
      <c r="C1759" s="45"/>
      <c r="I1759" s="31"/>
      <c r="J1759" s="31"/>
      <c r="K1759" s="31"/>
      <c r="L1759" s="31"/>
    </row>
    <row r="1760" spans="1:12" x14ac:dyDescent="0.25">
      <c r="A1760" s="46"/>
      <c r="B1760" s="45"/>
      <c r="C1760" s="45"/>
      <c r="I1760" s="31"/>
      <c r="J1760" s="31"/>
      <c r="K1760" s="31"/>
      <c r="L1760" s="31"/>
    </row>
    <row r="1761" spans="1:12" x14ac:dyDescent="0.25">
      <c r="A1761" s="46"/>
      <c r="B1761" s="45"/>
      <c r="C1761" s="45"/>
      <c r="I1761" s="31"/>
      <c r="J1761" s="31"/>
      <c r="K1761" s="31"/>
      <c r="L1761" s="31"/>
    </row>
    <row r="1762" spans="1:12" x14ac:dyDescent="0.25">
      <c r="A1762" s="46"/>
      <c r="B1762" s="45"/>
      <c r="C1762" s="45"/>
      <c r="I1762" s="31"/>
      <c r="J1762" s="31"/>
      <c r="K1762" s="31"/>
      <c r="L1762" s="31"/>
    </row>
    <row r="1763" spans="1:12" x14ac:dyDescent="0.25">
      <c r="A1763" s="46"/>
      <c r="B1763" s="45"/>
      <c r="C1763" s="45"/>
      <c r="I1763" s="31"/>
      <c r="J1763" s="31"/>
      <c r="K1763" s="31"/>
      <c r="L1763" s="31"/>
    </row>
    <row r="1764" spans="1:12" x14ac:dyDescent="0.25">
      <c r="A1764" s="46"/>
      <c r="B1764" s="45"/>
      <c r="C1764" s="45"/>
      <c r="I1764" s="31"/>
      <c r="J1764" s="31"/>
      <c r="K1764" s="31"/>
      <c r="L1764" s="31"/>
    </row>
    <row r="1765" spans="1:12" x14ac:dyDescent="0.25">
      <c r="A1765" s="46"/>
      <c r="B1765" s="45"/>
      <c r="C1765" s="45"/>
      <c r="I1765" s="31"/>
      <c r="J1765" s="31"/>
      <c r="K1765" s="31"/>
      <c r="L1765" s="31"/>
    </row>
    <row r="1766" spans="1:12" x14ac:dyDescent="0.25">
      <c r="A1766" s="46"/>
      <c r="B1766" s="45"/>
      <c r="C1766" s="45"/>
      <c r="I1766" s="31"/>
      <c r="J1766" s="31"/>
      <c r="K1766" s="31"/>
      <c r="L1766" s="31"/>
    </row>
    <row r="1767" spans="1:12" x14ac:dyDescent="0.25">
      <c r="A1767" s="46"/>
      <c r="B1767" s="45"/>
      <c r="C1767" s="45"/>
      <c r="I1767" s="31"/>
      <c r="J1767" s="31"/>
      <c r="K1767" s="31"/>
      <c r="L1767" s="31"/>
    </row>
    <row r="1768" spans="1:12" x14ac:dyDescent="0.25">
      <c r="A1768" s="46"/>
      <c r="B1768" s="45"/>
      <c r="C1768" s="45"/>
      <c r="I1768" s="31"/>
      <c r="J1768" s="31"/>
      <c r="K1768" s="31"/>
      <c r="L1768" s="31"/>
    </row>
    <row r="1769" spans="1:12" x14ac:dyDescent="0.25">
      <c r="A1769" s="46"/>
      <c r="B1769" s="45"/>
      <c r="C1769" s="45"/>
      <c r="I1769" s="31"/>
      <c r="J1769" s="31"/>
      <c r="K1769" s="31"/>
      <c r="L1769" s="31"/>
    </row>
    <row r="1770" spans="1:12" x14ac:dyDescent="0.25">
      <c r="A1770" s="46"/>
      <c r="B1770" s="45"/>
      <c r="C1770" s="45"/>
      <c r="I1770" s="31"/>
      <c r="J1770" s="31"/>
      <c r="K1770" s="31"/>
      <c r="L1770" s="31"/>
    </row>
    <row r="1771" spans="1:12" x14ac:dyDescent="0.25">
      <c r="A1771" s="46"/>
      <c r="B1771" s="45"/>
      <c r="C1771" s="45"/>
      <c r="I1771" s="31"/>
      <c r="J1771" s="31"/>
      <c r="K1771" s="31"/>
      <c r="L1771" s="31"/>
    </row>
    <row r="1772" spans="1:12" x14ac:dyDescent="0.25">
      <c r="A1772" s="46"/>
      <c r="B1772" s="45"/>
      <c r="C1772" s="45"/>
      <c r="I1772" s="31"/>
      <c r="J1772" s="31"/>
      <c r="K1772" s="31"/>
      <c r="L1772" s="31"/>
    </row>
    <row r="1773" spans="1:12" x14ac:dyDescent="0.25">
      <c r="A1773" s="46"/>
      <c r="B1773" s="45"/>
      <c r="C1773" s="45"/>
      <c r="I1773" s="31"/>
      <c r="J1773" s="31"/>
      <c r="K1773" s="31"/>
      <c r="L1773" s="31"/>
    </row>
    <row r="1774" spans="1:12" x14ac:dyDescent="0.25">
      <c r="A1774" s="46"/>
      <c r="B1774" s="45"/>
      <c r="C1774" s="45"/>
      <c r="I1774" s="31"/>
      <c r="J1774" s="31"/>
      <c r="K1774" s="31"/>
      <c r="L1774" s="31"/>
    </row>
    <row r="1775" spans="1:12" x14ac:dyDescent="0.25">
      <c r="A1775" s="46"/>
      <c r="B1775" s="45"/>
      <c r="C1775" s="45"/>
      <c r="I1775" s="31"/>
      <c r="J1775" s="31"/>
      <c r="K1775" s="31"/>
      <c r="L1775" s="31"/>
    </row>
    <row r="1776" spans="1:12" x14ac:dyDescent="0.25">
      <c r="A1776" s="46"/>
      <c r="B1776" s="45"/>
      <c r="C1776" s="45"/>
      <c r="I1776" s="31"/>
      <c r="J1776" s="31"/>
      <c r="K1776" s="31"/>
      <c r="L1776" s="31"/>
    </row>
    <row r="1777" spans="1:12" x14ac:dyDescent="0.25">
      <c r="A1777" s="46"/>
      <c r="B1777" s="45"/>
      <c r="C1777" s="45"/>
      <c r="I1777" s="31"/>
      <c r="J1777" s="31"/>
      <c r="K1777" s="31"/>
      <c r="L1777" s="31"/>
    </row>
    <row r="1778" spans="1:12" x14ac:dyDescent="0.25">
      <c r="A1778" s="46"/>
      <c r="B1778" s="45"/>
      <c r="C1778" s="45"/>
      <c r="I1778" s="31"/>
      <c r="J1778" s="31"/>
      <c r="K1778" s="31"/>
      <c r="L1778" s="31"/>
    </row>
    <row r="1779" spans="1:12" x14ac:dyDescent="0.25">
      <c r="A1779" s="46"/>
      <c r="B1779" s="45"/>
      <c r="C1779" s="45"/>
      <c r="I1779" s="31"/>
      <c r="J1779" s="31"/>
      <c r="K1779" s="31"/>
      <c r="L1779" s="31"/>
    </row>
    <row r="1780" spans="1:12" x14ac:dyDescent="0.25">
      <c r="A1780" s="46"/>
      <c r="B1780" s="45"/>
      <c r="C1780" s="45"/>
      <c r="I1780" s="31"/>
      <c r="J1780" s="31"/>
      <c r="K1780" s="31"/>
      <c r="L1780" s="31"/>
    </row>
    <row r="1781" spans="1:12" x14ac:dyDescent="0.25">
      <c r="A1781" s="46"/>
      <c r="B1781" s="45"/>
      <c r="C1781" s="45"/>
      <c r="I1781" s="31"/>
      <c r="J1781" s="31"/>
      <c r="K1781" s="31"/>
      <c r="L1781" s="31"/>
    </row>
    <row r="1782" spans="1:12" x14ac:dyDescent="0.25">
      <c r="A1782" s="46"/>
      <c r="B1782" s="45"/>
      <c r="C1782" s="45"/>
      <c r="I1782" s="31"/>
      <c r="J1782" s="31"/>
      <c r="K1782" s="31"/>
      <c r="L1782" s="31"/>
    </row>
    <row r="1783" spans="1:12" x14ac:dyDescent="0.25">
      <c r="A1783" s="46"/>
      <c r="B1783" s="45"/>
      <c r="C1783" s="45"/>
      <c r="I1783" s="31"/>
      <c r="J1783" s="31"/>
      <c r="K1783" s="31"/>
      <c r="L1783" s="31"/>
    </row>
    <row r="1784" spans="1:12" x14ac:dyDescent="0.25">
      <c r="A1784" s="46"/>
      <c r="B1784" s="45"/>
      <c r="C1784" s="45"/>
      <c r="I1784" s="31"/>
      <c r="J1784" s="31"/>
      <c r="K1784" s="31"/>
      <c r="L1784" s="31"/>
    </row>
    <row r="1785" spans="1:12" x14ac:dyDescent="0.25">
      <c r="A1785" s="46"/>
      <c r="B1785" s="45"/>
      <c r="C1785" s="45"/>
      <c r="I1785" s="31"/>
      <c r="J1785" s="31"/>
      <c r="K1785" s="31"/>
      <c r="L1785" s="31"/>
    </row>
    <row r="1786" spans="1:12" x14ac:dyDescent="0.25">
      <c r="A1786" s="46"/>
      <c r="B1786" s="45"/>
      <c r="C1786" s="45"/>
      <c r="I1786" s="31"/>
      <c r="J1786" s="31"/>
      <c r="K1786" s="31"/>
      <c r="L1786" s="31"/>
    </row>
    <row r="1787" spans="1:12" x14ac:dyDescent="0.25">
      <c r="A1787" s="46"/>
      <c r="B1787" s="45"/>
      <c r="C1787" s="45"/>
      <c r="I1787" s="31"/>
      <c r="J1787" s="31"/>
      <c r="K1787" s="31"/>
      <c r="L1787" s="31"/>
    </row>
    <row r="1788" spans="1:12" x14ac:dyDescent="0.25">
      <c r="A1788" s="46"/>
      <c r="B1788" s="45"/>
      <c r="C1788" s="45"/>
      <c r="I1788" s="31"/>
      <c r="J1788" s="31"/>
      <c r="K1788" s="31"/>
      <c r="L1788" s="31"/>
    </row>
    <row r="1789" spans="1:12" x14ac:dyDescent="0.25">
      <c r="A1789" s="46"/>
      <c r="B1789" s="45"/>
      <c r="C1789" s="45"/>
      <c r="I1789" s="31"/>
      <c r="J1789" s="31"/>
      <c r="K1789" s="31"/>
      <c r="L1789" s="31"/>
    </row>
    <row r="1790" spans="1:12" x14ac:dyDescent="0.25">
      <c r="A1790" s="46"/>
      <c r="B1790" s="45"/>
      <c r="C1790" s="45"/>
      <c r="I1790" s="31"/>
      <c r="J1790" s="31"/>
      <c r="K1790" s="31"/>
      <c r="L1790" s="31"/>
    </row>
    <row r="1791" spans="1:12" x14ac:dyDescent="0.25">
      <c r="A1791" s="46"/>
      <c r="B1791" s="45"/>
      <c r="C1791" s="45"/>
      <c r="I1791" s="31"/>
      <c r="J1791" s="31"/>
      <c r="K1791" s="31"/>
      <c r="L1791" s="31"/>
    </row>
    <row r="1792" spans="1:12" x14ac:dyDescent="0.25">
      <c r="A1792" s="46"/>
      <c r="B1792" s="45"/>
      <c r="C1792" s="45"/>
      <c r="I1792" s="31"/>
      <c r="J1792" s="31"/>
      <c r="K1792" s="31"/>
      <c r="L1792" s="31"/>
    </row>
    <row r="1793" spans="1:12" x14ac:dyDescent="0.25">
      <c r="A1793" s="46"/>
      <c r="B1793" s="45"/>
      <c r="C1793" s="45"/>
      <c r="I1793" s="31"/>
      <c r="J1793" s="31"/>
      <c r="K1793" s="31"/>
      <c r="L1793" s="31"/>
    </row>
    <row r="1794" spans="1:12" x14ac:dyDescent="0.25">
      <c r="A1794" s="46"/>
      <c r="B1794" s="45"/>
      <c r="C1794" s="45"/>
      <c r="I1794" s="31"/>
      <c r="J1794" s="31"/>
      <c r="K1794" s="31"/>
      <c r="L1794" s="31"/>
    </row>
    <row r="1795" spans="1:12" x14ac:dyDescent="0.25">
      <c r="A1795" s="46"/>
      <c r="B1795" s="45"/>
      <c r="C1795" s="45"/>
      <c r="I1795" s="31"/>
      <c r="J1795" s="31"/>
      <c r="K1795" s="31"/>
      <c r="L1795" s="31"/>
    </row>
    <row r="1796" spans="1:12" x14ac:dyDescent="0.25">
      <c r="A1796" s="46"/>
      <c r="B1796" s="45"/>
      <c r="C1796" s="45"/>
      <c r="I1796" s="31"/>
      <c r="J1796" s="31"/>
      <c r="K1796" s="31"/>
      <c r="L1796" s="31"/>
    </row>
    <row r="1797" spans="1:12" x14ac:dyDescent="0.25">
      <c r="A1797" s="46"/>
      <c r="B1797" s="45"/>
      <c r="C1797" s="45"/>
      <c r="I1797" s="31"/>
      <c r="J1797" s="31"/>
      <c r="K1797" s="31"/>
      <c r="L1797" s="31"/>
    </row>
    <row r="1798" spans="1:12" x14ac:dyDescent="0.25">
      <c r="A1798" s="46"/>
      <c r="B1798" s="45"/>
      <c r="C1798" s="45"/>
      <c r="I1798" s="31"/>
      <c r="J1798" s="31"/>
      <c r="K1798" s="31"/>
      <c r="L1798" s="31"/>
    </row>
    <row r="1799" spans="1:12" x14ac:dyDescent="0.25">
      <c r="A1799" s="46"/>
      <c r="B1799" s="45"/>
      <c r="C1799" s="45"/>
      <c r="I1799" s="31"/>
      <c r="J1799" s="31"/>
      <c r="K1799" s="31"/>
      <c r="L1799" s="31"/>
    </row>
    <row r="1800" spans="1:12" x14ac:dyDescent="0.25">
      <c r="A1800" s="46"/>
      <c r="B1800" s="45"/>
      <c r="C1800" s="45"/>
      <c r="I1800" s="31"/>
      <c r="J1800" s="31"/>
      <c r="K1800" s="31"/>
      <c r="L1800" s="31"/>
    </row>
    <row r="1801" spans="1:12" x14ac:dyDescent="0.25">
      <c r="A1801" s="46"/>
      <c r="B1801" s="45"/>
      <c r="C1801" s="45"/>
      <c r="I1801" s="31"/>
      <c r="J1801" s="31"/>
      <c r="K1801" s="31"/>
      <c r="L1801" s="31"/>
    </row>
    <row r="1802" spans="1:12" x14ac:dyDescent="0.25">
      <c r="A1802" s="46"/>
      <c r="B1802" s="45"/>
      <c r="C1802" s="45"/>
      <c r="I1802" s="31"/>
      <c r="J1802" s="31"/>
      <c r="K1802" s="31"/>
      <c r="L1802" s="31"/>
    </row>
    <row r="1803" spans="1:12" x14ac:dyDescent="0.25">
      <c r="A1803" s="46"/>
      <c r="B1803" s="45"/>
      <c r="C1803" s="45"/>
      <c r="I1803" s="31"/>
      <c r="J1803" s="31"/>
      <c r="K1803" s="31"/>
      <c r="L1803" s="31"/>
    </row>
    <row r="1804" spans="1:12" x14ac:dyDescent="0.25">
      <c r="A1804" s="46"/>
      <c r="B1804" s="45"/>
      <c r="C1804" s="45"/>
      <c r="I1804" s="31"/>
      <c r="J1804" s="31"/>
      <c r="K1804" s="31"/>
      <c r="L1804" s="31"/>
    </row>
    <row r="1805" spans="1:12" x14ac:dyDescent="0.25">
      <c r="A1805" s="46"/>
      <c r="B1805" s="45"/>
      <c r="C1805" s="45"/>
      <c r="I1805" s="31"/>
      <c r="J1805" s="31"/>
      <c r="K1805" s="31"/>
      <c r="L1805" s="31"/>
    </row>
    <row r="1806" spans="1:12" x14ac:dyDescent="0.25">
      <c r="A1806" s="46"/>
      <c r="B1806" s="45"/>
      <c r="C1806" s="45"/>
      <c r="I1806" s="31"/>
      <c r="J1806" s="31"/>
      <c r="K1806" s="31"/>
      <c r="L1806" s="31"/>
    </row>
    <row r="1807" spans="1:12" x14ac:dyDescent="0.25">
      <c r="A1807" s="46"/>
      <c r="B1807" s="45"/>
      <c r="C1807" s="45"/>
      <c r="I1807" s="31"/>
      <c r="J1807" s="31"/>
      <c r="K1807" s="31"/>
      <c r="L1807" s="31"/>
    </row>
    <row r="1808" spans="1:12" x14ac:dyDescent="0.25">
      <c r="A1808" s="46"/>
      <c r="B1808" s="45"/>
      <c r="C1808" s="45"/>
      <c r="I1808" s="31"/>
      <c r="J1808" s="31"/>
      <c r="K1808" s="31"/>
      <c r="L1808" s="31"/>
    </row>
    <row r="1809" spans="1:12" x14ac:dyDescent="0.25">
      <c r="A1809" s="46"/>
      <c r="B1809" s="45"/>
      <c r="C1809" s="45"/>
      <c r="I1809" s="31"/>
      <c r="J1809" s="31"/>
      <c r="K1809" s="31"/>
      <c r="L1809" s="31"/>
    </row>
    <row r="1810" spans="1:12" x14ac:dyDescent="0.25">
      <c r="A1810" s="46"/>
      <c r="B1810" s="45"/>
      <c r="C1810" s="45"/>
      <c r="I1810" s="31"/>
      <c r="J1810" s="31"/>
      <c r="K1810" s="31"/>
      <c r="L1810" s="31"/>
    </row>
    <row r="1811" spans="1:12" x14ac:dyDescent="0.25">
      <c r="A1811" s="46"/>
      <c r="B1811" s="45"/>
      <c r="C1811" s="45"/>
      <c r="I1811" s="31"/>
      <c r="J1811" s="31"/>
      <c r="K1811" s="31"/>
      <c r="L1811" s="31"/>
    </row>
    <row r="1812" spans="1:12" x14ac:dyDescent="0.25">
      <c r="A1812" s="46"/>
      <c r="B1812" s="45"/>
      <c r="C1812" s="45"/>
      <c r="I1812" s="31"/>
      <c r="J1812" s="31"/>
      <c r="K1812" s="31"/>
      <c r="L1812" s="31"/>
    </row>
    <row r="1813" spans="1:12" x14ac:dyDescent="0.25">
      <c r="A1813" s="46"/>
      <c r="B1813" s="45"/>
      <c r="C1813" s="45"/>
      <c r="I1813" s="31"/>
      <c r="J1813" s="31"/>
      <c r="K1813" s="31"/>
      <c r="L1813" s="31"/>
    </row>
    <row r="1814" spans="1:12" x14ac:dyDescent="0.25">
      <c r="A1814" s="46"/>
      <c r="B1814" s="45"/>
      <c r="C1814" s="45"/>
      <c r="I1814" s="31"/>
      <c r="J1814" s="31"/>
      <c r="K1814" s="31"/>
      <c r="L1814" s="31"/>
    </row>
    <row r="1815" spans="1:12" x14ac:dyDescent="0.25">
      <c r="A1815" s="46"/>
      <c r="B1815" s="45"/>
      <c r="C1815" s="45"/>
      <c r="I1815" s="31"/>
      <c r="J1815" s="31"/>
      <c r="K1815" s="31"/>
      <c r="L1815" s="31"/>
    </row>
    <row r="1816" spans="1:12" x14ac:dyDescent="0.25">
      <c r="A1816" s="46"/>
      <c r="B1816" s="45"/>
      <c r="C1816" s="45"/>
      <c r="I1816" s="31"/>
      <c r="J1816" s="31"/>
      <c r="K1816" s="31"/>
      <c r="L1816" s="31"/>
    </row>
    <row r="1817" spans="1:12" x14ac:dyDescent="0.25">
      <c r="A1817" s="46"/>
      <c r="B1817" s="45"/>
      <c r="C1817" s="45"/>
      <c r="I1817" s="31"/>
      <c r="J1817" s="31"/>
      <c r="K1817" s="31"/>
      <c r="L1817" s="31"/>
    </row>
    <row r="1818" spans="1:12" x14ac:dyDescent="0.25">
      <c r="A1818" s="46"/>
      <c r="B1818" s="45"/>
      <c r="C1818" s="45"/>
      <c r="I1818" s="31"/>
      <c r="J1818" s="31"/>
      <c r="K1818" s="31"/>
      <c r="L1818" s="31"/>
    </row>
    <row r="1819" spans="1:12" x14ac:dyDescent="0.25">
      <c r="A1819" s="46"/>
      <c r="B1819" s="45"/>
      <c r="C1819" s="45"/>
      <c r="I1819" s="31"/>
      <c r="J1819" s="31"/>
      <c r="K1819" s="31"/>
      <c r="L1819" s="31"/>
    </row>
    <row r="1820" spans="1:12" x14ac:dyDescent="0.25">
      <c r="A1820" s="46"/>
      <c r="B1820" s="45"/>
      <c r="C1820" s="45"/>
      <c r="I1820" s="31"/>
      <c r="J1820" s="31"/>
      <c r="K1820" s="31"/>
      <c r="L1820" s="31"/>
    </row>
    <row r="1821" spans="1:12" x14ac:dyDescent="0.25">
      <c r="A1821" s="46"/>
      <c r="B1821" s="45"/>
      <c r="C1821" s="45"/>
      <c r="I1821" s="31"/>
      <c r="J1821" s="31"/>
      <c r="K1821" s="31"/>
      <c r="L1821" s="31"/>
    </row>
    <row r="1822" spans="1:12" x14ac:dyDescent="0.25">
      <c r="A1822" s="46"/>
      <c r="B1822" s="45"/>
      <c r="C1822" s="45"/>
      <c r="I1822" s="31"/>
      <c r="J1822" s="31"/>
      <c r="K1822" s="31"/>
      <c r="L1822" s="31"/>
    </row>
    <row r="1823" spans="1:12" x14ac:dyDescent="0.25">
      <c r="A1823" s="46"/>
      <c r="B1823" s="45"/>
      <c r="C1823" s="45"/>
      <c r="I1823" s="31"/>
      <c r="J1823" s="31"/>
      <c r="K1823" s="31"/>
      <c r="L1823" s="31"/>
    </row>
    <row r="1824" spans="1:12" x14ac:dyDescent="0.25">
      <c r="A1824" s="46"/>
      <c r="B1824" s="45"/>
      <c r="C1824" s="45"/>
      <c r="I1824" s="31"/>
      <c r="J1824" s="31"/>
      <c r="K1824" s="31"/>
      <c r="L1824" s="31"/>
    </row>
    <row r="1825" spans="1:12" x14ac:dyDescent="0.25">
      <c r="A1825" s="46"/>
      <c r="B1825" s="45"/>
      <c r="C1825" s="45"/>
      <c r="I1825" s="31"/>
      <c r="J1825" s="31"/>
      <c r="K1825" s="31"/>
      <c r="L1825" s="31"/>
    </row>
    <row r="1826" spans="1:12" x14ac:dyDescent="0.25">
      <c r="A1826" s="46"/>
      <c r="B1826" s="45"/>
      <c r="C1826" s="45"/>
      <c r="I1826" s="31"/>
      <c r="J1826" s="31"/>
      <c r="K1826" s="31"/>
      <c r="L1826" s="31"/>
    </row>
    <row r="1827" spans="1:12" x14ac:dyDescent="0.25">
      <c r="A1827" s="46"/>
      <c r="B1827" s="45"/>
      <c r="C1827" s="45"/>
      <c r="I1827" s="31"/>
      <c r="J1827" s="31"/>
      <c r="K1827" s="31"/>
      <c r="L1827" s="31"/>
    </row>
    <row r="1828" spans="1:12" x14ac:dyDescent="0.25">
      <c r="A1828" s="46"/>
      <c r="B1828" s="45"/>
      <c r="C1828" s="45"/>
      <c r="I1828" s="31"/>
      <c r="J1828" s="31"/>
      <c r="K1828" s="31"/>
      <c r="L1828" s="31"/>
    </row>
    <row r="1829" spans="1:12" x14ac:dyDescent="0.25">
      <c r="A1829" s="46"/>
      <c r="B1829" s="45"/>
      <c r="C1829" s="45"/>
      <c r="I1829" s="31"/>
      <c r="J1829" s="31"/>
      <c r="K1829" s="31"/>
      <c r="L1829" s="31"/>
    </row>
    <row r="1830" spans="1:12" x14ac:dyDescent="0.25">
      <c r="A1830" s="46"/>
      <c r="B1830" s="45"/>
      <c r="C1830" s="45"/>
      <c r="I1830" s="31"/>
      <c r="J1830" s="31"/>
      <c r="K1830" s="31"/>
      <c r="L1830" s="31"/>
    </row>
    <row r="1831" spans="1:12" x14ac:dyDescent="0.25">
      <c r="A1831" s="46"/>
      <c r="B1831" s="45"/>
      <c r="C1831" s="45"/>
      <c r="I1831" s="31"/>
      <c r="J1831" s="31"/>
      <c r="K1831" s="31"/>
      <c r="L1831" s="31"/>
    </row>
    <row r="1832" spans="1:12" x14ac:dyDescent="0.25">
      <c r="A1832" s="46"/>
      <c r="B1832" s="45"/>
      <c r="C1832" s="45"/>
      <c r="I1832" s="31"/>
      <c r="J1832" s="31"/>
      <c r="K1832" s="31"/>
      <c r="L1832" s="31"/>
    </row>
    <row r="1833" spans="1:12" x14ac:dyDescent="0.25">
      <c r="A1833" s="46"/>
      <c r="B1833" s="45"/>
      <c r="C1833" s="45"/>
      <c r="I1833" s="31"/>
      <c r="J1833" s="31"/>
      <c r="K1833" s="31"/>
      <c r="L1833" s="31"/>
    </row>
    <row r="1834" spans="1:12" x14ac:dyDescent="0.25">
      <c r="A1834" s="46"/>
      <c r="B1834" s="45"/>
      <c r="C1834" s="45"/>
      <c r="I1834" s="31"/>
      <c r="J1834" s="31"/>
      <c r="K1834" s="31"/>
      <c r="L1834" s="31"/>
    </row>
    <row r="1835" spans="1:12" x14ac:dyDescent="0.25">
      <c r="A1835" s="46"/>
      <c r="B1835" s="45"/>
      <c r="C1835" s="45"/>
      <c r="I1835" s="31"/>
      <c r="J1835" s="31"/>
      <c r="K1835" s="31"/>
      <c r="L1835" s="31"/>
    </row>
    <row r="1836" spans="1:12" x14ac:dyDescent="0.25">
      <c r="A1836" s="46"/>
      <c r="B1836" s="45"/>
      <c r="C1836" s="45"/>
      <c r="I1836" s="31"/>
      <c r="J1836" s="31"/>
      <c r="K1836" s="31"/>
      <c r="L1836" s="31"/>
    </row>
    <row r="1837" spans="1:12" x14ac:dyDescent="0.25">
      <c r="A1837" s="46"/>
      <c r="B1837" s="45"/>
      <c r="C1837" s="45"/>
      <c r="I1837" s="31"/>
      <c r="J1837" s="31"/>
      <c r="K1837" s="31"/>
      <c r="L1837" s="31"/>
    </row>
    <row r="1838" spans="1:12" x14ac:dyDescent="0.25">
      <c r="A1838" s="46"/>
      <c r="B1838" s="45"/>
      <c r="C1838" s="45"/>
      <c r="I1838" s="31"/>
      <c r="J1838" s="31"/>
      <c r="K1838" s="31"/>
      <c r="L1838" s="31"/>
    </row>
    <row r="1839" spans="1:12" x14ac:dyDescent="0.25">
      <c r="A1839" s="46"/>
      <c r="B1839" s="45"/>
      <c r="C1839" s="45"/>
      <c r="I1839" s="31"/>
      <c r="J1839" s="31"/>
      <c r="K1839" s="31"/>
      <c r="L1839" s="31"/>
    </row>
    <row r="1840" spans="1:12" x14ac:dyDescent="0.25">
      <c r="A1840" s="46"/>
      <c r="B1840" s="45"/>
      <c r="C1840" s="45"/>
      <c r="I1840" s="31"/>
      <c r="J1840" s="31"/>
      <c r="K1840" s="31"/>
      <c r="L1840" s="31"/>
    </row>
    <row r="1841" spans="1:12" x14ac:dyDescent="0.25">
      <c r="A1841" s="46"/>
      <c r="B1841" s="45"/>
      <c r="C1841" s="45"/>
      <c r="I1841" s="31"/>
      <c r="J1841" s="31"/>
      <c r="K1841" s="31"/>
      <c r="L1841" s="31"/>
    </row>
    <row r="1842" spans="1:12" x14ac:dyDescent="0.25">
      <c r="A1842" s="46"/>
      <c r="B1842" s="45"/>
      <c r="C1842" s="45"/>
      <c r="I1842" s="31"/>
      <c r="J1842" s="31"/>
      <c r="K1842" s="31"/>
      <c r="L1842" s="31"/>
    </row>
    <row r="1843" spans="1:12" x14ac:dyDescent="0.25">
      <c r="A1843" s="46"/>
      <c r="B1843" s="45"/>
      <c r="C1843" s="45"/>
      <c r="I1843" s="31"/>
      <c r="J1843" s="31"/>
      <c r="K1843" s="31"/>
      <c r="L1843" s="31"/>
    </row>
    <row r="1844" spans="1:12" x14ac:dyDescent="0.25">
      <c r="A1844" s="46"/>
      <c r="B1844" s="45"/>
      <c r="C1844" s="45"/>
      <c r="I1844" s="31"/>
      <c r="J1844" s="31"/>
      <c r="K1844" s="31"/>
      <c r="L1844" s="31"/>
    </row>
    <row r="1845" spans="1:12" x14ac:dyDescent="0.25">
      <c r="A1845" s="46"/>
      <c r="B1845" s="45"/>
      <c r="C1845" s="45"/>
      <c r="I1845" s="31"/>
      <c r="J1845" s="31"/>
      <c r="K1845" s="31"/>
      <c r="L1845" s="31"/>
    </row>
    <row r="1846" spans="1:12" x14ac:dyDescent="0.25">
      <c r="A1846" s="46"/>
      <c r="B1846" s="45"/>
      <c r="C1846" s="45"/>
      <c r="I1846" s="31"/>
      <c r="J1846" s="31"/>
      <c r="K1846" s="31"/>
      <c r="L1846" s="31"/>
    </row>
    <row r="1847" spans="1:12" x14ac:dyDescent="0.25">
      <c r="A1847" s="46"/>
      <c r="B1847" s="45"/>
      <c r="C1847" s="45"/>
      <c r="I1847" s="31"/>
      <c r="J1847" s="31"/>
      <c r="K1847" s="31"/>
      <c r="L1847" s="31"/>
    </row>
    <row r="1848" spans="1:12" x14ac:dyDescent="0.25">
      <c r="A1848" s="46"/>
      <c r="B1848" s="45"/>
      <c r="C1848" s="45"/>
      <c r="I1848" s="31"/>
      <c r="J1848" s="31"/>
      <c r="K1848" s="31"/>
      <c r="L1848" s="31"/>
    </row>
    <row r="1849" spans="1:12" x14ac:dyDescent="0.25">
      <c r="A1849" s="46"/>
      <c r="B1849" s="45"/>
      <c r="C1849" s="45"/>
      <c r="I1849" s="31"/>
      <c r="J1849" s="31"/>
      <c r="K1849" s="31"/>
      <c r="L1849" s="31"/>
    </row>
    <row r="1850" spans="1:12" x14ac:dyDescent="0.25">
      <c r="A1850" s="46"/>
      <c r="B1850" s="45"/>
      <c r="C1850" s="45"/>
      <c r="I1850" s="31"/>
      <c r="J1850" s="31"/>
      <c r="K1850" s="31"/>
      <c r="L1850" s="31"/>
    </row>
    <row r="1851" spans="1:12" x14ac:dyDescent="0.25">
      <c r="A1851" s="46"/>
      <c r="B1851" s="45"/>
      <c r="C1851" s="45"/>
      <c r="I1851" s="31"/>
      <c r="J1851" s="31"/>
      <c r="K1851" s="31"/>
      <c r="L1851" s="31"/>
    </row>
    <row r="1852" spans="1:12" x14ac:dyDescent="0.25">
      <c r="A1852" s="46"/>
      <c r="B1852" s="45"/>
      <c r="C1852" s="45"/>
      <c r="I1852" s="31"/>
      <c r="J1852" s="31"/>
      <c r="K1852" s="31"/>
      <c r="L1852" s="31"/>
    </row>
    <row r="1853" spans="1:12" x14ac:dyDescent="0.25">
      <c r="A1853" s="46"/>
      <c r="B1853" s="45"/>
      <c r="C1853" s="45"/>
      <c r="I1853" s="31"/>
      <c r="J1853" s="31"/>
      <c r="K1853" s="31"/>
      <c r="L1853" s="31"/>
    </row>
    <row r="1854" spans="1:12" x14ac:dyDescent="0.25">
      <c r="A1854" s="46"/>
      <c r="B1854" s="45"/>
      <c r="C1854" s="45"/>
      <c r="I1854" s="31"/>
      <c r="J1854" s="31"/>
      <c r="K1854" s="31"/>
      <c r="L1854" s="31"/>
    </row>
    <row r="1855" spans="1:12" x14ac:dyDescent="0.25">
      <c r="A1855" s="46"/>
      <c r="B1855" s="45"/>
      <c r="C1855" s="45"/>
      <c r="I1855" s="31"/>
      <c r="J1855" s="31"/>
      <c r="K1855" s="31"/>
      <c r="L1855" s="31"/>
    </row>
    <row r="1856" spans="1:12" x14ac:dyDescent="0.25">
      <c r="A1856" s="46"/>
      <c r="B1856" s="45"/>
      <c r="C1856" s="45"/>
      <c r="I1856" s="31"/>
      <c r="J1856" s="31"/>
      <c r="K1856" s="31"/>
      <c r="L1856" s="31"/>
    </row>
    <row r="1857" spans="1:12" x14ac:dyDescent="0.25">
      <c r="A1857" s="46"/>
      <c r="B1857" s="45"/>
      <c r="C1857" s="45"/>
      <c r="I1857" s="31"/>
      <c r="J1857" s="31"/>
      <c r="K1857" s="31"/>
      <c r="L1857" s="31"/>
    </row>
    <row r="1858" spans="1:12" x14ac:dyDescent="0.25">
      <c r="A1858" s="46"/>
      <c r="B1858" s="45"/>
      <c r="C1858" s="45"/>
      <c r="I1858" s="31"/>
      <c r="J1858" s="31"/>
      <c r="K1858" s="31"/>
      <c r="L1858" s="31"/>
    </row>
    <row r="1859" spans="1:12" x14ac:dyDescent="0.25">
      <c r="A1859" s="46"/>
      <c r="B1859" s="45"/>
      <c r="C1859" s="45"/>
      <c r="I1859" s="31"/>
      <c r="J1859" s="31"/>
      <c r="K1859" s="31"/>
      <c r="L1859" s="31"/>
    </row>
    <row r="1860" spans="1:12" x14ac:dyDescent="0.25">
      <c r="A1860" s="46"/>
      <c r="B1860" s="45"/>
      <c r="C1860" s="45"/>
      <c r="I1860" s="31"/>
      <c r="J1860" s="31"/>
      <c r="K1860" s="31"/>
      <c r="L1860" s="31"/>
    </row>
    <row r="1861" spans="1:12" x14ac:dyDescent="0.25">
      <c r="A1861" s="46"/>
      <c r="B1861" s="45"/>
      <c r="C1861" s="45"/>
      <c r="I1861" s="31"/>
      <c r="J1861" s="31"/>
      <c r="K1861" s="31"/>
      <c r="L1861" s="31"/>
    </row>
    <row r="1862" spans="1:12" x14ac:dyDescent="0.25">
      <c r="A1862" s="46"/>
      <c r="B1862" s="45"/>
      <c r="C1862" s="45"/>
      <c r="I1862" s="31"/>
      <c r="J1862" s="31"/>
      <c r="K1862" s="31"/>
      <c r="L1862" s="31"/>
    </row>
    <row r="1863" spans="1:12" x14ac:dyDescent="0.25">
      <c r="A1863" s="46"/>
      <c r="B1863" s="45"/>
      <c r="C1863" s="45"/>
      <c r="I1863" s="31"/>
      <c r="J1863" s="31"/>
      <c r="K1863" s="31"/>
      <c r="L1863" s="31"/>
    </row>
    <row r="1864" spans="1:12" x14ac:dyDescent="0.25">
      <c r="A1864" s="46"/>
      <c r="B1864" s="45"/>
      <c r="C1864" s="45"/>
      <c r="I1864" s="31"/>
      <c r="J1864" s="31"/>
      <c r="K1864" s="31"/>
      <c r="L1864" s="31"/>
    </row>
    <row r="1865" spans="1:12" x14ac:dyDescent="0.25">
      <c r="A1865" s="46"/>
      <c r="B1865" s="45"/>
      <c r="C1865" s="45"/>
      <c r="I1865" s="31"/>
      <c r="J1865" s="31"/>
      <c r="K1865" s="31"/>
      <c r="L1865" s="31"/>
    </row>
    <row r="1866" spans="1:12" x14ac:dyDescent="0.25">
      <c r="A1866" s="46"/>
      <c r="B1866" s="45"/>
      <c r="C1866" s="45"/>
      <c r="I1866" s="31"/>
      <c r="J1866" s="31"/>
      <c r="K1866" s="31"/>
      <c r="L1866" s="31"/>
    </row>
    <row r="1867" spans="1:12" x14ac:dyDescent="0.25">
      <c r="A1867" s="46"/>
      <c r="B1867" s="45"/>
      <c r="C1867" s="45"/>
      <c r="I1867" s="31"/>
      <c r="J1867" s="31"/>
      <c r="K1867" s="31"/>
      <c r="L1867" s="31"/>
    </row>
    <row r="1868" spans="1:12" x14ac:dyDescent="0.25">
      <c r="A1868" s="46"/>
      <c r="B1868" s="45"/>
      <c r="C1868" s="45"/>
      <c r="I1868" s="31"/>
      <c r="J1868" s="31"/>
      <c r="K1868" s="31"/>
      <c r="L1868" s="31"/>
    </row>
    <row r="1869" spans="1:12" x14ac:dyDescent="0.25">
      <c r="A1869" s="46"/>
      <c r="B1869" s="45"/>
      <c r="C1869" s="45"/>
      <c r="I1869" s="31"/>
      <c r="J1869" s="31"/>
      <c r="K1869" s="31"/>
      <c r="L1869" s="31"/>
    </row>
    <row r="1870" spans="1:12" x14ac:dyDescent="0.25">
      <c r="A1870" s="46"/>
      <c r="B1870" s="45"/>
      <c r="C1870" s="45"/>
      <c r="I1870" s="31"/>
      <c r="J1870" s="31"/>
      <c r="K1870" s="31"/>
      <c r="L1870" s="31"/>
    </row>
    <row r="1871" spans="1:12" x14ac:dyDescent="0.25">
      <c r="A1871" s="46"/>
      <c r="B1871" s="45"/>
      <c r="C1871" s="45"/>
      <c r="I1871" s="31"/>
      <c r="J1871" s="31"/>
      <c r="K1871" s="31"/>
      <c r="L1871" s="31"/>
    </row>
    <row r="1872" spans="1:12" x14ac:dyDescent="0.25">
      <c r="A1872" s="46"/>
      <c r="B1872" s="45"/>
      <c r="C1872" s="45"/>
      <c r="I1872" s="31"/>
      <c r="J1872" s="31"/>
      <c r="K1872" s="31"/>
      <c r="L1872" s="31"/>
    </row>
    <row r="1873" spans="1:12" x14ac:dyDescent="0.25">
      <c r="A1873" s="46"/>
      <c r="B1873" s="45"/>
      <c r="C1873" s="45"/>
      <c r="I1873" s="31"/>
      <c r="J1873" s="31"/>
      <c r="K1873" s="31"/>
      <c r="L1873" s="31"/>
    </row>
    <row r="1874" spans="1:12" x14ac:dyDescent="0.25">
      <c r="A1874" s="46"/>
      <c r="B1874" s="45"/>
      <c r="C1874" s="45"/>
      <c r="I1874" s="31"/>
      <c r="J1874" s="31"/>
      <c r="K1874" s="31"/>
      <c r="L1874" s="31"/>
    </row>
    <row r="1875" spans="1:12" x14ac:dyDescent="0.25">
      <c r="A1875" s="46"/>
      <c r="B1875" s="45"/>
      <c r="C1875" s="45"/>
      <c r="I1875" s="31"/>
      <c r="J1875" s="31"/>
      <c r="K1875" s="31"/>
      <c r="L1875" s="31"/>
    </row>
    <row r="1876" spans="1:12" x14ac:dyDescent="0.25">
      <c r="A1876" s="46"/>
      <c r="B1876" s="45"/>
      <c r="C1876" s="45"/>
      <c r="I1876" s="31"/>
      <c r="J1876" s="31"/>
      <c r="K1876" s="31"/>
      <c r="L1876" s="31"/>
    </row>
    <row r="1877" spans="1:12" x14ac:dyDescent="0.25">
      <c r="A1877" s="46"/>
      <c r="B1877" s="45"/>
      <c r="C1877" s="45"/>
      <c r="I1877" s="31"/>
      <c r="J1877" s="31"/>
      <c r="K1877" s="31"/>
      <c r="L1877" s="31"/>
    </row>
    <row r="1878" spans="1:12" x14ac:dyDescent="0.25">
      <c r="A1878" s="46"/>
      <c r="B1878" s="45"/>
      <c r="C1878" s="45"/>
      <c r="I1878" s="31"/>
      <c r="J1878" s="31"/>
      <c r="K1878" s="31"/>
      <c r="L1878" s="31"/>
    </row>
    <row r="1879" spans="1:12" x14ac:dyDescent="0.25">
      <c r="A1879" s="46"/>
      <c r="B1879" s="45"/>
      <c r="C1879" s="45"/>
      <c r="I1879" s="31"/>
      <c r="J1879" s="31"/>
      <c r="K1879" s="31"/>
      <c r="L1879" s="31"/>
    </row>
    <row r="1880" spans="1:12" x14ac:dyDescent="0.25">
      <c r="A1880" s="46"/>
      <c r="B1880" s="45"/>
      <c r="C1880" s="45"/>
      <c r="I1880" s="31"/>
      <c r="J1880" s="31"/>
      <c r="K1880" s="31"/>
      <c r="L1880" s="31"/>
    </row>
    <row r="1881" spans="1:12" x14ac:dyDescent="0.25">
      <c r="A1881" s="46"/>
      <c r="B1881" s="45"/>
      <c r="C1881" s="45"/>
      <c r="I1881" s="31"/>
      <c r="J1881" s="31"/>
      <c r="K1881" s="31"/>
      <c r="L1881" s="31"/>
    </row>
    <row r="1882" spans="1:12" x14ac:dyDescent="0.25">
      <c r="A1882" s="46"/>
      <c r="B1882" s="45"/>
      <c r="C1882" s="45"/>
      <c r="I1882" s="31"/>
      <c r="J1882" s="31"/>
      <c r="K1882" s="31"/>
      <c r="L1882" s="31"/>
    </row>
    <row r="1883" spans="1:12" x14ac:dyDescent="0.25">
      <c r="A1883" s="46"/>
      <c r="B1883" s="45"/>
      <c r="C1883" s="45"/>
      <c r="I1883" s="31"/>
      <c r="J1883" s="31"/>
      <c r="K1883" s="31"/>
      <c r="L1883" s="31"/>
    </row>
    <row r="1884" spans="1:12" x14ac:dyDescent="0.25">
      <c r="A1884" s="46"/>
      <c r="B1884" s="45"/>
      <c r="C1884" s="45"/>
      <c r="I1884" s="31"/>
      <c r="J1884" s="31"/>
      <c r="K1884" s="31"/>
      <c r="L1884" s="31"/>
    </row>
    <row r="1885" spans="1:12" x14ac:dyDescent="0.25">
      <c r="A1885" s="46"/>
      <c r="B1885" s="45"/>
      <c r="C1885" s="45"/>
      <c r="I1885" s="31"/>
      <c r="J1885" s="31"/>
      <c r="K1885" s="31"/>
      <c r="L1885" s="31"/>
    </row>
    <row r="1886" spans="1:12" x14ac:dyDescent="0.25">
      <c r="A1886" s="46"/>
      <c r="B1886" s="45"/>
      <c r="C1886" s="45"/>
      <c r="I1886" s="31"/>
      <c r="J1886" s="31"/>
      <c r="K1886" s="31"/>
      <c r="L1886" s="31"/>
    </row>
    <row r="1887" spans="1:12" x14ac:dyDescent="0.25">
      <c r="A1887" s="46"/>
      <c r="B1887" s="45"/>
      <c r="C1887" s="45"/>
      <c r="I1887" s="31"/>
      <c r="J1887" s="31"/>
      <c r="K1887" s="31"/>
      <c r="L1887" s="31"/>
    </row>
    <row r="1888" spans="1:12" x14ac:dyDescent="0.25">
      <c r="A1888" s="46"/>
      <c r="B1888" s="45"/>
      <c r="C1888" s="45"/>
      <c r="I1888" s="31"/>
      <c r="J1888" s="31"/>
      <c r="K1888" s="31"/>
      <c r="L1888" s="31"/>
    </row>
    <row r="1889" spans="1:12" x14ac:dyDescent="0.25">
      <c r="A1889" s="46"/>
      <c r="B1889" s="45"/>
      <c r="C1889" s="45"/>
      <c r="I1889" s="31"/>
      <c r="J1889" s="31"/>
      <c r="K1889" s="31"/>
      <c r="L1889" s="31"/>
    </row>
    <row r="1890" spans="1:12" x14ac:dyDescent="0.25">
      <c r="A1890" s="46"/>
      <c r="B1890" s="45"/>
      <c r="C1890" s="45"/>
      <c r="I1890" s="31"/>
      <c r="J1890" s="31"/>
      <c r="K1890" s="31"/>
      <c r="L1890" s="31"/>
    </row>
    <row r="1891" spans="1:12" x14ac:dyDescent="0.25">
      <c r="A1891" s="46"/>
      <c r="B1891" s="45"/>
      <c r="C1891" s="45"/>
      <c r="I1891" s="31"/>
      <c r="J1891" s="31"/>
      <c r="K1891" s="31"/>
      <c r="L1891" s="31"/>
    </row>
    <row r="1892" spans="1:12" x14ac:dyDescent="0.25">
      <c r="A1892" s="46"/>
      <c r="B1892" s="45"/>
      <c r="C1892" s="45"/>
      <c r="I1892" s="31"/>
      <c r="J1892" s="31"/>
      <c r="K1892" s="31"/>
      <c r="L1892" s="31"/>
    </row>
    <row r="1893" spans="1:12" x14ac:dyDescent="0.25">
      <c r="A1893" s="46"/>
      <c r="B1893" s="45"/>
      <c r="C1893" s="45"/>
      <c r="I1893" s="31"/>
      <c r="J1893" s="31"/>
      <c r="K1893" s="31"/>
      <c r="L1893" s="31"/>
    </row>
    <row r="1894" spans="1:12" x14ac:dyDescent="0.25">
      <c r="A1894" s="46"/>
      <c r="B1894" s="45"/>
      <c r="C1894" s="45"/>
      <c r="I1894" s="31"/>
      <c r="J1894" s="31"/>
      <c r="K1894" s="31"/>
      <c r="L1894" s="31"/>
    </row>
    <row r="1895" spans="1:12" x14ac:dyDescent="0.25">
      <c r="A1895" s="46"/>
      <c r="B1895" s="45"/>
      <c r="C1895" s="45"/>
      <c r="I1895" s="31"/>
      <c r="J1895" s="31"/>
      <c r="K1895" s="31"/>
      <c r="L1895" s="31"/>
    </row>
    <row r="1896" spans="1:12" x14ac:dyDescent="0.25">
      <c r="A1896" s="46"/>
      <c r="B1896" s="45"/>
      <c r="C1896" s="45"/>
      <c r="I1896" s="31"/>
      <c r="J1896" s="31"/>
      <c r="K1896" s="31"/>
      <c r="L1896" s="31"/>
    </row>
    <row r="1897" spans="1:12" x14ac:dyDescent="0.25">
      <c r="A1897" s="46"/>
      <c r="B1897" s="45"/>
      <c r="C1897" s="45"/>
      <c r="I1897" s="31"/>
      <c r="J1897" s="31"/>
      <c r="K1897" s="31"/>
      <c r="L1897" s="31"/>
    </row>
    <row r="1898" spans="1:12" x14ac:dyDescent="0.25">
      <c r="A1898" s="46"/>
      <c r="B1898" s="45"/>
      <c r="C1898" s="45"/>
      <c r="I1898" s="31"/>
      <c r="J1898" s="31"/>
      <c r="K1898" s="31"/>
      <c r="L1898" s="31"/>
    </row>
    <row r="1899" spans="1:12" x14ac:dyDescent="0.25">
      <c r="A1899" s="46"/>
      <c r="B1899" s="45"/>
      <c r="C1899" s="45"/>
      <c r="I1899" s="31"/>
      <c r="J1899" s="31"/>
      <c r="K1899" s="31"/>
      <c r="L1899" s="31"/>
    </row>
    <row r="1900" spans="1:12" x14ac:dyDescent="0.25">
      <c r="A1900" s="46"/>
      <c r="B1900" s="45"/>
      <c r="C1900" s="45"/>
      <c r="I1900" s="31"/>
      <c r="J1900" s="31"/>
      <c r="K1900" s="31"/>
      <c r="L1900" s="31"/>
    </row>
    <row r="1901" spans="1:12" x14ac:dyDescent="0.25">
      <c r="A1901" s="46"/>
      <c r="B1901" s="45"/>
      <c r="C1901" s="45"/>
      <c r="I1901" s="31"/>
      <c r="J1901" s="31"/>
      <c r="K1901" s="31"/>
      <c r="L1901" s="31"/>
    </row>
    <row r="1902" spans="1:12" x14ac:dyDescent="0.25">
      <c r="A1902" s="46"/>
      <c r="B1902" s="45"/>
      <c r="C1902" s="45"/>
      <c r="I1902" s="31"/>
      <c r="J1902" s="31"/>
      <c r="K1902" s="31"/>
      <c r="L1902" s="31"/>
    </row>
    <row r="1903" spans="1:12" x14ac:dyDescent="0.25">
      <c r="A1903" s="46"/>
      <c r="B1903" s="45"/>
      <c r="C1903" s="45"/>
      <c r="I1903" s="31"/>
      <c r="J1903" s="31"/>
      <c r="K1903" s="31"/>
      <c r="L1903" s="31"/>
    </row>
    <row r="1904" spans="1:12" x14ac:dyDescent="0.25">
      <c r="A1904" s="46"/>
      <c r="B1904" s="45"/>
      <c r="C1904" s="45"/>
      <c r="I1904" s="31"/>
      <c r="J1904" s="31"/>
      <c r="K1904" s="31"/>
      <c r="L1904" s="31"/>
    </row>
    <row r="1905" spans="1:12" x14ac:dyDescent="0.25">
      <c r="A1905" s="46"/>
      <c r="B1905" s="45"/>
      <c r="C1905" s="45"/>
      <c r="I1905" s="31"/>
      <c r="J1905" s="31"/>
      <c r="K1905" s="31"/>
      <c r="L1905" s="31"/>
    </row>
    <row r="1906" spans="1:12" x14ac:dyDescent="0.25">
      <c r="A1906" s="46"/>
      <c r="B1906" s="45"/>
      <c r="C1906" s="45"/>
      <c r="I1906" s="31"/>
      <c r="J1906" s="31"/>
      <c r="K1906" s="31"/>
      <c r="L1906" s="31"/>
    </row>
    <row r="1907" spans="1:12" x14ac:dyDescent="0.25">
      <c r="A1907" s="46"/>
      <c r="B1907" s="45"/>
      <c r="C1907" s="45"/>
      <c r="I1907" s="31"/>
      <c r="J1907" s="31"/>
      <c r="K1907" s="31"/>
      <c r="L1907" s="31"/>
    </row>
    <row r="1908" spans="1:12" x14ac:dyDescent="0.25">
      <c r="A1908" s="46"/>
      <c r="B1908" s="45"/>
      <c r="C1908" s="45"/>
      <c r="I1908" s="31"/>
      <c r="J1908" s="31"/>
      <c r="K1908" s="31"/>
      <c r="L1908" s="31"/>
    </row>
    <row r="1909" spans="1:12" x14ac:dyDescent="0.25">
      <c r="A1909" s="46"/>
      <c r="B1909" s="45"/>
      <c r="C1909" s="45"/>
      <c r="I1909" s="31"/>
      <c r="J1909" s="31"/>
      <c r="K1909" s="31"/>
      <c r="L1909" s="31"/>
    </row>
    <row r="1910" spans="1:12" x14ac:dyDescent="0.25">
      <c r="A1910" s="46"/>
      <c r="B1910" s="45"/>
      <c r="C1910" s="45"/>
      <c r="I1910" s="31"/>
      <c r="J1910" s="31"/>
      <c r="K1910" s="31"/>
      <c r="L1910" s="31"/>
    </row>
    <row r="1911" spans="1:12" x14ac:dyDescent="0.25">
      <c r="A1911" s="46"/>
      <c r="B1911" s="45"/>
      <c r="C1911" s="45"/>
      <c r="I1911" s="31"/>
      <c r="J1911" s="31"/>
      <c r="K1911" s="31"/>
      <c r="L1911" s="31"/>
    </row>
    <row r="1912" spans="1:12" x14ac:dyDescent="0.25">
      <c r="A1912" s="46"/>
      <c r="B1912" s="45"/>
      <c r="C1912" s="45"/>
      <c r="I1912" s="31"/>
      <c r="J1912" s="31"/>
      <c r="K1912" s="31"/>
      <c r="L1912" s="31"/>
    </row>
    <row r="1913" spans="1:12" x14ac:dyDescent="0.25">
      <c r="A1913" s="46"/>
      <c r="B1913" s="45"/>
      <c r="C1913" s="45"/>
      <c r="I1913" s="31"/>
      <c r="J1913" s="31"/>
      <c r="K1913" s="31"/>
      <c r="L1913" s="31"/>
    </row>
    <row r="1914" spans="1:12" x14ac:dyDescent="0.25">
      <c r="A1914" s="46"/>
      <c r="B1914" s="45"/>
      <c r="C1914" s="45"/>
      <c r="I1914" s="31"/>
      <c r="J1914" s="31"/>
      <c r="K1914" s="31"/>
      <c r="L1914" s="31"/>
    </row>
    <row r="1915" spans="1:12" x14ac:dyDescent="0.25">
      <c r="A1915" s="46"/>
      <c r="B1915" s="45"/>
      <c r="C1915" s="45"/>
      <c r="I1915" s="31"/>
      <c r="J1915" s="31"/>
      <c r="K1915" s="31"/>
      <c r="L1915" s="31"/>
    </row>
    <row r="1916" spans="1:12" x14ac:dyDescent="0.25">
      <c r="A1916" s="46"/>
      <c r="B1916" s="45"/>
      <c r="C1916" s="45"/>
      <c r="I1916" s="31"/>
      <c r="J1916" s="31"/>
      <c r="K1916" s="31"/>
      <c r="L1916" s="31"/>
    </row>
    <row r="1917" spans="1:12" x14ac:dyDescent="0.25">
      <c r="A1917" s="46"/>
      <c r="B1917" s="45"/>
      <c r="C1917" s="45"/>
      <c r="I1917" s="31"/>
      <c r="J1917" s="31"/>
      <c r="K1917" s="31"/>
      <c r="L1917" s="31"/>
    </row>
    <row r="1918" spans="1:12" x14ac:dyDescent="0.25">
      <c r="A1918" s="46"/>
      <c r="B1918" s="45"/>
      <c r="C1918" s="45"/>
      <c r="I1918" s="31"/>
      <c r="J1918" s="31"/>
      <c r="K1918" s="31"/>
      <c r="L1918" s="31"/>
    </row>
    <row r="1919" spans="1:12" x14ac:dyDescent="0.25">
      <c r="A1919" s="46"/>
      <c r="B1919" s="45"/>
      <c r="C1919" s="45"/>
      <c r="I1919" s="31"/>
      <c r="J1919" s="31"/>
      <c r="K1919" s="31"/>
      <c r="L1919" s="31"/>
    </row>
    <row r="1920" spans="1:12" x14ac:dyDescent="0.25">
      <c r="A1920" s="46"/>
      <c r="B1920" s="45"/>
      <c r="C1920" s="45"/>
      <c r="I1920" s="31"/>
      <c r="J1920" s="31"/>
      <c r="K1920" s="31"/>
      <c r="L1920" s="31"/>
    </row>
    <row r="1921" spans="1:12" x14ac:dyDescent="0.25">
      <c r="A1921" s="46"/>
      <c r="B1921" s="45"/>
      <c r="C1921" s="45"/>
      <c r="I1921" s="31"/>
      <c r="J1921" s="31"/>
      <c r="K1921" s="31"/>
      <c r="L1921" s="31"/>
    </row>
    <row r="1922" spans="1:12" x14ac:dyDescent="0.25">
      <c r="A1922" s="46"/>
      <c r="B1922" s="45"/>
      <c r="C1922" s="45"/>
      <c r="I1922" s="31"/>
      <c r="J1922" s="31"/>
      <c r="K1922" s="31"/>
      <c r="L1922" s="31"/>
    </row>
    <row r="1923" spans="1:12" x14ac:dyDescent="0.25">
      <c r="A1923" s="46"/>
      <c r="B1923" s="45"/>
      <c r="C1923" s="45"/>
      <c r="I1923" s="31"/>
      <c r="J1923" s="31"/>
      <c r="K1923" s="31"/>
      <c r="L1923" s="31"/>
    </row>
    <row r="1924" spans="1:12" x14ac:dyDescent="0.25">
      <c r="A1924" s="46"/>
      <c r="B1924" s="45"/>
      <c r="C1924" s="45"/>
      <c r="I1924" s="31"/>
      <c r="J1924" s="31"/>
      <c r="K1924" s="31"/>
      <c r="L1924" s="31"/>
    </row>
    <row r="1925" spans="1:12" x14ac:dyDescent="0.25">
      <c r="A1925" s="46"/>
      <c r="B1925" s="45"/>
      <c r="C1925" s="45"/>
      <c r="I1925" s="31"/>
      <c r="J1925" s="31"/>
      <c r="K1925" s="31"/>
      <c r="L1925" s="31"/>
    </row>
    <row r="1926" spans="1:12" x14ac:dyDescent="0.25">
      <c r="A1926" s="46"/>
      <c r="B1926" s="45"/>
      <c r="C1926" s="45"/>
      <c r="I1926" s="31"/>
      <c r="J1926" s="31"/>
      <c r="K1926" s="31"/>
      <c r="L1926" s="31"/>
    </row>
    <row r="1927" spans="1:12" x14ac:dyDescent="0.25">
      <c r="A1927" s="46"/>
      <c r="B1927" s="45"/>
      <c r="C1927" s="45"/>
      <c r="I1927" s="31"/>
      <c r="J1927" s="31"/>
      <c r="K1927" s="31"/>
      <c r="L1927" s="31"/>
    </row>
    <row r="1928" spans="1:12" x14ac:dyDescent="0.25">
      <c r="A1928" s="46"/>
      <c r="B1928" s="45"/>
      <c r="C1928" s="45"/>
      <c r="I1928" s="31"/>
      <c r="J1928" s="31"/>
      <c r="K1928" s="31"/>
      <c r="L1928" s="31"/>
    </row>
    <row r="1929" spans="1:12" x14ac:dyDescent="0.25">
      <c r="A1929" s="46"/>
      <c r="B1929" s="45"/>
      <c r="C1929" s="45"/>
      <c r="I1929" s="31"/>
      <c r="J1929" s="31"/>
      <c r="K1929" s="31"/>
      <c r="L1929" s="31"/>
    </row>
    <row r="1930" spans="1:12" x14ac:dyDescent="0.25">
      <c r="A1930" s="46"/>
      <c r="B1930" s="45"/>
      <c r="C1930" s="45"/>
      <c r="I1930" s="31"/>
      <c r="J1930" s="31"/>
      <c r="K1930" s="31"/>
      <c r="L1930" s="31"/>
    </row>
    <row r="1931" spans="1:12" x14ac:dyDescent="0.25">
      <c r="A1931" s="46"/>
      <c r="B1931" s="45"/>
      <c r="C1931" s="45"/>
      <c r="I1931" s="31"/>
      <c r="J1931" s="31"/>
      <c r="K1931" s="31"/>
      <c r="L1931" s="31"/>
    </row>
    <row r="1932" spans="1:12" x14ac:dyDescent="0.25">
      <c r="A1932" s="46"/>
      <c r="B1932" s="45"/>
      <c r="C1932" s="45"/>
      <c r="I1932" s="31"/>
      <c r="J1932" s="31"/>
      <c r="K1932" s="31"/>
      <c r="L1932" s="31"/>
    </row>
    <row r="1933" spans="1:12" x14ac:dyDescent="0.25">
      <c r="A1933" s="46"/>
      <c r="B1933" s="45"/>
      <c r="C1933" s="45"/>
      <c r="I1933" s="31"/>
      <c r="J1933" s="31"/>
      <c r="K1933" s="31"/>
      <c r="L1933" s="31"/>
    </row>
    <row r="1934" spans="1:12" x14ac:dyDescent="0.25">
      <c r="A1934" s="46"/>
      <c r="B1934" s="45"/>
      <c r="C1934" s="45"/>
      <c r="I1934" s="31"/>
      <c r="J1934" s="31"/>
      <c r="K1934" s="31"/>
      <c r="L1934" s="31"/>
    </row>
    <row r="1935" spans="1:12" x14ac:dyDescent="0.25">
      <c r="A1935" s="46"/>
      <c r="B1935" s="45"/>
      <c r="C1935" s="45"/>
      <c r="I1935" s="31"/>
      <c r="J1935" s="31"/>
      <c r="K1935" s="31"/>
      <c r="L1935" s="31"/>
    </row>
    <row r="1936" spans="1:12" x14ac:dyDescent="0.25">
      <c r="A1936" s="46"/>
      <c r="B1936" s="45"/>
      <c r="C1936" s="45"/>
      <c r="I1936" s="31"/>
      <c r="J1936" s="31"/>
      <c r="K1936" s="31"/>
      <c r="L1936" s="31"/>
    </row>
    <row r="1937" spans="1:12" x14ac:dyDescent="0.25">
      <c r="A1937" s="46"/>
      <c r="B1937" s="45"/>
      <c r="C1937" s="45"/>
      <c r="I1937" s="31"/>
      <c r="J1937" s="31"/>
      <c r="K1937" s="31"/>
      <c r="L1937" s="31"/>
    </row>
    <row r="1938" spans="1:12" x14ac:dyDescent="0.25">
      <c r="A1938" s="46"/>
      <c r="B1938" s="45"/>
      <c r="C1938" s="45"/>
      <c r="I1938" s="31"/>
      <c r="J1938" s="31"/>
      <c r="K1938" s="31"/>
      <c r="L1938" s="31"/>
    </row>
    <row r="1939" spans="1:12" x14ac:dyDescent="0.25">
      <c r="A1939" s="46"/>
      <c r="B1939" s="45"/>
      <c r="C1939" s="45"/>
      <c r="I1939" s="31"/>
      <c r="J1939" s="31"/>
      <c r="K1939" s="31"/>
      <c r="L1939" s="31"/>
    </row>
    <row r="1940" spans="1:12" x14ac:dyDescent="0.25">
      <c r="A1940" s="46"/>
      <c r="B1940" s="45"/>
      <c r="C1940" s="45"/>
      <c r="I1940" s="31"/>
      <c r="J1940" s="31"/>
      <c r="K1940" s="31"/>
      <c r="L1940" s="31"/>
    </row>
    <row r="1941" spans="1:12" x14ac:dyDescent="0.25">
      <c r="A1941" s="46"/>
      <c r="B1941" s="45"/>
      <c r="C1941" s="45"/>
      <c r="I1941" s="31"/>
      <c r="J1941" s="31"/>
      <c r="K1941" s="31"/>
      <c r="L1941" s="31"/>
    </row>
    <row r="1942" spans="1:12" x14ac:dyDescent="0.25">
      <c r="A1942" s="46"/>
      <c r="B1942" s="45"/>
      <c r="C1942" s="45"/>
      <c r="I1942" s="31"/>
      <c r="J1942" s="31"/>
      <c r="K1942" s="31"/>
      <c r="L1942" s="31"/>
    </row>
    <row r="1943" spans="1:12" x14ac:dyDescent="0.25">
      <c r="A1943" s="46"/>
      <c r="B1943" s="45"/>
      <c r="C1943" s="45"/>
      <c r="I1943" s="31"/>
      <c r="J1943" s="31"/>
      <c r="K1943" s="31"/>
      <c r="L1943" s="31"/>
    </row>
    <row r="1944" spans="1:12" x14ac:dyDescent="0.25">
      <c r="A1944" s="46"/>
      <c r="B1944" s="45"/>
      <c r="C1944" s="45"/>
      <c r="I1944" s="31"/>
      <c r="J1944" s="31"/>
      <c r="K1944" s="31"/>
      <c r="L1944" s="31"/>
    </row>
    <row r="1945" spans="1:12" x14ac:dyDescent="0.25">
      <c r="A1945" s="46"/>
      <c r="B1945" s="45"/>
      <c r="C1945" s="45"/>
      <c r="I1945" s="31"/>
      <c r="J1945" s="31"/>
      <c r="K1945" s="31"/>
      <c r="L1945" s="31"/>
    </row>
    <row r="1946" spans="1:12" x14ac:dyDescent="0.25">
      <c r="A1946" s="46"/>
      <c r="B1946" s="45"/>
      <c r="C1946" s="45"/>
      <c r="I1946" s="31"/>
      <c r="J1946" s="31"/>
      <c r="K1946" s="31"/>
      <c r="L1946" s="31"/>
    </row>
    <row r="1947" spans="1:12" x14ac:dyDescent="0.25">
      <c r="A1947" s="46"/>
      <c r="B1947" s="45"/>
      <c r="C1947" s="45"/>
      <c r="I1947" s="31"/>
      <c r="J1947" s="31"/>
      <c r="K1947" s="31"/>
      <c r="L1947" s="31"/>
    </row>
    <row r="1948" spans="1:12" x14ac:dyDescent="0.25">
      <c r="A1948" s="46"/>
      <c r="B1948" s="45"/>
      <c r="C1948" s="45"/>
      <c r="I1948" s="31"/>
      <c r="J1948" s="31"/>
      <c r="K1948" s="31"/>
      <c r="L1948" s="31"/>
    </row>
    <row r="1949" spans="1:12" x14ac:dyDescent="0.25">
      <c r="A1949" s="46"/>
      <c r="B1949" s="45"/>
      <c r="C1949" s="45"/>
      <c r="I1949" s="31"/>
      <c r="J1949" s="31"/>
      <c r="K1949" s="31"/>
      <c r="L1949" s="31"/>
    </row>
    <row r="1950" spans="1:12" x14ac:dyDescent="0.25">
      <c r="A1950" s="46"/>
      <c r="B1950" s="45"/>
      <c r="C1950" s="45"/>
      <c r="I1950" s="31"/>
      <c r="J1950" s="31"/>
      <c r="K1950" s="31"/>
      <c r="L1950" s="31"/>
    </row>
    <row r="1951" spans="1:12" x14ac:dyDescent="0.25">
      <c r="A1951" s="46"/>
      <c r="B1951" s="45"/>
      <c r="C1951" s="45"/>
      <c r="I1951" s="31"/>
      <c r="J1951" s="31"/>
      <c r="K1951" s="31"/>
      <c r="L1951" s="31"/>
    </row>
    <row r="1952" spans="1:12" x14ac:dyDescent="0.25">
      <c r="A1952" s="46"/>
      <c r="B1952" s="45"/>
      <c r="C1952" s="45"/>
      <c r="I1952" s="31"/>
      <c r="J1952" s="31"/>
      <c r="K1952" s="31"/>
      <c r="L1952" s="31"/>
    </row>
    <row r="1953" spans="1:12" x14ac:dyDescent="0.25">
      <c r="A1953" s="46"/>
      <c r="B1953" s="45"/>
      <c r="C1953" s="45"/>
      <c r="I1953" s="31"/>
      <c r="J1953" s="31"/>
      <c r="K1953" s="31"/>
      <c r="L1953" s="31"/>
    </row>
    <row r="1954" spans="1:12" x14ac:dyDescent="0.25">
      <c r="A1954" s="46"/>
      <c r="B1954" s="45"/>
      <c r="C1954" s="45"/>
      <c r="I1954" s="31"/>
      <c r="J1954" s="31"/>
      <c r="K1954" s="31"/>
      <c r="L1954" s="31"/>
    </row>
    <row r="1955" spans="1:12" x14ac:dyDescent="0.25">
      <c r="A1955" s="46"/>
      <c r="B1955" s="45"/>
      <c r="C1955" s="45"/>
      <c r="I1955" s="31"/>
      <c r="J1955" s="31"/>
      <c r="K1955" s="31"/>
      <c r="L1955" s="31"/>
    </row>
    <row r="1956" spans="1:12" x14ac:dyDescent="0.25">
      <c r="A1956" s="46"/>
      <c r="B1956" s="45"/>
      <c r="C1956" s="45"/>
      <c r="I1956" s="31"/>
      <c r="J1956" s="31"/>
      <c r="K1956" s="31"/>
      <c r="L1956" s="31"/>
    </row>
    <row r="1957" spans="1:12" x14ac:dyDescent="0.25">
      <c r="A1957" s="46"/>
      <c r="B1957" s="45"/>
      <c r="C1957" s="45"/>
      <c r="I1957" s="31"/>
      <c r="J1957" s="31"/>
      <c r="K1957" s="31"/>
      <c r="L1957" s="31"/>
    </row>
    <row r="1958" spans="1:12" x14ac:dyDescent="0.25">
      <c r="A1958" s="46"/>
      <c r="B1958" s="45"/>
      <c r="C1958" s="45"/>
      <c r="I1958" s="31"/>
      <c r="J1958" s="31"/>
      <c r="K1958" s="31"/>
      <c r="L1958" s="31"/>
    </row>
    <row r="1959" spans="1:12" x14ac:dyDescent="0.25">
      <c r="A1959" s="46"/>
      <c r="B1959" s="45"/>
      <c r="C1959" s="45"/>
      <c r="I1959" s="31"/>
      <c r="J1959" s="31"/>
      <c r="K1959" s="31"/>
      <c r="L1959" s="31"/>
    </row>
    <row r="1960" spans="1:12" x14ac:dyDescent="0.25">
      <c r="A1960" s="46"/>
      <c r="B1960" s="45"/>
      <c r="C1960" s="45"/>
      <c r="I1960" s="31"/>
      <c r="J1960" s="31"/>
      <c r="K1960" s="31"/>
      <c r="L1960" s="31"/>
    </row>
    <row r="1961" spans="1:12" x14ac:dyDescent="0.25">
      <c r="A1961" s="46"/>
      <c r="B1961" s="45"/>
      <c r="C1961" s="45"/>
      <c r="I1961" s="31"/>
      <c r="J1961" s="31"/>
      <c r="K1961" s="31"/>
      <c r="L1961" s="31"/>
    </row>
    <row r="1962" spans="1:12" x14ac:dyDescent="0.25">
      <c r="A1962" s="46"/>
      <c r="B1962" s="45"/>
      <c r="C1962" s="45"/>
      <c r="I1962" s="31"/>
      <c r="J1962" s="31"/>
      <c r="K1962" s="31"/>
      <c r="L1962" s="31"/>
    </row>
    <row r="1963" spans="1:12" x14ac:dyDescent="0.25">
      <c r="A1963" s="46"/>
      <c r="B1963" s="45"/>
      <c r="C1963" s="45"/>
      <c r="I1963" s="31"/>
      <c r="J1963" s="31"/>
      <c r="K1963" s="31"/>
      <c r="L1963" s="31"/>
    </row>
    <row r="1964" spans="1:12" x14ac:dyDescent="0.25">
      <c r="A1964" s="46"/>
      <c r="B1964" s="45"/>
      <c r="C1964" s="45"/>
      <c r="I1964" s="31"/>
      <c r="J1964" s="31"/>
      <c r="K1964" s="31"/>
      <c r="L1964" s="31"/>
    </row>
    <row r="1965" spans="1:12" x14ac:dyDescent="0.25">
      <c r="A1965" s="46"/>
      <c r="B1965" s="45"/>
      <c r="C1965" s="45"/>
      <c r="I1965" s="31"/>
      <c r="J1965" s="31"/>
      <c r="K1965" s="31"/>
      <c r="L1965" s="31"/>
    </row>
    <row r="1966" spans="1:12" x14ac:dyDescent="0.25">
      <c r="A1966" s="46"/>
      <c r="B1966" s="45"/>
      <c r="C1966" s="45"/>
      <c r="I1966" s="31"/>
      <c r="J1966" s="31"/>
      <c r="K1966" s="31"/>
      <c r="L1966" s="31"/>
    </row>
    <row r="1967" spans="1:12" x14ac:dyDescent="0.25">
      <c r="A1967" s="46"/>
      <c r="B1967" s="45"/>
      <c r="C1967" s="45"/>
      <c r="I1967" s="31"/>
      <c r="J1967" s="31"/>
      <c r="K1967" s="31"/>
      <c r="L1967" s="31"/>
    </row>
    <row r="1968" spans="1:12" x14ac:dyDescent="0.25">
      <c r="A1968" s="46"/>
      <c r="B1968" s="45"/>
      <c r="C1968" s="45"/>
      <c r="I1968" s="31"/>
      <c r="J1968" s="31"/>
      <c r="K1968" s="31"/>
      <c r="L1968" s="31"/>
    </row>
    <row r="1969" spans="1:12" x14ac:dyDescent="0.25">
      <c r="A1969" s="46"/>
      <c r="B1969" s="45"/>
      <c r="C1969" s="45"/>
      <c r="I1969" s="31"/>
      <c r="J1969" s="31"/>
      <c r="K1969" s="31"/>
      <c r="L1969" s="31"/>
    </row>
    <row r="1970" spans="1:12" x14ac:dyDescent="0.25">
      <c r="A1970" s="46"/>
      <c r="B1970" s="45"/>
      <c r="C1970" s="45"/>
      <c r="I1970" s="31"/>
      <c r="J1970" s="31"/>
      <c r="K1970" s="31"/>
      <c r="L1970" s="31"/>
    </row>
    <row r="1971" spans="1:12" x14ac:dyDescent="0.25">
      <c r="A1971" s="46"/>
      <c r="B1971" s="45"/>
      <c r="C1971" s="45"/>
      <c r="I1971" s="31"/>
      <c r="J1971" s="31"/>
      <c r="K1971" s="31"/>
      <c r="L1971" s="31"/>
    </row>
    <row r="1972" spans="1:12" x14ac:dyDescent="0.25">
      <c r="A1972" s="46"/>
      <c r="B1972" s="45"/>
      <c r="C1972" s="45"/>
      <c r="I1972" s="31"/>
      <c r="J1972" s="31"/>
      <c r="K1972" s="31"/>
      <c r="L1972" s="31"/>
    </row>
    <row r="1973" spans="1:12" x14ac:dyDescent="0.25">
      <c r="A1973" s="46"/>
      <c r="B1973" s="45"/>
      <c r="C1973" s="45"/>
      <c r="I1973" s="31"/>
      <c r="J1973" s="31"/>
      <c r="K1973" s="31"/>
      <c r="L1973" s="31"/>
    </row>
    <row r="1974" spans="1:12" x14ac:dyDescent="0.25">
      <c r="A1974" s="46"/>
      <c r="B1974" s="45"/>
      <c r="C1974" s="45"/>
      <c r="I1974" s="31"/>
      <c r="J1974" s="31"/>
      <c r="K1974" s="31"/>
      <c r="L1974" s="31"/>
    </row>
    <row r="1975" spans="1:12" x14ac:dyDescent="0.25">
      <c r="A1975" s="46"/>
      <c r="B1975" s="45"/>
      <c r="C1975" s="45"/>
      <c r="I1975" s="31"/>
      <c r="J1975" s="31"/>
      <c r="K1975" s="31"/>
      <c r="L1975" s="31"/>
    </row>
    <row r="1976" spans="1:12" x14ac:dyDescent="0.25">
      <c r="A1976" s="46"/>
      <c r="B1976" s="45"/>
      <c r="C1976" s="45"/>
      <c r="I1976" s="31"/>
      <c r="J1976" s="31"/>
      <c r="K1976" s="31"/>
      <c r="L1976" s="31"/>
    </row>
    <row r="1977" spans="1:12" x14ac:dyDescent="0.25">
      <c r="A1977" s="46"/>
      <c r="B1977" s="45"/>
      <c r="C1977" s="45"/>
      <c r="I1977" s="31"/>
      <c r="J1977" s="31"/>
      <c r="K1977" s="31"/>
      <c r="L1977" s="31"/>
    </row>
    <row r="1978" spans="1:12" x14ac:dyDescent="0.25">
      <c r="A1978" s="46"/>
      <c r="B1978" s="45"/>
      <c r="C1978" s="45"/>
      <c r="I1978" s="31"/>
      <c r="J1978" s="31"/>
      <c r="K1978" s="31"/>
      <c r="L1978" s="31"/>
    </row>
    <row r="1979" spans="1:12" x14ac:dyDescent="0.25">
      <c r="A1979" s="46"/>
      <c r="B1979" s="45"/>
      <c r="C1979" s="45"/>
      <c r="I1979" s="31"/>
      <c r="J1979" s="31"/>
      <c r="K1979" s="31"/>
      <c r="L1979" s="31"/>
    </row>
    <row r="1980" spans="1:12" x14ac:dyDescent="0.25">
      <c r="A1980" s="46"/>
      <c r="B1980" s="45"/>
      <c r="C1980" s="45"/>
      <c r="I1980" s="31"/>
      <c r="J1980" s="31"/>
      <c r="K1980" s="31"/>
      <c r="L1980" s="31"/>
    </row>
    <row r="1981" spans="1:12" x14ac:dyDescent="0.25">
      <c r="A1981" s="46"/>
      <c r="B1981" s="45"/>
      <c r="C1981" s="45"/>
      <c r="I1981" s="31"/>
      <c r="J1981" s="31"/>
      <c r="K1981" s="31"/>
      <c r="L1981" s="31"/>
    </row>
    <row r="1982" spans="1:12" x14ac:dyDescent="0.25">
      <c r="A1982" s="46"/>
      <c r="B1982" s="45"/>
      <c r="C1982" s="45"/>
      <c r="I1982" s="31"/>
      <c r="J1982" s="31"/>
      <c r="K1982" s="31"/>
      <c r="L1982" s="31"/>
    </row>
    <row r="1983" spans="1:12" x14ac:dyDescent="0.25">
      <c r="A1983" s="46"/>
      <c r="B1983" s="45"/>
      <c r="C1983" s="45"/>
      <c r="I1983" s="31"/>
      <c r="J1983" s="31"/>
      <c r="K1983" s="31"/>
      <c r="L1983" s="31"/>
    </row>
    <row r="1984" spans="1:12" x14ac:dyDescent="0.25">
      <c r="A1984" s="46"/>
      <c r="B1984" s="45"/>
      <c r="C1984" s="45"/>
      <c r="I1984" s="31"/>
      <c r="J1984" s="31"/>
      <c r="K1984" s="31"/>
      <c r="L1984" s="31"/>
    </row>
    <row r="1985" spans="1:12" x14ac:dyDescent="0.25">
      <c r="A1985" s="46"/>
      <c r="B1985" s="45"/>
      <c r="C1985" s="45"/>
      <c r="I1985" s="31"/>
      <c r="J1985" s="31"/>
      <c r="K1985" s="31"/>
      <c r="L1985" s="31"/>
    </row>
    <row r="1986" spans="1:12" x14ac:dyDescent="0.25">
      <c r="A1986" s="46"/>
      <c r="B1986" s="45"/>
      <c r="C1986" s="45"/>
      <c r="I1986" s="31"/>
      <c r="J1986" s="31"/>
      <c r="K1986" s="31"/>
      <c r="L1986" s="31"/>
    </row>
    <row r="1987" spans="1:12" x14ac:dyDescent="0.25">
      <c r="A1987" s="46"/>
      <c r="B1987" s="45"/>
      <c r="C1987" s="45"/>
      <c r="I1987" s="31"/>
      <c r="J1987" s="31"/>
      <c r="K1987" s="31"/>
      <c r="L1987" s="31"/>
    </row>
    <row r="1988" spans="1:12" x14ac:dyDescent="0.25">
      <c r="A1988" s="46"/>
      <c r="B1988" s="45"/>
      <c r="C1988" s="45"/>
      <c r="I1988" s="31"/>
      <c r="J1988" s="31"/>
      <c r="K1988" s="31"/>
      <c r="L1988" s="31"/>
    </row>
    <row r="1989" spans="1:12" x14ac:dyDescent="0.25">
      <c r="A1989" s="46"/>
      <c r="B1989" s="45"/>
      <c r="C1989" s="45"/>
      <c r="I1989" s="31"/>
      <c r="J1989" s="31"/>
      <c r="K1989" s="31"/>
      <c r="L1989" s="31"/>
    </row>
    <row r="1990" spans="1:12" x14ac:dyDescent="0.25">
      <c r="A1990" s="46"/>
      <c r="B1990" s="45"/>
      <c r="C1990" s="45"/>
      <c r="I1990" s="31"/>
      <c r="J1990" s="31"/>
      <c r="K1990" s="31"/>
      <c r="L1990" s="31"/>
    </row>
    <row r="1991" spans="1:12" x14ac:dyDescent="0.25">
      <c r="A1991" s="46"/>
      <c r="B1991" s="45"/>
      <c r="C1991" s="45"/>
      <c r="I1991" s="31"/>
      <c r="J1991" s="31"/>
      <c r="K1991" s="31"/>
      <c r="L1991" s="31"/>
    </row>
    <row r="1992" spans="1:12" x14ac:dyDescent="0.25">
      <c r="A1992" s="46"/>
      <c r="B1992" s="45"/>
      <c r="C1992" s="45"/>
      <c r="I1992" s="31"/>
      <c r="J1992" s="31"/>
      <c r="K1992" s="31"/>
      <c r="L1992" s="31"/>
    </row>
    <row r="1993" spans="1:12" x14ac:dyDescent="0.25">
      <c r="A1993" s="46"/>
      <c r="B1993" s="45"/>
      <c r="C1993" s="45"/>
      <c r="I1993" s="31"/>
      <c r="J1993" s="31"/>
      <c r="K1993" s="31"/>
      <c r="L1993" s="31"/>
    </row>
    <row r="1994" spans="1:12" x14ac:dyDescent="0.25">
      <c r="A1994" s="46"/>
      <c r="B1994" s="45"/>
      <c r="C1994" s="45"/>
      <c r="I1994" s="31"/>
      <c r="J1994" s="31"/>
      <c r="K1994" s="31"/>
      <c r="L1994" s="31"/>
    </row>
    <row r="1995" spans="1:12" x14ac:dyDescent="0.25">
      <c r="A1995" s="46"/>
      <c r="B1995" s="45"/>
      <c r="C1995" s="45"/>
      <c r="I1995" s="31"/>
      <c r="J1995" s="31"/>
      <c r="K1995" s="31"/>
      <c r="L1995" s="31"/>
    </row>
    <row r="1996" spans="1:12" x14ac:dyDescent="0.25">
      <c r="A1996" s="46"/>
      <c r="B1996" s="45"/>
      <c r="C1996" s="45"/>
      <c r="I1996" s="31"/>
      <c r="J1996" s="31"/>
      <c r="K1996" s="31"/>
      <c r="L1996" s="31"/>
    </row>
    <row r="1997" spans="1:12" x14ac:dyDescent="0.25">
      <c r="A1997" s="46"/>
      <c r="B1997" s="45"/>
      <c r="C1997" s="45"/>
      <c r="I1997" s="31"/>
      <c r="J1997" s="31"/>
      <c r="K1997" s="31"/>
      <c r="L1997" s="31"/>
    </row>
    <row r="1998" spans="1:12" x14ac:dyDescent="0.25">
      <c r="A1998" s="46"/>
      <c r="B1998" s="45"/>
      <c r="C1998" s="45"/>
      <c r="I1998" s="31"/>
      <c r="J1998" s="31"/>
      <c r="K1998" s="31"/>
      <c r="L1998" s="31"/>
    </row>
    <row r="1999" spans="1:12" x14ac:dyDescent="0.25">
      <c r="A1999" s="46"/>
      <c r="B1999" s="45"/>
      <c r="C1999" s="45"/>
      <c r="I1999" s="31"/>
      <c r="J1999" s="31"/>
      <c r="K1999" s="31"/>
      <c r="L1999" s="31"/>
    </row>
    <row r="2000" spans="1:12" x14ac:dyDescent="0.25">
      <c r="A2000" s="46"/>
      <c r="B2000" s="45"/>
      <c r="C2000" s="45"/>
      <c r="I2000" s="31"/>
      <c r="J2000" s="31"/>
      <c r="K2000" s="31"/>
      <c r="L2000" s="31"/>
    </row>
    <row r="2001" spans="1:12" x14ac:dyDescent="0.25">
      <c r="A2001" s="46"/>
      <c r="B2001" s="45"/>
      <c r="C2001" s="45"/>
      <c r="I2001" s="31"/>
      <c r="J2001" s="31"/>
      <c r="K2001" s="31"/>
      <c r="L2001" s="31"/>
    </row>
    <row r="2002" spans="1:12" x14ac:dyDescent="0.25">
      <c r="A2002" s="46"/>
      <c r="B2002" s="45"/>
      <c r="C2002" s="45"/>
      <c r="I2002" s="31"/>
      <c r="J2002" s="31"/>
      <c r="K2002" s="31"/>
      <c r="L2002" s="31"/>
    </row>
    <row r="2003" spans="1:12" x14ac:dyDescent="0.25">
      <c r="A2003" s="46"/>
      <c r="B2003" s="45"/>
      <c r="C2003" s="45"/>
      <c r="I2003" s="31"/>
      <c r="J2003" s="31"/>
      <c r="K2003" s="31"/>
      <c r="L2003" s="31"/>
    </row>
    <row r="2004" spans="1:12" x14ac:dyDescent="0.25">
      <c r="A2004" s="46"/>
      <c r="B2004" s="45"/>
      <c r="C2004" s="45"/>
      <c r="I2004" s="31"/>
      <c r="J2004" s="31"/>
      <c r="K2004" s="31"/>
      <c r="L2004" s="31"/>
    </row>
    <row r="2005" spans="1:12" x14ac:dyDescent="0.25">
      <c r="A2005" s="46"/>
      <c r="B2005" s="45"/>
      <c r="C2005" s="45"/>
      <c r="I2005" s="31"/>
      <c r="J2005" s="31"/>
      <c r="K2005" s="31"/>
      <c r="L2005" s="31"/>
    </row>
    <row r="2006" spans="1:12" x14ac:dyDescent="0.25">
      <c r="A2006" s="46"/>
      <c r="B2006" s="45"/>
      <c r="C2006" s="45"/>
      <c r="I2006" s="31"/>
      <c r="J2006" s="31"/>
      <c r="K2006" s="31"/>
      <c r="L2006" s="31"/>
    </row>
    <row r="2007" spans="1:12" x14ac:dyDescent="0.25">
      <c r="A2007" s="46"/>
      <c r="B2007" s="45"/>
      <c r="C2007" s="45"/>
      <c r="I2007" s="31"/>
      <c r="J2007" s="31"/>
      <c r="K2007" s="31"/>
      <c r="L2007" s="31"/>
    </row>
    <row r="2008" spans="1:12" x14ac:dyDescent="0.25">
      <c r="A2008" s="46"/>
      <c r="B2008" s="45"/>
      <c r="C2008" s="45"/>
      <c r="I2008" s="31"/>
      <c r="J2008" s="31"/>
      <c r="K2008" s="31"/>
      <c r="L2008" s="31"/>
    </row>
    <row r="2009" spans="1:12" x14ac:dyDescent="0.25">
      <c r="A2009" s="46"/>
      <c r="B2009" s="45"/>
      <c r="C2009" s="45"/>
      <c r="I2009" s="31"/>
      <c r="J2009" s="31"/>
      <c r="K2009" s="31"/>
      <c r="L2009" s="31"/>
    </row>
    <row r="2010" spans="1:12" x14ac:dyDescent="0.25">
      <c r="A2010" s="46"/>
      <c r="B2010" s="45"/>
      <c r="C2010" s="45"/>
      <c r="I2010" s="31"/>
      <c r="J2010" s="31"/>
      <c r="K2010" s="31"/>
      <c r="L2010" s="31"/>
    </row>
    <row r="2011" spans="1:12" x14ac:dyDescent="0.25">
      <c r="A2011" s="46"/>
      <c r="B2011" s="45"/>
      <c r="C2011" s="45"/>
      <c r="I2011" s="31"/>
      <c r="J2011" s="31"/>
      <c r="K2011" s="31"/>
      <c r="L2011" s="31"/>
    </row>
    <row r="2012" spans="1:12" x14ac:dyDescent="0.25">
      <c r="A2012" s="46"/>
      <c r="B2012" s="45"/>
      <c r="C2012" s="45"/>
      <c r="I2012" s="31"/>
      <c r="J2012" s="31"/>
      <c r="K2012" s="31"/>
      <c r="L2012" s="31"/>
    </row>
    <row r="2013" spans="1:12" x14ac:dyDescent="0.25">
      <c r="A2013" s="46"/>
      <c r="B2013" s="45"/>
      <c r="C2013" s="45"/>
      <c r="I2013" s="31"/>
      <c r="J2013" s="31"/>
      <c r="K2013" s="31"/>
      <c r="L2013" s="31"/>
    </row>
    <row r="2014" spans="1:12" x14ac:dyDescent="0.25">
      <c r="A2014" s="46"/>
      <c r="B2014" s="45"/>
      <c r="C2014" s="45"/>
      <c r="I2014" s="31"/>
      <c r="J2014" s="31"/>
      <c r="K2014" s="31"/>
      <c r="L2014" s="31"/>
    </row>
    <row r="2015" spans="1:12" x14ac:dyDescent="0.25">
      <c r="A2015" s="46"/>
      <c r="B2015" s="45"/>
      <c r="C2015" s="45"/>
      <c r="I2015" s="31"/>
      <c r="J2015" s="31"/>
      <c r="K2015" s="31"/>
      <c r="L2015" s="31"/>
    </row>
    <row r="2016" spans="1:12" x14ac:dyDescent="0.25">
      <c r="A2016" s="46"/>
      <c r="B2016" s="45"/>
      <c r="C2016" s="45"/>
      <c r="I2016" s="31"/>
      <c r="J2016" s="31"/>
      <c r="K2016" s="31"/>
      <c r="L2016" s="31"/>
    </row>
    <row r="2017" spans="1:12" x14ac:dyDescent="0.25">
      <c r="A2017" s="46"/>
      <c r="B2017" s="45"/>
      <c r="C2017" s="45"/>
      <c r="I2017" s="31"/>
      <c r="J2017" s="31"/>
      <c r="K2017" s="31"/>
      <c r="L2017" s="31"/>
    </row>
    <row r="2018" spans="1:12" x14ac:dyDescent="0.25">
      <c r="A2018" s="46"/>
      <c r="B2018" s="45"/>
      <c r="C2018" s="45"/>
      <c r="I2018" s="31"/>
      <c r="J2018" s="31"/>
      <c r="K2018" s="31"/>
      <c r="L2018" s="31"/>
    </row>
    <row r="2019" spans="1:12" x14ac:dyDescent="0.25">
      <c r="A2019" s="46"/>
      <c r="B2019" s="45"/>
      <c r="C2019" s="45"/>
      <c r="I2019" s="31"/>
      <c r="J2019" s="31"/>
      <c r="K2019" s="31"/>
      <c r="L2019" s="31"/>
    </row>
    <row r="2020" spans="1:12" x14ac:dyDescent="0.25">
      <c r="A2020" s="46"/>
      <c r="B2020" s="45"/>
      <c r="C2020" s="45"/>
      <c r="I2020" s="31"/>
      <c r="J2020" s="31"/>
      <c r="K2020" s="31"/>
      <c r="L2020" s="31"/>
    </row>
    <row r="4447" spans="1:1" ht="18.75" x14ac:dyDescent="0.25">
      <c r="A4447" s="8"/>
    </row>
    <row r="4464" spans="1:1" ht="18.75" x14ac:dyDescent="0.25">
      <c r="A4464" s="8"/>
    </row>
    <row r="4467" spans="1:1" x14ac:dyDescent="0.25">
      <c r="A4467" s="9"/>
    </row>
    <row r="4468" spans="1:1" x14ac:dyDescent="0.25">
      <c r="A4468" s="9"/>
    </row>
    <row r="4469" spans="1:1" x14ac:dyDescent="0.25">
      <c r="A4469" s="9"/>
    </row>
    <row r="4470" spans="1:1" x14ac:dyDescent="0.25">
      <c r="A4470" s="9"/>
    </row>
    <row r="4471" spans="1:1" x14ac:dyDescent="0.25">
      <c r="A4471" s="9"/>
    </row>
    <row r="4472" spans="1:1" x14ac:dyDescent="0.25">
      <c r="A4472" s="9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9"/>
    </row>
    <row r="4478" spans="1:1" x14ac:dyDescent="0.25">
      <c r="A4478" s="9"/>
    </row>
    <row r="4479" spans="1:1" x14ac:dyDescent="0.25">
      <c r="A4479" s="9"/>
    </row>
    <row r="4480" spans="1:1" x14ac:dyDescent="0.25">
      <c r="A4480" s="9"/>
    </row>
    <row r="4481" spans="1:1" x14ac:dyDescent="0.25">
      <c r="A4481" s="9"/>
    </row>
    <row r="4482" spans="1:1" x14ac:dyDescent="0.25">
      <c r="A4482" s="9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9"/>
    </row>
    <row r="4488" spans="1:1" x14ac:dyDescent="0.25">
      <c r="A4488" s="9"/>
    </row>
    <row r="4489" spans="1:1" x14ac:dyDescent="0.25">
      <c r="A4489" s="9"/>
    </row>
    <row r="4490" spans="1:1" x14ac:dyDescent="0.25">
      <c r="A4490" s="9"/>
    </row>
    <row r="4491" spans="1:1" x14ac:dyDescent="0.25">
      <c r="A4491" s="9"/>
    </row>
    <row r="4492" spans="1:1" x14ac:dyDescent="0.25">
      <c r="A4492" s="9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9"/>
    </row>
    <row r="4498" spans="1:1" x14ac:dyDescent="0.25">
      <c r="A4498" s="9"/>
    </row>
    <row r="4499" spans="1:1" x14ac:dyDescent="0.25">
      <c r="A4499" s="9"/>
    </row>
    <row r="4500" spans="1:1" x14ac:dyDescent="0.25">
      <c r="A4500" s="9"/>
    </row>
    <row r="4501" spans="1:1" x14ac:dyDescent="0.25">
      <c r="A4501" s="9"/>
    </row>
    <row r="4502" spans="1:1" x14ac:dyDescent="0.25">
      <c r="A4502" s="9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9"/>
    </row>
    <row r="4508" spans="1:1" x14ac:dyDescent="0.25">
      <c r="A4508" s="9"/>
    </row>
    <row r="4509" spans="1:1" x14ac:dyDescent="0.25">
      <c r="A4509" s="9"/>
    </row>
    <row r="4510" spans="1:1" x14ac:dyDescent="0.25">
      <c r="A4510" s="9"/>
    </row>
    <row r="4511" spans="1:1" x14ac:dyDescent="0.25">
      <c r="A4511" s="9"/>
    </row>
    <row r="4512" spans="1:1" x14ac:dyDescent="0.25">
      <c r="A4512" s="9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9"/>
    </row>
    <row r="4518" spans="1:1" x14ac:dyDescent="0.25">
      <c r="A4518" s="9"/>
    </row>
    <row r="4519" spans="1:1" x14ac:dyDescent="0.25">
      <c r="A4519" s="9"/>
    </row>
    <row r="4520" spans="1:1" x14ac:dyDescent="0.25">
      <c r="A4520" s="9"/>
    </row>
    <row r="4521" spans="1:1" x14ac:dyDescent="0.25">
      <c r="A4521" s="9"/>
    </row>
    <row r="4522" spans="1:1" x14ac:dyDescent="0.25">
      <c r="A4522" s="9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9"/>
    </row>
    <row r="4528" spans="1:1" x14ac:dyDescent="0.25">
      <c r="A4528" s="9"/>
    </row>
    <row r="4529" spans="1:1" x14ac:dyDescent="0.25">
      <c r="A4529" s="9"/>
    </row>
    <row r="4530" spans="1:1" x14ac:dyDescent="0.25">
      <c r="A4530" s="9"/>
    </row>
    <row r="4531" spans="1:1" x14ac:dyDescent="0.25">
      <c r="A4531" s="9"/>
    </row>
    <row r="4532" spans="1:1" x14ac:dyDescent="0.25">
      <c r="A4532" s="9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9"/>
    </row>
    <row r="4538" spans="1:1" x14ac:dyDescent="0.25">
      <c r="A4538" s="9"/>
    </row>
    <row r="4539" spans="1:1" x14ac:dyDescent="0.25">
      <c r="A4539" s="9"/>
    </row>
    <row r="4540" spans="1:1" x14ac:dyDescent="0.25">
      <c r="A4540" s="9"/>
    </row>
    <row r="4541" spans="1:1" x14ac:dyDescent="0.25">
      <c r="A4541" s="9"/>
    </row>
    <row r="4542" spans="1:1" x14ac:dyDescent="0.25">
      <c r="A4542" s="9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9"/>
    </row>
    <row r="4548" spans="1:1" x14ac:dyDescent="0.25">
      <c r="A4548" s="9"/>
    </row>
    <row r="4549" spans="1:1" x14ac:dyDescent="0.25">
      <c r="A4549" s="9"/>
    </row>
    <row r="4550" spans="1:1" x14ac:dyDescent="0.25">
      <c r="A4550" s="9"/>
    </row>
    <row r="4551" spans="1:1" x14ac:dyDescent="0.25">
      <c r="A4551" s="9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9"/>
    </row>
    <row r="4557" spans="1:1" x14ac:dyDescent="0.25">
      <c r="A4557" s="9"/>
    </row>
    <row r="4558" spans="1:1" x14ac:dyDescent="0.25">
      <c r="A4558" s="9"/>
    </row>
    <row r="4559" spans="1:1" x14ac:dyDescent="0.25">
      <c r="A4559" s="9"/>
    </row>
    <row r="4560" spans="1:1" x14ac:dyDescent="0.25">
      <c r="A4560" s="9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9"/>
    </row>
    <row r="4566" spans="1:1" x14ac:dyDescent="0.25">
      <c r="A4566" s="9"/>
    </row>
    <row r="4567" spans="1:1" x14ac:dyDescent="0.25">
      <c r="A4567" s="9"/>
    </row>
    <row r="4568" spans="1:1" x14ac:dyDescent="0.25">
      <c r="A4568" s="9"/>
    </row>
    <row r="4569" spans="1:1" x14ac:dyDescent="0.25">
      <c r="A4569" s="9"/>
    </row>
    <row r="4570" spans="1:1" x14ac:dyDescent="0.25">
      <c r="A4570" s="9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9"/>
    </row>
    <row r="4576" spans="1:1" x14ac:dyDescent="0.25">
      <c r="A4576" s="9"/>
    </row>
    <row r="4577" spans="1:1" x14ac:dyDescent="0.25">
      <c r="A4577" s="9"/>
    </row>
    <row r="4578" spans="1:1" x14ac:dyDescent="0.25">
      <c r="A4578" s="9"/>
    </row>
    <row r="4579" spans="1:1" x14ac:dyDescent="0.25">
      <c r="A4579" s="9"/>
    </row>
    <row r="4580" spans="1:1" x14ac:dyDescent="0.25">
      <c r="A4580" s="9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9"/>
    </row>
    <row r="4588" spans="1:1" ht="18.75" x14ac:dyDescent="0.25">
      <c r="A4588" s="8"/>
    </row>
    <row r="4712" spans="1:1" ht="18.75" x14ac:dyDescent="0.25">
      <c r="A4712" s="8"/>
    </row>
    <row r="4727" spans="1:1" ht="18.75" x14ac:dyDescent="0.25">
      <c r="A4727" s="8"/>
    </row>
    <row r="4742" spans="1:1" ht="18.75" x14ac:dyDescent="0.25">
      <c r="A4742" s="8"/>
    </row>
    <row r="4794" spans="1:1" ht="18.75" x14ac:dyDescent="0.25">
      <c r="A4794" s="8"/>
    </row>
    <row r="4846" spans="1:1" ht="18.75" x14ac:dyDescent="0.25">
      <c r="A4846" s="8"/>
    </row>
    <row r="4898" spans="1:1" ht="18.75" x14ac:dyDescent="0.25">
      <c r="A4898" s="8"/>
    </row>
    <row r="4950" spans="1:1" ht="18.75" x14ac:dyDescent="0.25">
      <c r="A4950" s="8"/>
    </row>
    <row r="5002" spans="1:1" ht="18.75" x14ac:dyDescent="0.25">
      <c r="A5002" s="8"/>
    </row>
    <row r="5054" spans="1:1" ht="18.75" x14ac:dyDescent="0.25">
      <c r="A5054" s="8"/>
    </row>
  </sheetData>
  <dataConsolidate>
    <dataRefs count="2">
      <dataRef ref="A2:A460" sheet="HTI0001 Strategy"/>
      <dataRef ref="A2:A742" sheet="HTI0002 Strategy"/>
    </dataRefs>
  </dataConsolidate>
  <phoneticPr fontId="2" type="noConversion"/>
  <conditionalFormatting sqref="C1:C1048576">
    <cfRule type="top10" dxfId="39" priority="5" bottom="1" rank="1"/>
    <cfRule type="top10" dxfId="38" priority="6" rank="1"/>
  </conditionalFormatting>
  <conditionalFormatting sqref="C1:H1 B2:H1048576">
    <cfRule type="top10" dxfId="37" priority="13" bottom="1" rank="1"/>
    <cfRule type="top10" dxfId="36" priority="14" rank="1"/>
    <cfRule type="cellIs" dxfId="35" priority="15" operator="lessThan">
      <formula>-120000</formula>
    </cfRule>
    <cfRule type="cellIs" dxfId="34" priority="16" operator="lessThan">
      <formula>0</formula>
    </cfRule>
  </conditionalFormatting>
  <conditionalFormatting sqref="D1:G1048576">
    <cfRule type="top10" dxfId="33" priority="29" bottom="1" rank="1"/>
    <cfRule type="top10" dxfId="32" priority="30" rank="1"/>
  </conditionalFormatting>
  <conditionalFormatting sqref="H1:H1048576">
    <cfRule type="top10" dxfId="31" priority="1" bottom="1" rank="1"/>
    <cfRule type="top10" dxfId="30" priority="2" rank="1"/>
    <cfRule type="top10" dxfId="29" priority="7" bottom="1" rank="1"/>
    <cfRule type="top10" dxfId="28" priority="8" rank="1"/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E495-8A38-4E92-AD0F-D8C4AA22DCBE}">
  <dimension ref="A1:J2019"/>
  <sheetViews>
    <sheetView zoomScale="70" zoomScaleNormal="70" workbookViewId="0">
      <selection activeCell="C8" sqref="C7:C8"/>
    </sheetView>
  </sheetViews>
  <sheetFormatPr defaultRowHeight="15.75" x14ac:dyDescent="0.25"/>
  <cols>
    <col min="1" max="1" width="15.25" style="31" customWidth="1"/>
    <col min="2" max="2" width="13.875" style="71" bestFit="1" customWidth="1"/>
    <col min="3" max="3" width="15.625" style="71" bestFit="1" customWidth="1"/>
    <col min="4" max="4" width="13.875" style="71" bestFit="1" customWidth="1"/>
    <col min="5" max="5" width="9" style="31"/>
    <col min="6" max="6" width="9" style="68"/>
    <col min="7" max="7" width="15.625" style="71" bestFit="1" customWidth="1"/>
    <col min="8" max="9" width="9" style="31"/>
    <col min="10" max="10" width="13.625" style="31" bestFit="1" customWidth="1"/>
    <col min="11" max="16384" width="9" style="31"/>
  </cols>
  <sheetData>
    <row r="1" spans="1:10" s="59" customFormat="1" ht="16.5" x14ac:dyDescent="0.25">
      <c r="A1" s="59" t="s">
        <v>118</v>
      </c>
      <c r="B1" s="69" t="s">
        <v>119</v>
      </c>
      <c r="C1" s="69" t="s">
        <v>120</v>
      </c>
      <c r="D1" s="69" t="s">
        <v>94</v>
      </c>
      <c r="F1" s="70" t="s">
        <v>121</v>
      </c>
      <c r="G1" s="69" t="s">
        <v>122</v>
      </c>
      <c r="I1" s="59" t="s">
        <v>123</v>
      </c>
      <c r="J1" s="59" t="s">
        <v>124</v>
      </c>
    </row>
    <row r="2" spans="1:10" x14ac:dyDescent="0.25">
      <c r="A2" s="46" t="s">
        <v>826</v>
      </c>
      <c r="B2" s="71">
        <f>_xlfn.IFNA(VLOOKUP(A2,綜合_回測!$A$3:$H$1751,7,FALSE),0)</f>
        <v>0</v>
      </c>
      <c r="C2" s="79">
        <f>C3+B2</f>
        <v>239050</v>
      </c>
      <c r="D2" s="71">
        <f t="shared" ref="D2:D29" si="0">MIN((B2-MAX(B2:B60)),0)</f>
        <v>0</v>
      </c>
      <c r="F2" s="68" t="s">
        <v>744</v>
      </c>
      <c r="G2" s="71" cm="1">
        <f t="array" ref="G2">SUMPRODUCT(((MONTH(期間)=VALUE(RIGHT(F2,2)))*(YEAR(期間)=VALUE(LEFT(F2,4)))*綜合損益))</f>
        <v>-15500</v>
      </c>
      <c r="I2" s="31">
        <v>2025</v>
      </c>
      <c r="J2" s="71" cm="1">
        <f t="array" ref="J2">SUMPRODUCT((YEAR(期間)=I2)*綜合損益)</f>
        <v>-9100</v>
      </c>
    </row>
    <row r="3" spans="1:10" x14ac:dyDescent="0.25">
      <c r="A3" s="46" t="s">
        <v>825</v>
      </c>
      <c r="B3" s="71">
        <f>_xlfn.IFNA(VLOOKUP(A3,綜合_回測!$A$3:$H$1751,7,FALSE),0)</f>
        <v>0</v>
      </c>
      <c r="C3" s="71">
        <f t="shared" ref="C3:C65" si="1">C4+B3</f>
        <v>239050</v>
      </c>
      <c r="D3" s="71">
        <f t="shared" si="0"/>
        <v>0</v>
      </c>
      <c r="F3" s="68">
        <v>202501</v>
      </c>
      <c r="G3" s="71" cm="1">
        <f t="array" ref="G3">SUMPRODUCT(((MONTH(期間)=VALUE(RIGHT(F3,2)))*(YEAR(期間)=VALUE(LEFT(F3,4)))*綜合損益))</f>
        <v>6400</v>
      </c>
      <c r="I3" s="31">
        <v>2024</v>
      </c>
      <c r="J3" s="71" cm="1">
        <f t="array" ref="J3">SUMPRODUCT((YEAR(期間)=I3)*綜合損益)</f>
        <v>135200</v>
      </c>
    </row>
    <row r="4" spans="1:10" x14ac:dyDescent="0.25">
      <c r="A4" s="46" t="s">
        <v>824</v>
      </c>
      <c r="B4" s="71">
        <f>_xlfn.IFNA(VLOOKUP(A4,綜合_回測!$A$3:$H$1751,7,FALSE),0)</f>
        <v>0</v>
      </c>
      <c r="C4" s="71">
        <f t="shared" si="1"/>
        <v>239050</v>
      </c>
      <c r="D4" s="71">
        <f t="shared" si="0"/>
        <v>0</v>
      </c>
      <c r="F4" s="68">
        <v>202412</v>
      </c>
      <c r="G4" s="71" cm="1">
        <f t="array" ref="G4">SUMPRODUCT(((MONTH(期間)=VALUE(RIGHT(F4,2)))*(YEAR(期間)=VALUE(LEFT(F4,4)))*綜合損益))</f>
        <v>-3250</v>
      </c>
      <c r="I4" s="31">
        <v>2023</v>
      </c>
      <c r="J4" s="71" cm="1">
        <f t="array" ref="J4">SUMPRODUCT((YEAR(期間)=I4)*綜合損益)</f>
        <v>112950</v>
      </c>
    </row>
    <row r="5" spans="1:10" x14ac:dyDescent="0.25">
      <c r="A5" s="46" t="s">
        <v>823</v>
      </c>
      <c r="B5" s="71">
        <f>_xlfn.IFNA(VLOOKUP(A5,綜合_回測!$A$3:$H$1751,7,FALSE),0)</f>
        <v>0</v>
      </c>
      <c r="C5" s="71">
        <f t="shared" si="1"/>
        <v>239050</v>
      </c>
      <c r="D5" s="71">
        <f t="shared" si="0"/>
        <v>0</v>
      </c>
      <c r="F5" s="68">
        <v>202411</v>
      </c>
      <c r="G5" s="71" cm="1">
        <f t="array" ref="G5">SUMPRODUCT(((MONTH(期間)=VALUE(RIGHT(F5,2)))*(YEAR(期間)=VALUE(LEFT(F5,4)))*綜合損益))</f>
        <v>30300</v>
      </c>
      <c r="I5" s="31">
        <v>2022</v>
      </c>
      <c r="J5" s="71" cm="1">
        <f t="array" ref="J5">SUMPRODUCT((YEAR(期間)=I5)*綜合損益)</f>
        <v>0</v>
      </c>
    </row>
    <row r="6" spans="1:10" x14ac:dyDescent="0.25">
      <c r="A6" s="46" t="s">
        <v>822</v>
      </c>
      <c r="B6" s="71">
        <f>_xlfn.IFNA(VLOOKUP(A6,綜合_回測!$A$3:$H$1751,7,FALSE),0)</f>
        <v>0</v>
      </c>
      <c r="C6" s="71">
        <f t="shared" si="1"/>
        <v>239050</v>
      </c>
      <c r="D6" s="71">
        <f t="shared" si="0"/>
        <v>0</v>
      </c>
      <c r="F6" s="68">
        <v>202410</v>
      </c>
      <c r="G6" s="71" cm="1">
        <f t="array" ref="G6">SUMPRODUCT(((MONTH(期間)=VALUE(RIGHT(F6,2)))*(YEAR(期間)=VALUE(LEFT(F6,4)))*綜合損益))</f>
        <v>18550</v>
      </c>
      <c r="I6" s="31">
        <v>2021</v>
      </c>
      <c r="J6" s="71" cm="1">
        <f t="array" ref="J6">SUMPRODUCT((YEAR(期間)=I6)*綜合損益)</f>
        <v>0</v>
      </c>
    </row>
    <row r="7" spans="1:10" x14ac:dyDescent="0.25">
      <c r="A7" s="46" t="s">
        <v>821</v>
      </c>
      <c r="B7" s="71">
        <f>_xlfn.IFNA(VLOOKUP(A7,綜合_回測!$A$3:$H$1751,7,FALSE),0)</f>
        <v>0</v>
      </c>
      <c r="C7" s="71">
        <f t="shared" si="1"/>
        <v>239050</v>
      </c>
      <c r="D7" s="71">
        <f t="shared" si="0"/>
        <v>0</v>
      </c>
      <c r="F7" s="68">
        <v>202409</v>
      </c>
      <c r="G7" s="71" cm="1">
        <f t="array" ref="G7">SUMPRODUCT(((MONTH(期間)=VALUE(RIGHT(F7,2)))*(YEAR(期間)=VALUE(LEFT(F7,4)))*綜合損益))</f>
        <v>-5500</v>
      </c>
      <c r="I7" s="31">
        <v>2020</v>
      </c>
      <c r="J7" s="71" cm="1">
        <f t="array" ref="J7">SUMPRODUCT((YEAR(期間)=I7)*綜合損益)</f>
        <v>0</v>
      </c>
    </row>
    <row r="8" spans="1:10" x14ac:dyDescent="0.25">
      <c r="A8" s="46" t="s">
        <v>820</v>
      </c>
      <c r="B8" s="71">
        <f>_xlfn.IFNA(VLOOKUP(A8,綜合_回測!$A$3:$H$1751,7,FALSE),0)</f>
        <v>0</v>
      </c>
      <c r="C8" s="71">
        <f t="shared" si="1"/>
        <v>239050</v>
      </c>
      <c r="D8" s="71">
        <f t="shared" si="0"/>
        <v>0</v>
      </c>
      <c r="F8" s="68">
        <v>202408</v>
      </c>
      <c r="G8" s="71" cm="1">
        <f t="array" ref="G8">SUMPRODUCT(((MONTH(期間)=VALUE(RIGHT(F8,2)))*(YEAR(期間)=VALUE(LEFT(F8,4)))*綜合損益))</f>
        <v>-16850</v>
      </c>
    </row>
    <row r="9" spans="1:10" x14ac:dyDescent="0.25">
      <c r="A9" s="46" t="s">
        <v>819</v>
      </c>
      <c r="B9" s="71">
        <f>_xlfn.IFNA(VLOOKUP(A9,綜合_回測!$A$3:$H$1751,7,FALSE),0)</f>
        <v>0</v>
      </c>
      <c r="C9" s="71">
        <f t="shared" si="1"/>
        <v>239050</v>
      </c>
      <c r="D9" s="71">
        <f t="shared" si="0"/>
        <v>0</v>
      </c>
      <c r="F9" s="68">
        <v>202407</v>
      </c>
      <c r="G9" s="71" cm="1">
        <f t="array" ref="G9">SUMPRODUCT(((MONTH(期間)=VALUE(RIGHT(F9,2)))*(YEAR(期間)=VALUE(LEFT(F9,4)))*綜合損益))</f>
        <v>27000</v>
      </c>
    </row>
    <row r="10" spans="1:10" x14ac:dyDescent="0.25">
      <c r="A10" s="46" t="s">
        <v>818</v>
      </c>
      <c r="B10" s="71">
        <f>_xlfn.IFNA(VLOOKUP(A10,綜合_回測!$A$3:$H$1751,7,FALSE),0)</f>
        <v>0</v>
      </c>
      <c r="C10" s="71">
        <f t="shared" si="1"/>
        <v>239050</v>
      </c>
      <c r="D10" s="71">
        <f t="shared" si="0"/>
        <v>0</v>
      </c>
      <c r="F10" s="68">
        <v>202406</v>
      </c>
      <c r="G10" s="71" cm="1">
        <f t="array" ref="G10">SUMPRODUCT(((MONTH(期間)=VALUE(RIGHT(F10,2)))*(YEAR(期間)=VALUE(LEFT(F10,4)))*綜合損益))</f>
        <v>11850</v>
      </c>
    </row>
    <row r="11" spans="1:10" x14ac:dyDescent="0.25">
      <c r="A11" s="46" t="s">
        <v>817</v>
      </c>
      <c r="B11" s="71">
        <f>_xlfn.IFNA(VLOOKUP(A11,綜合_回測!$A$3:$H$1751,7,FALSE),0)</f>
        <v>0</v>
      </c>
      <c r="C11" s="71">
        <f t="shared" si="1"/>
        <v>239050</v>
      </c>
      <c r="D11" s="71">
        <f t="shared" si="0"/>
        <v>0</v>
      </c>
      <c r="F11" s="68">
        <v>202405</v>
      </c>
      <c r="G11" s="71" cm="1">
        <f t="array" ref="G11">SUMPRODUCT(((MONTH(期間)=VALUE(RIGHT(F11,2)))*(YEAR(期間)=VALUE(LEFT(F11,4)))*綜合損益))</f>
        <v>53450</v>
      </c>
    </row>
    <row r="12" spans="1:10" x14ac:dyDescent="0.25">
      <c r="A12" s="46" t="s">
        <v>816</v>
      </c>
      <c r="B12" s="71">
        <f>_xlfn.IFNA(VLOOKUP(A12,綜合_回測!$A$3:$H$1751,7,FALSE),0)</f>
        <v>0</v>
      </c>
      <c r="C12" s="71">
        <f t="shared" si="1"/>
        <v>239050</v>
      </c>
      <c r="D12" s="71">
        <f t="shared" si="0"/>
        <v>0</v>
      </c>
      <c r="F12" s="68">
        <v>202404</v>
      </c>
      <c r="G12" s="71" cm="1">
        <f t="array" ref="G12">SUMPRODUCT(((MONTH(期間)=VALUE(RIGHT(F12,2)))*(YEAR(期間)=VALUE(LEFT(F12,4)))*綜合損益))</f>
        <v>-7350</v>
      </c>
    </row>
    <row r="13" spans="1:10" x14ac:dyDescent="0.25">
      <c r="A13" s="46" t="s">
        <v>815</v>
      </c>
      <c r="B13" s="71">
        <f>_xlfn.IFNA(VLOOKUP(A13,綜合_回測!$A$3:$H$1751,7,FALSE),0)</f>
        <v>0</v>
      </c>
      <c r="C13" s="71">
        <f t="shared" si="1"/>
        <v>239050</v>
      </c>
      <c r="D13" s="71">
        <f t="shared" si="0"/>
        <v>0</v>
      </c>
      <c r="F13" s="68">
        <v>202403</v>
      </c>
      <c r="G13" s="71" cm="1">
        <f t="array" ref="G13">SUMPRODUCT(((MONTH(期間)=VALUE(RIGHT(F13,2)))*(YEAR(期間)=VALUE(LEFT(F13,4)))*綜合損益))</f>
        <v>5600</v>
      </c>
    </row>
    <row r="14" spans="1:10" x14ac:dyDescent="0.25">
      <c r="A14" s="46" t="s">
        <v>814</v>
      </c>
      <c r="B14" s="71">
        <f>_xlfn.IFNA(VLOOKUP(A14,綜合_回測!$A$3:$H$1751,7,FALSE),0)</f>
        <v>0</v>
      </c>
      <c r="C14" s="71">
        <f t="shared" si="1"/>
        <v>239050</v>
      </c>
      <c r="D14" s="71">
        <f t="shared" si="0"/>
        <v>0</v>
      </c>
      <c r="F14" s="68">
        <v>202402</v>
      </c>
      <c r="G14" s="71" cm="1">
        <f t="array" ref="G14">SUMPRODUCT(((MONTH(期間)=VALUE(RIGHT(F14,2)))*(YEAR(期間)=VALUE(LEFT(F14,4)))*綜合損益))</f>
        <v>-4100</v>
      </c>
    </row>
    <row r="15" spans="1:10" x14ac:dyDescent="0.25">
      <c r="A15" s="46" t="s">
        <v>813</v>
      </c>
      <c r="B15" s="71">
        <f>_xlfn.IFNA(VLOOKUP(A15,綜合_回測!$A$3:$H$1751,7,FALSE),0)</f>
        <v>0</v>
      </c>
      <c r="C15" s="71">
        <f t="shared" si="1"/>
        <v>239050</v>
      </c>
      <c r="D15" s="71">
        <f t="shared" si="0"/>
        <v>0</v>
      </c>
      <c r="F15" s="68">
        <v>202401</v>
      </c>
      <c r="G15" s="71" cm="1">
        <f t="array" ref="G15">SUMPRODUCT(((MONTH(期間)=VALUE(RIGHT(F15,2)))*(YEAR(期間)=VALUE(LEFT(F15,4)))*綜合損益))</f>
        <v>25500</v>
      </c>
    </row>
    <row r="16" spans="1:10" x14ac:dyDescent="0.25">
      <c r="A16" s="46" t="s">
        <v>812</v>
      </c>
      <c r="B16" s="71">
        <f>_xlfn.IFNA(VLOOKUP(A16,綜合_回測!$A$3:$H$1751,7,FALSE),0)</f>
        <v>0</v>
      </c>
      <c r="C16" s="71">
        <f t="shared" si="1"/>
        <v>239050</v>
      </c>
      <c r="D16" s="71">
        <f t="shared" si="0"/>
        <v>0</v>
      </c>
      <c r="F16" s="68">
        <v>202312</v>
      </c>
      <c r="G16" s="71" cm="1">
        <f t="array" ref="G16">SUMPRODUCT(((MONTH(期間)=VALUE(RIGHT(F16,2)))*(YEAR(期間)=VALUE(LEFT(F16,4)))*綜合損益))</f>
        <v>-2100</v>
      </c>
    </row>
    <row r="17" spans="1:7" x14ac:dyDescent="0.25">
      <c r="A17" s="46" t="s">
        <v>811</v>
      </c>
      <c r="B17" s="71">
        <f>_xlfn.IFNA(VLOOKUP(A17,綜合_回測!$A$3:$H$1751,7,FALSE),0)</f>
        <v>0</v>
      </c>
      <c r="C17" s="71">
        <f t="shared" si="1"/>
        <v>239050</v>
      </c>
      <c r="D17" s="71">
        <f t="shared" si="0"/>
        <v>0</v>
      </c>
      <c r="F17" s="68" t="s">
        <v>103</v>
      </c>
      <c r="G17" s="71" cm="1">
        <f t="array" ref="G17">SUMPRODUCT(((MONTH(期間)=VALUE(RIGHT(F17,2)))*(YEAR(期間)=VALUE(LEFT(F17,4)))*綜合損益))</f>
        <v>18250</v>
      </c>
    </row>
    <row r="18" spans="1:7" x14ac:dyDescent="0.25">
      <c r="A18" s="46" t="s">
        <v>810</v>
      </c>
      <c r="B18" s="71">
        <f>_xlfn.IFNA(VLOOKUP(A18,綜合_回測!$A$3:$H$1751,7,FALSE),0)</f>
        <v>0</v>
      </c>
      <c r="C18" s="71">
        <f t="shared" si="1"/>
        <v>239050</v>
      </c>
      <c r="D18" s="71">
        <f t="shared" si="0"/>
        <v>0</v>
      </c>
      <c r="F18" s="68" t="s">
        <v>104</v>
      </c>
      <c r="G18" s="71" cm="1">
        <f t="array" ref="G18">SUMPRODUCT(((MONTH(期間)=VALUE(RIGHT(F18,2)))*(YEAR(期間)=VALUE(LEFT(F18,4)))*綜合損益))</f>
        <v>9400</v>
      </c>
    </row>
    <row r="19" spans="1:7" x14ac:dyDescent="0.25">
      <c r="A19" s="46" t="s">
        <v>809</v>
      </c>
      <c r="B19" s="71">
        <f>_xlfn.IFNA(VLOOKUP(A19,綜合_回測!$A$3:$H$1751,7,FALSE),0)</f>
        <v>0</v>
      </c>
      <c r="C19" s="71">
        <f t="shared" si="1"/>
        <v>239050</v>
      </c>
      <c r="D19" s="71">
        <f t="shared" si="0"/>
        <v>0</v>
      </c>
      <c r="F19" s="68" t="s">
        <v>105</v>
      </c>
      <c r="G19" s="71" cm="1">
        <f t="array" ref="G19">SUMPRODUCT(((MONTH(期間)=VALUE(RIGHT(F19,2)))*(YEAR(期間)=VALUE(LEFT(F19,4)))*綜合損益))</f>
        <v>6750</v>
      </c>
    </row>
    <row r="20" spans="1:7" x14ac:dyDescent="0.25">
      <c r="A20" s="46" t="s">
        <v>808</v>
      </c>
      <c r="B20" s="71">
        <f>_xlfn.IFNA(VLOOKUP(A20,綜合_回測!$A$3:$H$1751,7,FALSE),0)</f>
        <v>0</v>
      </c>
      <c r="C20" s="71">
        <f t="shared" si="1"/>
        <v>239050</v>
      </c>
      <c r="D20" s="71">
        <f t="shared" si="0"/>
        <v>0</v>
      </c>
      <c r="F20" s="68" t="s">
        <v>106</v>
      </c>
      <c r="G20" s="71" cm="1">
        <f t="array" ref="G20">SUMPRODUCT(((MONTH(期間)=VALUE(RIGHT(F20,2)))*(YEAR(期間)=VALUE(LEFT(F20,4)))*綜合損益))</f>
        <v>32350</v>
      </c>
    </row>
    <row r="21" spans="1:7" ht="16.5" thickBot="1" x14ac:dyDescent="0.3">
      <c r="A21" s="46" t="s">
        <v>807</v>
      </c>
      <c r="B21" s="71">
        <f>_xlfn.IFNA(VLOOKUP(A21,綜合_回測!$A$3:$H$1751,7,FALSE),0)</f>
        <v>0</v>
      </c>
      <c r="C21" s="71">
        <f t="shared" si="1"/>
        <v>239050</v>
      </c>
      <c r="D21" s="71">
        <f t="shared" si="0"/>
        <v>0</v>
      </c>
      <c r="F21" s="68" t="s">
        <v>107</v>
      </c>
      <c r="G21" s="71" cm="1">
        <f t="array" ref="G21">SUMPRODUCT(((MONTH(期間)=VALUE(RIGHT(F21,2)))*(YEAR(期間)=VALUE(LEFT(F21,4)))*綜合損益))</f>
        <v>-5650</v>
      </c>
    </row>
    <row r="22" spans="1:7" x14ac:dyDescent="0.25">
      <c r="A22" s="46" t="s">
        <v>806</v>
      </c>
      <c r="B22" s="71">
        <f>_xlfn.IFNA(VLOOKUP(A22,綜合_回測!$A$3:$H$1751,7,FALSE),0)</f>
        <v>0</v>
      </c>
      <c r="C22" s="71">
        <f t="shared" si="1"/>
        <v>239050</v>
      </c>
      <c r="D22" s="71">
        <f t="shared" si="0"/>
        <v>0</v>
      </c>
      <c r="F22" s="68" t="s">
        <v>108</v>
      </c>
      <c r="G22" s="76" cm="1">
        <f t="array" ref="G22">SUMPRODUCT(((MONTH(期間)=VALUE(RIGHT(F22,2)))*(YEAR(期間)=VALUE(LEFT(F22,4)))*綜合損益))</f>
        <v>-17800</v>
      </c>
    </row>
    <row r="23" spans="1:7" x14ac:dyDescent="0.25">
      <c r="A23" s="46" t="s">
        <v>805</v>
      </c>
      <c r="B23" s="71">
        <f>_xlfn.IFNA(VLOOKUP(A23,綜合_回測!$A$3:$H$1751,7,FALSE),0)</f>
        <v>0</v>
      </c>
      <c r="C23" s="71">
        <f t="shared" si="1"/>
        <v>239050</v>
      </c>
      <c r="D23" s="71">
        <f t="shared" si="0"/>
        <v>0</v>
      </c>
      <c r="F23" s="68" t="s">
        <v>109</v>
      </c>
      <c r="G23" s="77" cm="1">
        <f t="array" ref="G23">SUMPRODUCT(((MONTH(期間)=VALUE(RIGHT(F23,2)))*(YEAR(期間)=VALUE(LEFT(F23,4)))*綜合損益))</f>
        <v>21650</v>
      </c>
    </row>
    <row r="24" spans="1:7" ht="16.5" thickBot="1" x14ac:dyDescent="0.3">
      <c r="A24" s="46" t="s">
        <v>804</v>
      </c>
      <c r="B24" s="71">
        <f>_xlfn.IFNA(VLOOKUP(A24,綜合_回測!$A$3:$H$1751,7,FALSE),0)</f>
        <v>0</v>
      </c>
      <c r="C24" s="71">
        <f t="shared" si="1"/>
        <v>239050</v>
      </c>
      <c r="D24" s="71">
        <f t="shared" si="0"/>
        <v>0</v>
      </c>
      <c r="F24" s="68" t="s">
        <v>110</v>
      </c>
      <c r="G24" s="78" cm="1">
        <f t="array" ref="G24">SUMPRODUCT(((MONTH(期間)=VALUE(RIGHT(F24,2)))*(YEAR(期間)=VALUE(LEFT(F24,4)))*綜合損益))</f>
        <v>-2650</v>
      </c>
    </row>
    <row r="25" spans="1:7" x14ac:dyDescent="0.25">
      <c r="A25" s="46" t="s">
        <v>803</v>
      </c>
      <c r="B25" s="71">
        <f>_xlfn.IFNA(VLOOKUP(A25,綜合_回測!$A$3:$H$1751,7,FALSE),0)</f>
        <v>0</v>
      </c>
      <c r="C25" s="71">
        <f t="shared" si="1"/>
        <v>239050</v>
      </c>
      <c r="D25" s="71">
        <f t="shared" si="0"/>
        <v>0</v>
      </c>
      <c r="F25" s="68" t="s">
        <v>111</v>
      </c>
      <c r="G25" s="71" cm="1">
        <f t="array" ref="G25">SUMPRODUCT(((MONTH(期間)=VALUE(RIGHT(F25,2)))*(YEAR(期間)=VALUE(LEFT(F25,4)))*綜合損益))</f>
        <v>4400</v>
      </c>
    </row>
    <row r="26" spans="1:7" x14ac:dyDescent="0.25">
      <c r="A26" s="46" t="s">
        <v>802</v>
      </c>
      <c r="B26" s="71">
        <f>_xlfn.IFNA(VLOOKUP(A26,綜合_回測!$A$3:$H$1751,7,FALSE),0)</f>
        <v>0</v>
      </c>
      <c r="C26" s="71">
        <f t="shared" si="1"/>
        <v>239050</v>
      </c>
      <c r="D26" s="71">
        <f t="shared" si="0"/>
        <v>0</v>
      </c>
      <c r="F26" s="68" t="s">
        <v>112</v>
      </c>
      <c r="G26" s="71" cm="1">
        <f t="array" ref="G26">SUMPRODUCT(((MONTH(期間)=VALUE(RIGHT(F26,2)))*(YEAR(期間)=VALUE(LEFT(F26,4)))*綜合損益))</f>
        <v>48350</v>
      </c>
    </row>
    <row r="27" spans="1:7" x14ac:dyDescent="0.25">
      <c r="A27" s="46" t="s">
        <v>801</v>
      </c>
      <c r="B27" s="71">
        <f>_xlfn.IFNA(VLOOKUP(A27,綜合_回測!$A$3:$H$1751,7,FALSE),0)</f>
        <v>0</v>
      </c>
      <c r="C27" s="71">
        <f t="shared" si="1"/>
        <v>239050</v>
      </c>
      <c r="D27" s="71">
        <f t="shared" si="0"/>
        <v>0</v>
      </c>
      <c r="F27" s="68" t="s">
        <v>113</v>
      </c>
      <c r="G27" s="71" cm="1">
        <f t="array" ref="G27">SUMPRODUCT(((MONTH(期間)=VALUE(RIGHT(F27,2)))*(YEAR(期間)=VALUE(LEFT(F27,4)))*綜合損益))</f>
        <v>0</v>
      </c>
    </row>
    <row r="28" spans="1:7" x14ac:dyDescent="0.25">
      <c r="A28" s="46" t="s">
        <v>800</v>
      </c>
      <c r="B28" s="71">
        <f>_xlfn.IFNA(VLOOKUP(A28,綜合_回測!$A$3:$H$1751,7,FALSE),0)</f>
        <v>0</v>
      </c>
      <c r="C28" s="71">
        <f t="shared" si="1"/>
        <v>239050</v>
      </c>
      <c r="D28" s="71">
        <f t="shared" si="0"/>
        <v>0</v>
      </c>
      <c r="F28" s="68" t="s">
        <v>114</v>
      </c>
      <c r="G28" s="71" cm="1">
        <f t="array" ref="G28">SUMPRODUCT(((MONTH(期間)=VALUE(RIGHT(F28,2)))*(YEAR(期間)=VALUE(LEFT(F28,4)))*綜合損益))</f>
        <v>0</v>
      </c>
    </row>
    <row r="29" spans="1:7" x14ac:dyDescent="0.25">
      <c r="A29" s="46" t="s">
        <v>799</v>
      </c>
      <c r="B29" s="71">
        <f>_xlfn.IFNA(VLOOKUP(A29,綜合_回測!$A$3:$H$1751,7,FALSE),0)</f>
        <v>0</v>
      </c>
      <c r="C29" s="71">
        <f t="shared" si="1"/>
        <v>239050</v>
      </c>
      <c r="D29" s="71">
        <f t="shared" si="0"/>
        <v>0</v>
      </c>
      <c r="F29" s="68" t="s">
        <v>115</v>
      </c>
      <c r="G29" s="71" cm="1">
        <f t="array" ref="G29">SUMPRODUCT(((MONTH(期間)=VALUE(RIGHT(F29,2)))*(YEAR(期間)=VALUE(LEFT(F29,4)))*綜合損益))</f>
        <v>0</v>
      </c>
    </row>
    <row r="30" spans="1:7" x14ac:dyDescent="0.25">
      <c r="A30" s="46" t="s">
        <v>798</v>
      </c>
      <c r="B30" s="71">
        <f>_xlfn.IFNA(VLOOKUP(A30,綜合_回測!$A$3:$H$1751,7,FALSE),0)</f>
        <v>0</v>
      </c>
      <c r="C30" s="71">
        <f t="shared" si="1"/>
        <v>239050</v>
      </c>
      <c r="D30" s="71">
        <f t="shared" ref="D30:D93" si="2">MIN((B30-MAX(B30:B88)),0)</f>
        <v>0</v>
      </c>
      <c r="F30" s="68" t="s">
        <v>116</v>
      </c>
      <c r="G30" s="71" cm="1">
        <f t="array" ref="G30">SUMPRODUCT(((MONTH(期間)=VALUE(RIGHT(F30,2)))*(YEAR(期間)=VALUE(LEFT(F30,4)))*綜合損益))</f>
        <v>0</v>
      </c>
    </row>
    <row r="31" spans="1:7" x14ac:dyDescent="0.25">
      <c r="A31" s="46" t="s">
        <v>797</v>
      </c>
      <c r="B31" s="71">
        <f>_xlfn.IFNA(VLOOKUP(A31,綜合_回測!$A$3:$H$1751,7,FALSE),0)</f>
        <v>0</v>
      </c>
      <c r="C31" s="71">
        <f t="shared" si="1"/>
        <v>239050</v>
      </c>
      <c r="D31" s="71">
        <f t="shared" si="2"/>
        <v>0</v>
      </c>
      <c r="F31" s="68" t="s">
        <v>95</v>
      </c>
      <c r="G31" s="71" cm="1">
        <f t="array" ref="G31">SUMPRODUCT(((MONTH(期間)=VALUE(RIGHT(F31,2)))*(YEAR(期間)=VALUE(LEFT(F31,4)))*綜合損益))</f>
        <v>0</v>
      </c>
    </row>
    <row r="32" spans="1:7" x14ac:dyDescent="0.25">
      <c r="A32" s="46" t="s">
        <v>796</v>
      </c>
      <c r="B32" s="71">
        <f>_xlfn.IFNA(VLOOKUP(A32,綜合_回測!$A$3:$H$1751,7,FALSE),0)</f>
        <v>0</v>
      </c>
      <c r="C32" s="71">
        <f t="shared" si="1"/>
        <v>239050</v>
      </c>
      <c r="D32" s="71">
        <f t="shared" si="2"/>
        <v>0</v>
      </c>
      <c r="F32" s="68" t="s">
        <v>96</v>
      </c>
      <c r="G32" s="71" cm="1">
        <f t="array" ref="G32">SUMPRODUCT(((MONTH(期間)=VALUE(RIGHT(F32,2)))*(YEAR(期間)=VALUE(LEFT(F32,4)))*綜合損益))</f>
        <v>0</v>
      </c>
    </row>
    <row r="33" spans="1:7" x14ac:dyDescent="0.25">
      <c r="A33" s="46" t="s">
        <v>795</v>
      </c>
      <c r="B33" s="71">
        <f>_xlfn.IFNA(VLOOKUP(A33,綜合_回測!$A$3:$H$1751,7,FALSE),0)</f>
        <v>0</v>
      </c>
      <c r="C33" s="71">
        <f t="shared" si="1"/>
        <v>239050</v>
      </c>
      <c r="D33" s="71">
        <f t="shared" si="2"/>
        <v>0</v>
      </c>
      <c r="F33" s="68" t="s">
        <v>97</v>
      </c>
      <c r="G33" s="71" cm="1">
        <f t="array" ref="G33">SUMPRODUCT(((MONTH(期間)=VALUE(RIGHT(F33,2)))*(YEAR(期間)=VALUE(LEFT(F33,4)))*綜合損益))</f>
        <v>0</v>
      </c>
    </row>
    <row r="34" spans="1:7" x14ac:dyDescent="0.25">
      <c r="A34" s="46" t="s">
        <v>794</v>
      </c>
      <c r="B34" s="71">
        <f>_xlfn.IFNA(VLOOKUP(A34,綜合_回測!$A$3:$H$1751,7,FALSE),0)</f>
        <v>0</v>
      </c>
      <c r="C34" s="71">
        <f t="shared" si="1"/>
        <v>239050</v>
      </c>
      <c r="D34" s="71">
        <f t="shared" si="2"/>
        <v>-7400</v>
      </c>
      <c r="F34" s="68" t="s">
        <v>98</v>
      </c>
      <c r="G34" s="71" cm="1">
        <f t="array" ref="G34">SUMPRODUCT(((MONTH(期間)=VALUE(RIGHT(F34,2)))*(YEAR(期間)=VALUE(LEFT(F34,4)))*綜合損益))</f>
        <v>0</v>
      </c>
    </row>
    <row r="35" spans="1:7" x14ac:dyDescent="0.25">
      <c r="A35" s="46" t="s">
        <v>793</v>
      </c>
      <c r="B35" s="71">
        <f>_xlfn.IFNA(VLOOKUP(A35,綜合_回測!$A$3:$H$1751,7,FALSE),0)</f>
        <v>0</v>
      </c>
      <c r="C35" s="71">
        <f t="shared" si="1"/>
        <v>239050</v>
      </c>
      <c r="D35" s="71">
        <f t="shared" si="2"/>
        <v>-7400</v>
      </c>
      <c r="F35" s="68" t="s">
        <v>99</v>
      </c>
      <c r="G35" s="71" cm="1">
        <f t="array" ref="G35">SUMPRODUCT(((MONTH(期間)=VALUE(RIGHT(F35,2)))*(YEAR(期間)=VALUE(LEFT(F35,4)))*綜合損益))</f>
        <v>0</v>
      </c>
    </row>
    <row r="36" spans="1:7" x14ac:dyDescent="0.25">
      <c r="A36" s="46" t="s">
        <v>792</v>
      </c>
      <c r="B36" s="71">
        <f>_xlfn.IFNA(VLOOKUP(A36,綜合_回測!$A$3:$H$1751,7,FALSE),0)</f>
        <v>0</v>
      </c>
      <c r="C36" s="71">
        <f t="shared" si="1"/>
        <v>239050</v>
      </c>
      <c r="D36" s="71">
        <f t="shared" si="2"/>
        <v>-7400</v>
      </c>
      <c r="F36" s="68" t="s">
        <v>100</v>
      </c>
      <c r="G36" s="71" cm="1">
        <f t="array" ref="G36">SUMPRODUCT(((MONTH(期間)=VALUE(RIGHT(F36,2)))*(YEAR(期間)=VALUE(LEFT(F36,4)))*綜合損益))</f>
        <v>0</v>
      </c>
    </row>
    <row r="37" spans="1:7" x14ac:dyDescent="0.25">
      <c r="A37" s="46" t="s">
        <v>791</v>
      </c>
      <c r="B37" s="71">
        <f>_xlfn.IFNA(VLOOKUP(A37,綜合_回測!$A$3:$H$1751,7,FALSE),0)</f>
        <v>0</v>
      </c>
      <c r="C37" s="71">
        <f t="shared" si="1"/>
        <v>239050</v>
      </c>
      <c r="D37" s="71">
        <f t="shared" si="2"/>
        <v>-7400</v>
      </c>
      <c r="F37" s="68" t="s">
        <v>101</v>
      </c>
      <c r="G37" s="71" cm="1">
        <f t="array" ref="G37">SUMPRODUCT(((MONTH(期間)=VALUE(RIGHT(F37,2)))*(YEAR(期間)=VALUE(LEFT(F37,4)))*綜合損益))</f>
        <v>0</v>
      </c>
    </row>
    <row r="38" spans="1:7" x14ac:dyDescent="0.25">
      <c r="A38" s="46" t="s">
        <v>790</v>
      </c>
      <c r="B38" s="71">
        <f>_xlfn.IFNA(VLOOKUP(A38,綜合_回測!$A$3:$H$1751,7,FALSE),0)</f>
        <v>0</v>
      </c>
      <c r="C38" s="71">
        <f t="shared" si="1"/>
        <v>239050</v>
      </c>
      <c r="D38" s="71">
        <f t="shared" si="2"/>
        <v>-7400</v>
      </c>
      <c r="F38" s="68" t="s">
        <v>102</v>
      </c>
      <c r="G38" s="71" cm="1">
        <f t="array" ref="G38">SUMPRODUCT(((MONTH(期間)=VALUE(RIGHT(F38,2)))*(YEAR(期間)=VALUE(LEFT(F38,4)))*綜合損益))</f>
        <v>0</v>
      </c>
    </row>
    <row r="39" spans="1:7" x14ac:dyDescent="0.25">
      <c r="A39" s="46" t="s">
        <v>789</v>
      </c>
      <c r="B39" s="71">
        <f>_xlfn.IFNA(VLOOKUP(A39,綜合_回測!$A$3:$H$1751,7,FALSE),0)</f>
        <v>0</v>
      </c>
      <c r="C39" s="71">
        <f t="shared" si="1"/>
        <v>239050</v>
      </c>
      <c r="D39" s="71">
        <f t="shared" si="2"/>
        <v>-7400</v>
      </c>
      <c r="F39" s="68" t="s">
        <v>117</v>
      </c>
      <c r="G39" s="71" cm="1">
        <f t="array" ref="G39">SUMPRODUCT(((MONTH(期間)=VALUE(RIGHT(F39,2)))*(YEAR(期間)=VALUE(LEFT(F39,4)))*綜合損益))</f>
        <v>0</v>
      </c>
    </row>
    <row r="40" spans="1:7" x14ac:dyDescent="0.25">
      <c r="A40" s="46" t="s">
        <v>788</v>
      </c>
      <c r="B40" s="71">
        <f>_xlfn.IFNA(VLOOKUP(A40,綜合_回測!$A$3:$H$1751,7,FALSE),0)</f>
        <v>0</v>
      </c>
      <c r="C40" s="71">
        <f t="shared" si="1"/>
        <v>239050</v>
      </c>
      <c r="D40" s="71">
        <f t="shared" si="2"/>
        <v>-7400</v>
      </c>
      <c r="F40" s="68">
        <v>202112</v>
      </c>
      <c r="G40" s="71" cm="1">
        <f t="array" ref="G40">SUMPRODUCT(((MONTH(期間)=VALUE(RIGHT(F40,2)))*(YEAR(期間)=VALUE(LEFT(F40,4)))*綜合損益))</f>
        <v>0</v>
      </c>
    </row>
    <row r="41" spans="1:7" x14ac:dyDescent="0.25">
      <c r="A41" s="46" t="s">
        <v>787</v>
      </c>
      <c r="B41" s="71">
        <f>_xlfn.IFNA(VLOOKUP(A41,綜合_回測!$A$3:$H$1751,7,FALSE),0)</f>
        <v>0</v>
      </c>
      <c r="C41" s="71">
        <f t="shared" si="1"/>
        <v>239050</v>
      </c>
      <c r="D41" s="71">
        <f t="shared" si="2"/>
        <v>-7400</v>
      </c>
      <c r="F41" s="68">
        <v>202111</v>
      </c>
      <c r="G41" s="71" cm="1">
        <f t="array" ref="G41">SUMPRODUCT(((MONTH(期間)=VALUE(RIGHT(F41,2)))*(YEAR(期間)=VALUE(LEFT(F41,4)))*綜合損益))</f>
        <v>0</v>
      </c>
    </row>
    <row r="42" spans="1:7" x14ac:dyDescent="0.25">
      <c r="A42" s="46" t="s">
        <v>786</v>
      </c>
      <c r="B42" s="71">
        <f>_xlfn.IFNA(VLOOKUP(A42,綜合_回測!$A$3:$H$1751,7,FALSE),0)</f>
        <v>0</v>
      </c>
      <c r="C42" s="71">
        <f t="shared" si="1"/>
        <v>239050</v>
      </c>
      <c r="D42" s="71">
        <f t="shared" si="2"/>
        <v>-7400</v>
      </c>
      <c r="F42" s="68">
        <v>202110</v>
      </c>
      <c r="G42" s="71" cm="1">
        <f t="array" ref="G42">SUMPRODUCT(((MONTH(期間)=VALUE(RIGHT(F42,2)))*(YEAR(期間)=VALUE(LEFT(F42,4)))*綜合損益))</f>
        <v>0</v>
      </c>
    </row>
    <row r="43" spans="1:7" x14ac:dyDescent="0.25">
      <c r="A43" s="46" t="s">
        <v>785</v>
      </c>
      <c r="B43" s="71">
        <f>_xlfn.IFNA(VLOOKUP(A43,綜合_回測!$A$3:$H$1751,7,FALSE),0)</f>
        <v>0</v>
      </c>
      <c r="C43" s="71">
        <f t="shared" si="1"/>
        <v>239050</v>
      </c>
      <c r="D43" s="71">
        <f t="shared" si="2"/>
        <v>-7400</v>
      </c>
      <c r="F43" s="68">
        <v>202109</v>
      </c>
      <c r="G43" s="71" cm="1">
        <f t="array" ref="G43">SUMPRODUCT(((MONTH(期間)=VALUE(RIGHT(F43,2)))*(YEAR(期間)=VALUE(LEFT(F43,4)))*綜合損益))</f>
        <v>0</v>
      </c>
    </row>
    <row r="44" spans="1:7" x14ac:dyDescent="0.25">
      <c r="A44" s="46" t="s">
        <v>784</v>
      </c>
      <c r="B44" s="71">
        <f>_xlfn.IFNA(VLOOKUP(A44,綜合_回測!$A$3:$H$1751,7,FALSE),0)</f>
        <v>0</v>
      </c>
      <c r="C44" s="71">
        <f t="shared" si="1"/>
        <v>239050</v>
      </c>
      <c r="D44" s="71">
        <f t="shared" si="2"/>
        <v>-7400</v>
      </c>
      <c r="F44" s="68">
        <v>202108</v>
      </c>
      <c r="G44" s="71" cm="1">
        <f t="array" ref="G44">SUMPRODUCT(((MONTH(期間)=VALUE(RIGHT(F44,2)))*(YEAR(期間)=VALUE(LEFT(F44,4)))*綜合損益))</f>
        <v>0</v>
      </c>
    </row>
    <row r="45" spans="1:7" x14ac:dyDescent="0.25">
      <c r="A45" s="46" t="s">
        <v>783</v>
      </c>
      <c r="B45" s="71">
        <f>_xlfn.IFNA(VLOOKUP(A45,綜合_回測!$A$3:$H$1751,7,FALSE),0)</f>
        <v>0</v>
      </c>
      <c r="C45" s="71">
        <f t="shared" si="1"/>
        <v>239050</v>
      </c>
      <c r="D45" s="71">
        <f t="shared" si="2"/>
        <v>-7400</v>
      </c>
      <c r="F45" s="68">
        <v>202107</v>
      </c>
      <c r="G45" s="71" cm="1">
        <f t="array" ref="G45">SUMPRODUCT(((MONTH(期間)=VALUE(RIGHT(F45,2)))*(YEAR(期間)=VALUE(LEFT(F45,4)))*綜合損益))</f>
        <v>0</v>
      </c>
    </row>
    <row r="46" spans="1:7" x14ac:dyDescent="0.25">
      <c r="A46" s="46" t="s">
        <v>782</v>
      </c>
      <c r="B46" s="71">
        <f>_xlfn.IFNA(VLOOKUP(A46,綜合_回測!$A$3:$H$1751,7,FALSE),0)</f>
        <v>0</v>
      </c>
      <c r="C46" s="71">
        <f t="shared" si="1"/>
        <v>239050</v>
      </c>
      <c r="D46" s="71">
        <f t="shared" si="2"/>
        <v>-7400</v>
      </c>
      <c r="F46" s="68">
        <v>202106</v>
      </c>
      <c r="G46" s="71" cm="1">
        <f t="array" ref="G46">SUMPRODUCT(((MONTH(期間)=VALUE(RIGHT(F46,2)))*(YEAR(期間)=VALUE(LEFT(F46,4)))*綜合損益))</f>
        <v>0</v>
      </c>
    </row>
    <row r="47" spans="1:7" x14ac:dyDescent="0.25">
      <c r="A47" s="46" t="s">
        <v>781</v>
      </c>
      <c r="B47" s="71">
        <f>_xlfn.IFNA(VLOOKUP(A47,綜合_回測!$A$3:$H$1751,7,FALSE),0)</f>
        <v>0</v>
      </c>
      <c r="C47" s="71">
        <f t="shared" si="1"/>
        <v>239050</v>
      </c>
      <c r="D47" s="71">
        <f t="shared" si="2"/>
        <v>-7400</v>
      </c>
      <c r="F47" s="68">
        <v>202105</v>
      </c>
      <c r="G47" s="71" cm="1">
        <f t="array" ref="G47">SUMPRODUCT(((MONTH(期間)=VALUE(RIGHT(F47,2)))*(YEAR(期間)=VALUE(LEFT(F47,4)))*綜合損益))</f>
        <v>0</v>
      </c>
    </row>
    <row r="48" spans="1:7" x14ac:dyDescent="0.25">
      <c r="A48" s="46" t="s">
        <v>780</v>
      </c>
      <c r="B48" s="71">
        <f>_xlfn.IFNA(VLOOKUP(A48,綜合_回測!$A$3:$H$1751,7,FALSE),0)</f>
        <v>0</v>
      </c>
      <c r="C48" s="71">
        <f t="shared" si="1"/>
        <v>239050</v>
      </c>
      <c r="D48" s="71">
        <f t="shared" si="2"/>
        <v>-7400</v>
      </c>
      <c r="F48" s="68">
        <v>202104</v>
      </c>
      <c r="G48" s="71" cm="1">
        <f t="array" ref="G48">SUMPRODUCT(((MONTH(期間)=VALUE(RIGHT(F48,2)))*(YEAR(期間)=VALUE(LEFT(F48,4)))*綜合損益))</f>
        <v>0</v>
      </c>
    </row>
    <row r="49" spans="1:7" x14ac:dyDescent="0.25">
      <c r="A49" s="46" t="s">
        <v>779</v>
      </c>
      <c r="B49" s="71">
        <f>_xlfn.IFNA(VLOOKUP(A49,綜合_回測!$A$3:$H$1751,7,FALSE),0)</f>
        <v>0</v>
      </c>
      <c r="C49" s="71">
        <f t="shared" si="1"/>
        <v>239050</v>
      </c>
      <c r="D49" s="71">
        <f t="shared" si="2"/>
        <v>-7400</v>
      </c>
      <c r="F49" s="68">
        <v>202103</v>
      </c>
      <c r="G49" s="71" cm="1">
        <f t="array" ref="G49">SUMPRODUCT(((MONTH(期間)=VALUE(RIGHT(F49,2)))*(YEAR(期間)=VALUE(LEFT(F49,4)))*綜合損益))</f>
        <v>0</v>
      </c>
    </row>
    <row r="50" spans="1:7" x14ac:dyDescent="0.25">
      <c r="A50" s="46" t="s">
        <v>778</v>
      </c>
      <c r="B50" s="71">
        <f>_xlfn.IFNA(VLOOKUP(A50,綜合_回測!$A$3:$H$1751,7,FALSE),0)</f>
        <v>0</v>
      </c>
      <c r="C50" s="71">
        <f t="shared" si="1"/>
        <v>239050</v>
      </c>
      <c r="D50" s="71">
        <f t="shared" si="2"/>
        <v>-7400</v>
      </c>
      <c r="F50" s="68">
        <v>202102</v>
      </c>
      <c r="G50" s="71" cm="1">
        <f t="array" ref="G50">SUMPRODUCT(((MONTH(期間)=VALUE(RIGHT(F50,2)))*(YEAR(期間)=VALUE(LEFT(F50,4)))*綜合損益))</f>
        <v>0</v>
      </c>
    </row>
    <row r="51" spans="1:7" x14ac:dyDescent="0.25">
      <c r="A51" s="46" t="s">
        <v>777</v>
      </c>
      <c r="B51" s="71">
        <f>_xlfn.IFNA(VLOOKUP(A51,綜合_回測!$A$3:$H$1751,7,FALSE),0)</f>
        <v>0</v>
      </c>
      <c r="C51" s="71">
        <f t="shared" si="1"/>
        <v>239050</v>
      </c>
      <c r="D51" s="71">
        <f t="shared" si="2"/>
        <v>-7400</v>
      </c>
      <c r="F51" s="68">
        <v>202101</v>
      </c>
      <c r="G51" s="71" cm="1">
        <f t="array" ref="G51">SUMPRODUCT(((MONTH(期間)=VALUE(RIGHT(F51,2)))*(YEAR(期間)=VALUE(LEFT(F51,4)))*綜合損益))</f>
        <v>0</v>
      </c>
    </row>
    <row r="52" spans="1:7" x14ac:dyDescent="0.25">
      <c r="A52" s="46" t="s">
        <v>776</v>
      </c>
      <c r="B52" s="71">
        <f>_xlfn.IFNA(VLOOKUP(A52,綜合_回測!$A$3:$H$1751,7,FALSE),0)</f>
        <v>0</v>
      </c>
      <c r="C52" s="71">
        <f t="shared" si="1"/>
        <v>239050</v>
      </c>
      <c r="D52" s="71">
        <f t="shared" si="2"/>
        <v>-7400</v>
      </c>
      <c r="F52" s="73">
        <v>202012</v>
      </c>
      <c r="G52" s="74" cm="1">
        <f t="array" ref="G52">SUMPRODUCT(((MONTH(期間)=VALUE(RIGHT(F52,2)))*(YEAR(期間)=VALUE(LEFT(F52,4)))*綜合損益))</f>
        <v>0</v>
      </c>
    </row>
    <row r="53" spans="1:7" x14ac:dyDescent="0.25">
      <c r="A53" s="46" t="s">
        <v>775</v>
      </c>
      <c r="B53" s="71">
        <f>_xlfn.IFNA(VLOOKUP(A53,綜合_回測!$A$3:$H$1751,7,FALSE),0)</f>
        <v>0</v>
      </c>
      <c r="C53" s="71">
        <f t="shared" si="1"/>
        <v>239050</v>
      </c>
      <c r="D53" s="71">
        <f t="shared" si="2"/>
        <v>-7400</v>
      </c>
      <c r="F53" s="73">
        <v>202011</v>
      </c>
      <c r="G53" s="74" cm="1">
        <f t="array" ref="G53">SUMPRODUCT(((MONTH(期間)=VALUE(RIGHT(F53,2)))*(YEAR(期間)=VALUE(LEFT(F53,4)))*綜合損益))</f>
        <v>0</v>
      </c>
    </row>
    <row r="54" spans="1:7" x14ac:dyDescent="0.25">
      <c r="A54" s="46" t="s">
        <v>774</v>
      </c>
      <c r="B54" s="71">
        <f>_xlfn.IFNA(VLOOKUP(A54,綜合_回測!$A$3:$H$1751,7,FALSE),0)</f>
        <v>0</v>
      </c>
      <c r="C54" s="71">
        <f t="shared" si="1"/>
        <v>239050</v>
      </c>
      <c r="D54" s="71">
        <f t="shared" si="2"/>
        <v>-7400</v>
      </c>
      <c r="F54" s="73">
        <v>202010</v>
      </c>
      <c r="G54" s="74" cm="1">
        <f t="array" ref="G54">SUMPRODUCT(((MONTH(期間)=VALUE(RIGHT(F54,2)))*(YEAR(期間)=VALUE(LEFT(F54,4)))*綜合損益))</f>
        <v>0</v>
      </c>
    </row>
    <row r="55" spans="1:7" x14ac:dyDescent="0.25">
      <c r="A55" s="46" t="s">
        <v>773</v>
      </c>
      <c r="B55" s="71">
        <f>_xlfn.IFNA(VLOOKUP(A55,綜合_回測!$A$3:$H$1751,7,FALSE),0)</f>
        <v>0</v>
      </c>
      <c r="C55" s="71">
        <f t="shared" si="1"/>
        <v>239050</v>
      </c>
      <c r="D55" s="71">
        <f t="shared" si="2"/>
        <v>-7400</v>
      </c>
      <c r="F55" s="73">
        <v>202009</v>
      </c>
      <c r="G55" s="74" cm="1">
        <f t="array" ref="G55">SUMPRODUCT(((MONTH(期間)=VALUE(RIGHT(F55,2)))*(YEAR(期間)=VALUE(LEFT(F55,4)))*綜合損益))</f>
        <v>0</v>
      </c>
    </row>
    <row r="56" spans="1:7" x14ac:dyDescent="0.25">
      <c r="A56" s="46" t="s">
        <v>772</v>
      </c>
      <c r="B56" s="71">
        <f>_xlfn.IFNA(VLOOKUP(A56,綜合_回測!$A$3:$H$1751,7,FALSE),0)</f>
        <v>0</v>
      </c>
      <c r="C56" s="71">
        <f t="shared" si="1"/>
        <v>239050</v>
      </c>
      <c r="D56" s="71">
        <f t="shared" si="2"/>
        <v>-7400</v>
      </c>
      <c r="F56" s="68">
        <v>202008</v>
      </c>
      <c r="G56" s="71" cm="1">
        <f t="array" ref="G56">SUMPRODUCT(((MONTH(期間)=VALUE(RIGHT(F56,2)))*(YEAR(期間)=VALUE(LEFT(F56,4)))*綜合損益))</f>
        <v>0</v>
      </c>
    </row>
    <row r="57" spans="1:7" x14ac:dyDescent="0.25">
      <c r="A57" s="46" t="s">
        <v>771</v>
      </c>
      <c r="B57" s="71">
        <f>_xlfn.IFNA(VLOOKUP(A57,綜合_回測!$A$3:$H$1751,7,FALSE),0)</f>
        <v>0</v>
      </c>
      <c r="C57" s="71">
        <f t="shared" si="1"/>
        <v>239050</v>
      </c>
      <c r="D57" s="71">
        <f t="shared" si="2"/>
        <v>-7400</v>
      </c>
      <c r="F57" s="68">
        <v>202007</v>
      </c>
      <c r="G57" s="71" cm="1">
        <f t="array" ref="G57">SUMPRODUCT(((MONTH(期間)=VALUE(RIGHT(F57,2)))*(YEAR(期間)=VALUE(LEFT(F57,4)))*綜合損益))</f>
        <v>0</v>
      </c>
    </row>
    <row r="58" spans="1:7" x14ac:dyDescent="0.25">
      <c r="A58" s="46" t="s">
        <v>770</v>
      </c>
      <c r="B58" s="71">
        <f>_xlfn.IFNA(VLOOKUP(A58,綜合_回測!$A$3:$H$1751,7,FALSE),0)</f>
        <v>0</v>
      </c>
      <c r="C58" s="71">
        <f t="shared" si="1"/>
        <v>239050</v>
      </c>
      <c r="D58" s="71">
        <f t="shared" si="2"/>
        <v>-7400</v>
      </c>
      <c r="F58" s="68">
        <v>202006</v>
      </c>
      <c r="G58" s="71" cm="1">
        <f t="array" ref="G58">SUMPRODUCT(((MONTH(期間)=VALUE(RIGHT(F58,2)))*(YEAR(期間)=VALUE(LEFT(F58,4)))*綜合損益))</f>
        <v>0</v>
      </c>
    </row>
    <row r="59" spans="1:7" x14ac:dyDescent="0.25">
      <c r="A59" s="46" t="s">
        <v>769</v>
      </c>
      <c r="B59" s="71">
        <f>_xlfn.IFNA(VLOOKUP(A59,綜合_回測!$A$3:$H$1751,7,FALSE),0)</f>
        <v>0</v>
      </c>
      <c r="C59" s="71">
        <f t="shared" si="1"/>
        <v>239050</v>
      </c>
      <c r="D59" s="71">
        <f t="shared" si="2"/>
        <v>-15950</v>
      </c>
      <c r="F59" s="68">
        <v>202005</v>
      </c>
      <c r="G59" s="71" cm="1">
        <f t="array" ref="G59">SUMPRODUCT(((MONTH(期間)=VALUE(RIGHT(F59,2)))*(YEAR(期間)=VALUE(LEFT(F59,4)))*綜合損益))</f>
        <v>0</v>
      </c>
    </row>
    <row r="60" spans="1:7" x14ac:dyDescent="0.25">
      <c r="A60" s="46" t="s">
        <v>768</v>
      </c>
      <c r="B60" s="71">
        <f>_xlfn.IFNA(VLOOKUP(A60,綜合_回測!$A$3:$H$1751,7,FALSE),0)</f>
        <v>0</v>
      </c>
      <c r="C60" s="71">
        <f t="shared" si="1"/>
        <v>239050</v>
      </c>
      <c r="D60" s="71">
        <f t="shared" si="2"/>
        <v>-15950</v>
      </c>
      <c r="F60" s="68">
        <v>202004</v>
      </c>
      <c r="G60" s="71" cm="1">
        <f t="array" ref="G60">SUMPRODUCT(((MONTH(期間)=VALUE(RIGHT(F60,2)))*(YEAR(期間)=VALUE(LEFT(F60,4)))*綜合損益))</f>
        <v>0</v>
      </c>
    </row>
    <row r="61" spans="1:7" x14ac:dyDescent="0.25">
      <c r="A61" s="46" t="s">
        <v>767</v>
      </c>
      <c r="B61" s="71">
        <f>_xlfn.IFNA(VLOOKUP(A61,綜合_回測!$A$3:$H$1751,7,FALSE),0)</f>
        <v>0</v>
      </c>
      <c r="C61" s="71">
        <f t="shared" si="1"/>
        <v>239050</v>
      </c>
      <c r="D61" s="71">
        <f t="shared" si="2"/>
        <v>-15950</v>
      </c>
      <c r="F61" s="68">
        <v>202003</v>
      </c>
      <c r="G61" s="71" cm="1">
        <f t="array" ref="G61">SUMPRODUCT(((MONTH(期間)=VALUE(RIGHT(F61,2)))*(YEAR(期間)=VALUE(LEFT(F61,4)))*綜合損益))</f>
        <v>0</v>
      </c>
    </row>
    <row r="62" spans="1:7" x14ac:dyDescent="0.25">
      <c r="A62" s="46" t="s">
        <v>766</v>
      </c>
      <c r="B62" s="71">
        <f>_xlfn.IFNA(VLOOKUP(A62,綜合_回測!$A$3:$H$1751,7,FALSE),0)</f>
        <v>0</v>
      </c>
      <c r="C62" s="71">
        <f t="shared" si="1"/>
        <v>239050</v>
      </c>
      <c r="D62" s="71">
        <f t="shared" si="2"/>
        <v>-15950</v>
      </c>
      <c r="F62" s="68">
        <v>202002</v>
      </c>
      <c r="G62" s="71" cm="1">
        <f t="array" ref="G62">SUMPRODUCT(((MONTH(期間)=VALUE(RIGHT(F62,2)))*(YEAR(期間)=VALUE(LEFT(F62,4)))*綜合損益))</f>
        <v>0</v>
      </c>
    </row>
    <row r="63" spans="1:7" x14ac:dyDescent="0.25">
      <c r="A63" s="46" t="s">
        <v>765</v>
      </c>
      <c r="B63" s="71">
        <f>_xlfn.IFNA(VLOOKUP(A63,綜合_回測!$A$3:$H$1751,7,FALSE),0)</f>
        <v>0</v>
      </c>
      <c r="C63" s="71">
        <f t="shared" si="1"/>
        <v>239050</v>
      </c>
      <c r="D63" s="71">
        <f t="shared" si="2"/>
        <v>-15950</v>
      </c>
      <c r="F63" s="68">
        <v>202001</v>
      </c>
      <c r="G63" s="71" cm="1">
        <f t="array" ref="G63">SUMPRODUCT(((MONTH(期間)=VALUE(RIGHT(F63,2)))*(YEAR(期間)=VALUE(LEFT(F63,4)))*綜合損益))</f>
        <v>0</v>
      </c>
    </row>
    <row r="64" spans="1:7" x14ac:dyDescent="0.25">
      <c r="A64" s="46" t="s">
        <v>764</v>
      </c>
      <c r="B64" s="71">
        <f>_xlfn.IFNA(VLOOKUP(A64,綜合_回測!$A$3:$H$1751,7,FALSE),0)</f>
        <v>0</v>
      </c>
      <c r="C64" s="71">
        <f t="shared" si="1"/>
        <v>239050</v>
      </c>
      <c r="D64" s="71">
        <f t="shared" si="2"/>
        <v>-15950</v>
      </c>
    </row>
    <row r="65" spans="1:4" x14ac:dyDescent="0.25">
      <c r="A65" s="46" t="s">
        <v>763</v>
      </c>
      <c r="B65" s="71">
        <f>_xlfn.IFNA(VLOOKUP(A65,綜合_回測!$A$3:$H$1751,7,FALSE),0)</f>
        <v>0</v>
      </c>
      <c r="C65" s="71">
        <f t="shared" si="1"/>
        <v>239050</v>
      </c>
      <c r="D65" s="71">
        <f t="shared" si="2"/>
        <v>-15950</v>
      </c>
    </row>
    <row r="66" spans="1:4" x14ac:dyDescent="0.25">
      <c r="A66" s="46" t="s">
        <v>762</v>
      </c>
      <c r="B66" s="71">
        <f>_xlfn.IFNA(VLOOKUP(A66,綜合_回測!$A$3:$H$1751,7,FALSE),0)</f>
        <v>0</v>
      </c>
      <c r="C66" s="71">
        <f t="shared" ref="C66:C129" si="3">C67+B66</f>
        <v>239050</v>
      </c>
      <c r="D66" s="71">
        <f t="shared" si="2"/>
        <v>-15950</v>
      </c>
    </row>
    <row r="67" spans="1:4" x14ac:dyDescent="0.25">
      <c r="A67" s="46" t="s">
        <v>761</v>
      </c>
      <c r="B67" s="71">
        <f>_xlfn.IFNA(VLOOKUP(A67,綜合_回測!$A$3:$H$1751,7,FALSE),0)</f>
        <v>0</v>
      </c>
      <c r="C67" s="71">
        <f t="shared" si="3"/>
        <v>239050</v>
      </c>
      <c r="D67" s="71">
        <f t="shared" si="2"/>
        <v>-15950</v>
      </c>
    </row>
    <row r="68" spans="1:4" x14ac:dyDescent="0.25">
      <c r="A68" s="46" t="s">
        <v>760</v>
      </c>
      <c r="B68" s="71">
        <f>_xlfn.IFNA(VLOOKUP(A68,綜合_回測!$A$3:$H$1751,7,FALSE),0)</f>
        <v>0</v>
      </c>
      <c r="C68" s="71">
        <f t="shared" si="3"/>
        <v>239050</v>
      </c>
      <c r="D68" s="71">
        <f t="shared" si="2"/>
        <v>-15950</v>
      </c>
    </row>
    <row r="69" spans="1:4" x14ac:dyDescent="0.25">
      <c r="A69" s="46" t="s">
        <v>759</v>
      </c>
      <c r="B69" s="71">
        <f>_xlfn.IFNA(VLOOKUP(A69,綜合_回測!$A$3:$H$1751,7,FALSE),0)</f>
        <v>0</v>
      </c>
      <c r="C69" s="71">
        <f t="shared" si="3"/>
        <v>239050</v>
      </c>
      <c r="D69" s="71">
        <f t="shared" si="2"/>
        <v>-15950</v>
      </c>
    </row>
    <row r="70" spans="1:4" x14ac:dyDescent="0.25">
      <c r="A70" s="46" t="s">
        <v>758</v>
      </c>
      <c r="B70" s="71">
        <f>_xlfn.IFNA(VLOOKUP(A70,綜合_回測!$A$3:$H$1751,7,FALSE),0)</f>
        <v>0</v>
      </c>
      <c r="C70" s="71">
        <f t="shared" si="3"/>
        <v>239050</v>
      </c>
      <c r="D70" s="71">
        <f t="shared" si="2"/>
        <v>-15950</v>
      </c>
    </row>
    <row r="71" spans="1:4" x14ac:dyDescent="0.25">
      <c r="A71" s="46" t="s">
        <v>757</v>
      </c>
      <c r="B71" s="71">
        <f>_xlfn.IFNA(VLOOKUP(A71,綜合_回測!$A$3:$H$1751,7,FALSE),0)</f>
        <v>0</v>
      </c>
      <c r="C71" s="71">
        <f t="shared" si="3"/>
        <v>239050</v>
      </c>
      <c r="D71" s="71">
        <f t="shared" si="2"/>
        <v>-15950</v>
      </c>
    </row>
    <row r="72" spans="1:4" x14ac:dyDescent="0.25">
      <c r="A72" s="46" t="s">
        <v>756</v>
      </c>
      <c r="B72" s="71">
        <f>_xlfn.IFNA(VLOOKUP(A72,綜合_回測!$A$3:$H$1751,7,FALSE),0)</f>
        <v>0</v>
      </c>
      <c r="C72" s="71">
        <f t="shared" si="3"/>
        <v>239050</v>
      </c>
      <c r="D72" s="71">
        <f t="shared" si="2"/>
        <v>-15950</v>
      </c>
    </row>
    <row r="73" spans="1:4" x14ac:dyDescent="0.25">
      <c r="A73" s="46" t="s">
        <v>755</v>
      </c>
      <c r="B73" s="71">
        <f>_xlfn.IFNA(VLOOKUP(A73,綜合_回測!$A$3:$H$1751,7,FALSE),0)</f>
        <v>0</v>
      </c>
      <c r="C73" s="71">
        <f t="shared" si="3"/>
        <v>239050</v>
      </c>
      <c r="D73" s="71">
        <f t="shared" si="2"/>
        <v>-15950</v>
      </c>
    </row>
    <row r="74" spans="1:4" x14ac:dyDescent="0.25">
      <c r="A74" s="46" t="s">
        <v>754</v>
      </c>
      <c r="B74" s="71">
        <f>_xlfn.IFNA(VLOOKUP(A74,綜合_回測!$A$3:$H$1751,7,FALSE),0)</f>
        <v>0</v>
      </c>
      <c r="C74" s="71">
        <f t="shared" si="3"/>
        <v>239050</v>
      </c>
      <c r="D74" s="71">
        <f t="shared" si="2"/>
        <v>-15950</v>
      </c>
    </row>
    <row r="75" spans="1:4" x14ac:dyDescent="0.25">
      <c r="A75" s="46" t="s">
        <v>753</v>
      </c>
      <c r="B75" s="71">
        <f>_xlfn.IFNA(VLOOKUP(A75,綜合_回測!$A$3:$H$1751,7,FALSE),0)</f>
        <v>0</v>
      </c>
      <c r="C75" s="71">
        <f t="shared" si="3"/>
        <v>239050</v>
      </c>
      <c r="D75" s="71">
        <f t="shared" si="2"/>
        <v>-15950</v>
      </c>
    </row>
    <row r="76" spans="1:4" x14ac:dyDescent="0.25">
      <c r="A76" s="46" t="s">
        <v>752</v>
      </c>
      <c r="B76" s="71">
        <f>_xlfn.IFNA(VLOOKUP(A76,綜合_回測!$A$3:$H$1751,7,FALSE),0)</f>
        <v>0</v>
      </c>
      <c r="C76" s="71">
        <f t="shared" si="3"/>
        <v>239050</v>
      </c>
      <c r="D76" s="71">
        <f t="shared" si="2"/>
        <v>-15950</v>
      </c>
    </row>
    <row r="77" spans="1:4" x14ac:dyDescent="0.25">
      <c r="A77" s="46" t="s">
        <v>751</v>
      </c>
      <c r="B77" s="71">
        <f>_xlfn.IFNA(VLOOKUP(A77,綜合_回測!$A$3:$H$1751,7,FALSE),0)</f>
        <v>0</v>
      </c>
      <c r="C77" s="71">
        <f t="shared" si="3"/>
        <v>239050</v>
      </c>
      <c r="D77" s="71">
        <f t="shared" si="2"/>
        <v>-15950</v>
      </c>
    </row>
    <row r="78" spans="1:4" x14ac:dyDescent="0.25">
      <c r="A78" s="46" t="s">
        <v>750</v>
      </c>
      <c r="B78" s="71">
        <f>_xlfn.IFNA(VLOOKUP(A78,綜合_回測!$A$3:$H$1751,7,FALSE),0)</f>
        <v>0</v>
      </c>
      <c r="C78" s="71">
        <f t="shared" si="3"/>
        <v>239050</v>
      </c>
      <c r="D78" s="71">
        <f t="shared" si="2"/>
        <v>-15950</v>
      </c>
    </row>
    <row r="79" spans="1:4" x14ac:dyDescent="0.25">
      <c r="A79" s="46" t="s">
        <v>749</v>
      </c>
      <c r="B79" s="71">
        <f>_xlfn.IFNA(VLOOKUP(A79,綜合_回測!$A$3:$H$1751,7,FALSE),0)</f>
        <v>0</v>
      </c>
      <c r="C79" s="71">
        <f t="shared" si="3"/>
        <v>239050</v>
      </c>
      <c r="D79" s="71">
        <f t="shared" si="2"/>
        <v>-15950</v>
      </c>
    </row>
    <row r="80" spans="1:4" x14ac:dyDescent="0.25">
      <c r="A80" s="46" t="s">
        <v>748</v>
      </c>
      <c r="B80" s="71">
        <f>_xlfn.IFNA(VLOOKUP(A80,綜合_回測!$A$3:$H$1751,7,FALSE),0)</f>
        <v>0</v>
      </c>
      <c r="C80" s="71">
        <f t="shared" si="3"/>
        <v>239050</v>
      </c>
      <c r="D80" s="71">
        <f t="shared" si="2"/>
        <v>-15950</v>
      </c>
    </row>
    <row r="81" spans="1:4" x14ac:dyDescent="0.25">
      <c r="A81" s="46" t="s">
        <v>747</v>
      </c>
      <c r="B81" s="71">
        <f>_xlfn.IFNA(VLOOKUP(A81,綜合_回測!$A$3:$H$1751,7,FALSE),0)</f>
        <v>0</v>
      </c>
      <c r="C81" s="71">
        <f t="shared" si="3"/>
        <v>239050</v>
      </c>
      <c r="D81" s="71">
        <f t="shared" si="2"/>
        <v>-15950</v>
      </c>
    </row>
    <row r="82" spans="1:4" x14ac:dyDescent="0.25">
      <c r="A82" s="46" t="s">
        <v>746</v>
      </c>
      <c r="B82" s="71">
        <f>_xlfn.IFNA(VLOOKUP(A82,綜合_回測!$A$3:$H$1751,7,FALSE),0)</f>
        <v>0</v>
      </c>
      <c r="C82" s="71">
        <f t="shared" si="3"/>
        <v>239050</v>
      </c>
      <c r="D82" s="71">
        <f t="shared" si="2"/>
        <v>-15950</v>
      </c>
    </row>
    <row r="83" spans="1:4" x14ac:dyDescent="0.25">
      <c r="A83" s="46" t="s">
        <v>743</v>
      </c>
      <c r="B83" s="71">
        <f>_xlfn.IFNA(VLOOKUP(A83,綜合_回測!$A$3:$H$1751,7,FALSE),0)</f>
        <v>0</v>
      </c>
      <c r="C83" s="71">
        <f t="shared" si="3"/>
        <v>239050</v>
      </c>
      <c r="D83" s="71">
        <f t="shared" si="2"/>
        <v>-15950</v>
      </c>
    </row>
    <row r="84" spans="1:4" x14ac:dyDescent="0.25">
      <c r="A84" s="46" t="s">
        <v>742</v>
      </c>
      <c r="B84" s="71">
        <f>_xlfn.IFNA(VLOOKUP(A84,綜合_回測!$A$3:$H$1751,7,FALSE),0)</f>
        <v>0</v>
      </c>
      <c r="C84" s="71">
        <f t="shared" si="3"/>
        <v>239050</v>
      </c>
      <c r="D84" s="71">
        <f t="shared" si="2"/>
        <v>-15950</v>
      </c>
    </row>
    <row r="85" spans="1:4" x14ac:dyDescent="0.25">
      <c r="A85" s="46" t="s">
        <v>738</v>
      </c>
      <c r="B85" s="71">
        <f>_xlfn.IFNA(VLOOKUP(A85,綜合_回測!$A$3:$H$1751,7,FALSE),0)</f>
        <v>0</v>
      </c>
      <c r="C85" s="71">
        <f t="shared" si="3"/>
        <v>239050</v>
      </c>
      <c r="D85" s="71">
        <f t="shared" si="2"/>
        <v>-15950</v>
      </c>
    </row>
    <row r="86" spans="1:4" x14ac:dyDescent="0.25">
      <c r="A86" s="46" t="s">
        <v>739</v>
      </c>
      <c r="B86" s="71">
        <f>_xlfn.IFNA(VLOOKUP(A86,綜合_回測!$A$3:$H$1751,7,FALSE),0)</f>
        <v>0</v>
      </c>
      <c r="C86" s="71">
        <f t="shared" si="3"/>
        <v>239050</v>
      </c>
      <c r="D86" s="71">
        <f t="shared" si="2"/>
        <v>-15950</v>
      </c>
    </row>
    <row r="87" spans="1:4" x14ac:dyDescent="0.25">
      <c r="A87" s="46" t="s">
        <v>741</v>
      </c>
      <c r="B87" s="71">
        <f>_xlfn.IFNA(VLOOKUP(A87,綜合_回測!$A$3:$H$1751,7,FALSE),0)</f>
        <v>0</v>
      </c>
      <c r="C87" s="71">
        <f t="shared" si="3"/>
        <v>239050</v>
      </c>
      <c r="D87" s="71">
        <f t="shared" si="2"/>
        <v>-15950</v>
      </c>
    </row>
    <row r="88" spans="1:4" x14ac:dyDescent="0.25">
      <c r="A88" s="46" t="s">
        <v>740</v>
      </c>
      <c r="B88" s="71">
        <f>_xlfn.IFNA(VLOOKUP(A88,綜合_回測!$A$3:$H$1751,7,FALSE),0)</f>
        <v>0</v>
      </c>
      <c r="C88" s="71">
        <f t="shared" si="3"/>
        <v>239050</v>
      </c>
      <c r="D88" s="71">
        <f t="shared" si="2"/>
        <v>-15950</v>
      </c>
    </row>
    <row r="89" spans="1:4" x14ac:dyDescent="0.25">
      <c r="A89" s="46" t="s">
        <v>697</v>
      </c>
      <c r="B89" s="71">
        <f>_xlfn.IFNA(VLOOKUP(A89,綜合_回測!$A$3:$H$1751,7,FALSE),0)</f>
        <v>0</v>
      </c>
      <c r="C89" s="71">
        <f t="shared" si="3"/>
        <v>239050</v>
      </c>
      <c r="D89" s="71">
        <f t="shared" si="2"/>
        <v>-15950</v>
      </c>
    </row>
    <row r="90" spans="1:4" x14ac:dyDescent="0.25">
      <c r="A90" s="46" t="s">
        <v>698</v>
      </c>
      <c r="B90" s="71">
        <f>_xlfn.IFNA(VLOOKUP(A90,綜合_回測!$A$3:$H$1751,7,FALSE),0)</f>
        <v>0</v>
      </c>
      <c r="C90" s="71">
        <f t="shared" si="3"/>
        <v>239050</v>
      </c>
      <c r="D90" s="71">
        <f t="shared" si="2"/>
        <v>-15950</v>
      </c>
    </row>
    <row r="91" spans="1:4" x14ac:dyDescent="0.25">
      <c r="A91" s="46" t="s">
        <v>699</v>
      </c>
      <c r="B91" s="71">
        <f>_xlfn.IFNA(VLOOKUP(A91,綜合_回測!$A$3:$H$1751,7,FALSE),0)</f>
        <v>-5800</v>
      </c>
      <c r="C91" s="71">
        <f t="shared" si="3"/>
        <v>239050</v>
      </c>
      <c r="D91" s="71">
        <f t="shared" si="2"/>
        <v>-21750</v>
      </c>
    </row>
    <row r="92" spans="1:4" x14ac:dyDescent="0.25">
      <c r="A92" s="46" t="s">
        <v>700</v>
      </c>
      <c r="B92" s="71">
        <f>_xlfn.IFNA(VLOOKUP(A92,綜合_回測!$A$3:$H$1751,7,FALSE),0)</f>
        <v>7400</v>
      </c>
      <c r="C92" s="71">
        <f t="shared" si="3"/>
        <v>244850</v>
      </c>
      <c r="D92" s="71">
        <f t="shared" si="2"/>
        <v>-8550</v>
      </c>
    </row>
    <row r="93" spans="1:4" x14ac:dyDescent="0.25">
      <c r="A93" s="46" t="s">
        <v>701</v>
      </c>
      <c r="B93" s="71">
        <f>_xlfn.IFNA(VLOOKUP(A93,綜合_回測!$A$3:$H$1751,7,FALSE),0)</f>
        <v>0</v>
      </c>
      <c r="C93" s="71">
        <f t="shared" si="3"/>
        <v>237450</v>
      </c>
      <c r="D93" s="71">
        <f t="shared" si="2"/>
        <v>-15950</v>
      </c>
    </row>
    <row r="94" spans="1:4" x14ac:dyDescent="0.25">
      <c r="A94" s="46" t="s">
        <v>702</v>
      </c>
      <c r="B94" s="71">
        <f>_xlfn.IFNA(VLOOKUP(A94,綜合_回測!$A$3:$H$1751,7,FALSE),0)</f>
        <v>0</v>
      </c>
      <c r="C94" s="71">
        <f t="shared" si="3"/>
        <v>237450</v>
      </c>
      <c r="D94" s="71">
        <f t="shared" ref="D94:D157" si="4">MIN((B94-MAX(B94:B152)),0)</f>
        <v>-15950</v>
      </c>
    </row>
    <row r="95" spans="1:4" x14ac:dyDescent="0.25">
      <c r="A95" s="46" t="s">
        <v>695</v>
      </c>
      <c r="B95" s="71">
        <f>_xlfn.IFNA(VLOOKUP(A95,綜合_回測!$A$3:$H$1751,7,FALSE),0)</f>
        <v>-5900</v>
      </c>
      <c r="C95" s="71">
        <f t="shared" si="3"/>
        <v>237450</v>
      </c>
      <c r="D95" s="71">
        <f t="shared" si="4"/>
        <v>-21850</v>
      </c>
    </row>
    <row r="96" spans="1:4" x14ac:dyDescent="0.25">
      <c r="A96" s="46" t="s">
        <v>694</v>
      </c>
      <c r="B96" s="71">
        <f>_xlfn.IFNA(VLOOKUP(A96,綜合_回測!$A$3:$H$1751,7,FALSE),0)</f>
        <v>-5400</v>
      </c>
      <c r="C96" s="71">
        <f t="shared" si="3"/>
        <v>243350</v>
      </c>
      <c r="D96" s="71">
        <f t="shared" si="4"/>
        <v>-21350</v>
      </c>
    </row>
    <row r="97" spans="1:4" x14ac:dyDescent="0.25">
      <c r="A97" s="46" t="s">
        <v>693</v>
      </c>
      <c r="B97" s="71">
        <f>_xlfn.IFNA(VLOOKUP(A97,綜合_回測!$A$3:$H$1751,7,FALSE),0)</f>
        <v>0</v>
      </c>
      <c r="C97" s="71">
        <f t="shared" si="3"/>
        <v>248750</v>
      </c>
      <c r="D97" s="71">
        <f t="shared" si="4"/>
        <v>-15950</v>
      </c>
    </row>
    <row r="98" spans="1:4" x14ac:dyDescent="0.25">
      <c r="A98" s="46" t="s">
        <v>692</v>
      </c>
      <c r="B98" s="71">
        <f>_xlfn.IFNA(VLOOKUP(A98,綜合_回測!$A$3:$H$1751,7,FALSE),0)</f>
        <v>-5800</v>
      </c>
      <c r="C98" s="71">
        <f t="shared" si="3"/>
        <v>248750</v>
      </c>
      <c r="D98" s="71">
        <f t="shared" si="4"/>
        <v>-21750</v>
      </c>
    </row>
    <row r="99" spans="1:4" x14ac:dyDescent="0.25">
      <c r="A99" s="46" t="s">
        <v>745</v>
      </c>
      <c r="B99" s="71">
        <f>_xlfn.IFNA(VLOOKUP(A99,綜合_回測!$A$3:$H$1751,7,FALSE),0)</f>
        <v>0</v>
      </c>
      <c r="C99" s="71">
        <f t="shared" si="3"/>
        <v>254550</v>
      </c>
      <c r="D99" s="71">
        <f t="shared" si="4"/>
        <v>-15950</v>
      </c>
    </row>
    <row r="100" spans="1:4" x14ac:dyDescent="0.25">
      <c r="A100" s="46" t="s">
        <v>691</v>
      </c>
      <c r="B100" s="71">
        <f>_xlfn.IFNA(VLOOKUP(A100,綜合_回測!$A$3:$H$1751,7,FALSE),0)</f>
        <v>1500</v>
      </c>
      <c r="C100" s="71">
        <f t="shared" si="3"/>
        <v>254550</v>
      </c>
      <c r="D100" s="71">
        <f t="shared" si="4"/>
        <v>-14450</v>
      </c>
    </row>
    <row r="101" spans="1:4" x14ac:dyDescent="0.25">
      <c r="A101" s="46" t="s">
        <v>690</v>
      </c>
      <c r="B101" s="71">
        <f>_xlfn.IFNA(VLOOKUP(A101,綜合_回測!$A$3:$H$1751,7,FALSE),0)</f>
        <v>0</v>
      </c>
      <c r="C101" s="71">
        <f t="shared" si="3"/>
        <v>253050</v>
      </c>
      <c r="D101" s="71">
        <f t="shared" si="4"/>
        <v>-15950</v>
      </c>
    </row>
    <row r="102" spans="1:4" x14ac:dyDescent="0.25">
      <c r="A102" s="46" t="s">
        <v>689</v>
      </c>
      <c r="B102" s="71">
        <f>_xlfn.IFNA(VLOOKUP(A102,綜合_回測!$A$3:$H$1751,7,FALSE),0)</f>
        <v>1100</v>
      </c>
      <c r="C102" s="71">
        <f t="shared" si="3"/>
        <v>253050</v>
      </c>
      <c r="D102" s="71">
        <f t="shared" si="4"/>
        <v>-14850</v>
      </c>
    </row>
    <row r="103" spans="1:4" x14ac:dyDescent="0.25">
      <c r="A103" s="46" t="s">
        <v>688</v>
      </c>
      <c r="B103" s="71">
        <f>_xlfn.IFNA(VLOOKUP(A103,綜合_回測!$A$3:$H$1751,7,FALSE),0)</f>
        <v>5350</v>
      </c>
      <c r="C103" s="71">
        <f t="shared" si="3"/>
        <v>251950</v>
      </c>
      <c r="D103" s="71">
        <f t="shared" si="4"/>
        <v>-10600</v>
      </c>
    </row>
    <row r="104" spans="1:4" x14ac:dyDescent="0.25">
      <c r="A104" s="46" t="s">
        <v>687</v>
      </c>
      <c r="B104" s="71">
        <f>_xlfn.IFNA(VLOOKUP(A104,綜合_回測!$A$3:$H$1751,7,FALSE),0)</f>
        <v>0</v>
      </c>
      <c r="C104" s="71">
        <f t="shared" si="3"/>
        <v>246600</v>
      </c>
      <c r="D104" s="71">
        <f t="shared" si="4"/>
        <v>-15950</v>
      </c>
    </row>
    <row r="105" spans="1:4" x14ac:dyDescent="0.25">
      <c r="A105" s="46" t="s">
        <v>686</v>
      </c>
      <c r="B105" s="71">
        <f>_xlfn.IFNA(VLOOKUP(A105,綜合_回測!$A$3:$H$1751,7,FALSE),0)</f>
        <v>-5400</v>
      </c>
      <c r="C105" s="71">
        <f t="shared" si="3"/>
        <v>246600</v>
      </c>
      <c r="D105" s="71">
        <f t="shared" si="4"/>
        <v>-21350</v>
      </c>
    </row>
    <row r="106" spans="1:4" x14ac:dyDescent="0.25">
      <c r="A106" s="46" t="s">
        <v>685</v>
      </c>
      <c r="B106" s="71">
        <f>_xlfn.IFNA(VLOOKUP(A106,綜合_回測!$A$3:$H$1751,7,FALSE),0)</f>
        <v>0</v>
      </c>
      <c r="C106" s="71">
        <f t="shared" si="3"/>
        <v>252000</v>
      </c>
      <c r="D106" s="71">
        <f t="shared" si="4"/>
        <v>-15950</v>
      </c>
    </row>
    <row r="107" spans="1:4" x14ac:dyDescent="0.25">
      <c r="A107" s="46" t="s">
        <v>684</v>
      </c>
      <c r="B107" s="71">
        <f>_xlfn.IFNA(VLOOKUP(A107,綜合_回測!$A$3:$H$1751,7,FALSE),0)</f>
        <v>0</v>
      </c>
      <c r="C107" s="71">
        <f t="shared" si="3"/>
        <v>252000</v>
      </c>
      <c r="D107" s="71">
        <f t="shared" si="4"/>
        <v>-15950</v>
      </c>
    </row>
    <row r="108" spans="1:4" x14ac:dyDescent="0.25">
      <c r="A108" s="46" t="s">
        <v>683</v>
      </c>
      <c r="B108" s="71">
        <f>_xlfn.IFNA(VLOOKUP(A108,綜合_回測!$A$3:$H$1751,7,FALSE),0)</f>
        <v>0</v>
      </c>
      <c r="C108" s="71">
        <f t="shared" si="3"/>
        <v>252000</v>
      </c>
      <c r="D108" s="71">
        <f t="shared" si="4"/>
        <v>-15950</v>
      </c>
    </row>
    <row r="109" spans="1:4" x14ac:dyDescent="0.25">
      <c r="A109" s="46" t="s">
        <v>682</v>
      </c>
      <c r="B109" s="71">
        <f>_xlfn.IFNA(VLOOKUP(A109,綜合_回測!$A$3:$H$1751,7,FALSE),0)</f>
        <v>0</v>
      </c>
      <c r="C109" s="71">
        <f t="shared" si="3"/>
        <v>252000</v>
      </c>
      <c r="D109" s="71">
        <f t="shared" si="4"/>
        <v>-15950</v>
      </c>
    </row>
    <row r="110" spans="1:4" x14ac:dyDescent="0.25">
      <c r="A110" s="46" t="s">
        <v>681</v>
      </c>
      <c r="B110" s="71">
        <f>_xlfn.IFNA(VLOOKUP(A110,綜合_回測!$A$3:$H$1751,7,FALSE),0)</f>
        <v>500</v>
      </c>
      <c r="C110" s="71">
        <f t="shared" si="3"/>
        <v>252000</v>
      </c>
      <c r="D110" s="71">
        <f t="shared" si="4"/>
        <v>-15450</v>
      </c>
    </row>
    <row r="111" spans="1:4" x14ac:dyDescent="0.25">
      <c r="A111" s="46" t="s">
        <v>680</v>
      </c>
      <c r="B111" s="71">
        <f>_xlfn.IFNA(VLOOKUP(A111,綜合_回測!$A$3:$H$1751,7,FALSE),0)</f>
        <v>2100</v>
      </c>
      <c r="C111" s="71">
        <f t="shared" si="3"/>
        <v>251500</v>
      </c>
      <c r="D111" s="71">
        <f t="shared" si="4"/>
        <v>-13850</v>
      </c>
    </row>
    <row r="112" spans="1:4" x14ac:dyDescent="0.25">
      <c r="A112" s="46" t="s">
        <v>679</v>
      </c>
      <c r="B112" s="71">
        <f>_xlfn.IFNA(VLOOKUP(A112,綜合_回測!$A$3:$H$1751,7,FALSE),0)</f>
        <v>0</v>
      </c>
      <c r="C112" s="71">
        <f t="shared" si="3"/>
        <v>249400</v>
      </c>
      <c r="D112" s="71">
        <f t="shared" si="4"/>
        <v>-15950</v>
      </c>
    </row>
    <row r="113" spans="1:4" x14ac:dyDescent="0.25">
      <c r="A113" s="46" t="s">
        <v>678</v>
      </c>
      <c r="B113" s="71">
        <f>_xlfn.IFNA(VLOOKUP(A113,綜合_回測!$A$3:$H$1751,7,FALSE),0)</f>
        <v>-5400</v>
      </c>
      <c r="C113" s="71">
        <f t="shared" si="3"/>
        <v>249400</v>
      </c>
      <c r="D113" s="71">
        <f t="shared" si="4"/>
        <v>-21350</v>
      </c>
    </row>
    <row r="114" spans="1:4" x14ac:dyDescent="0.25">
      <c r="A114" s="46" t="s">
        <v>677</v>
      </c>
      <c r="B114" s="71">
        <f>_xlfn.IFNA(VLOOKUP(A114,綜合_回測!$A$3:$H$1751,7,FALSE),0)</f>
        <v>-3500</v>
      </c>
      <c r="C114" s="71">
        <f t="shared" si="3"/>
        <v>254800</v>
      </c>
      <c r="D114" s="71">
        <f t="shared" si="4"/>
        <v>-19450</v>
      </c>
    </row>
    <row r="115" spans="1:4" x14ac:dyDescent="0.25">
      <c r="A115" s="46" t="s">
        <v>676</v>
      </c>
      <c r="B115" s="71">
        <f>_xlfn.IFNA(VLOOKUP(A115,綜合_回測!$A$3:$H$1751,7,FALSE),0)</f>
        <v>0</v>
      </c>
      <c r="C115" s="71">
        <f t="shared" si="3"/>
        <v>258300</v>
      </c>
      <c r="D115" s="71">
        <f t="shared" si="4"/>
        <v>-15950</v>
      </c>
    </row>
    <row r="116" spans="1:4" x14ac:dyDescent="0.25">
      <c r="A116" s="46" t="s">
        <v>675</v>
      </c>
      <c r="B116" s="71">
        <f>_xlfn.IFNA(VLOOKUP(A116,綜合_回測!$A$3:$H$1751,7,FALSE),0)</f>
        <v>-5800</v>
      </c>
      <c r="C116" s="71">
        <f t="shared" si="3"/>
        <v>258300</v>
      </c>
      <c r="D116" s="71">
        <f t="shared" si="4"/>
        <v>-21750</v>
      </c>
    </row>
    <row r="117" spans="1:4" x14ac:dyDescent="0.25">
      <c r="A117" s="46" t="s">
        <v>674</v>
      </c>
      <c r="B117" s="71">
        <f>_xlfn.IFNA(VLOOKUP(A117,綜合_回測!$A$3:$H$1751,7,FALSE),0)</f>
        <v>15950</v>
      </c>
      <c r="C117" s="71">
        <f t="shared" si="3"/>
        <v>264100</v>
      </c>
      <c r="D117" s="71">
        <f t="shared" si="4"/>
        <v>0</v>
      </c>
    </row>
    <row r="118" spans="1:4" x14ac:dyDescent="0.25">
      <c r="A118" s="46" t="s">
        <v>673</v>
      </c>
      <c r="B118" s="71">
        <f>_xlfn.IFNA(VLOOKUP(A118,綜合_回測!$A$3:$H$1751,7,FALSE),0)</f>
        <v>-300</v>
      </c>
      <c r="C118" s="71">
        <f t="shared" si="3"/>
        <v>248150</v>
      </c>
      <c r="D118" s="71">
        <f t="shared" si="4"/>
        <v>-14400</v>
      </c>
    </row>
    <row r="119" spans="1:4" x14ac:dyDescent="0.25">
      <c r="A119" s="46" t="s">
        <v>672</v>
      </c>
      <c r="B119" s="71">
        <f>_xlfn.IFNA(VLOOKUP(A119,綜合_回測!$A$3:$H$1751,7,FALSE),0)</f>
        <v>0</v>
      </c>
      <c r="C119" s="71">
        <f t="shared" si="3"/>
        <v>248450</v>
      </c>
      <c r="D119" s="71">
        <f t="shared" si="4"/>
        <v>-14100</v>
      </c>
    </row>
    <row r="120" spans="1:4" x14ac:dyDescent="0.25">
      <c r="A120" s="46" t="s">
        <v>671</v>
      </c>
      <c r="B120" s="71">
        <f>_xlfn.IFNA(VLOOKUP(A120,綜合_回測!$A$3:$H$1751,7,FALSE),0)</f>
        <v>0</v>
      </c>
      <c r="C120" s="71">
        <f t="shared" si="3"/>
        <v>248450</v>
      </c>
      <c r="D120" s="71">
        <f t="shared" si="4"/>
        <v>-14100</v>
      </c>
    </row>
    <row r="121" spans="1:4" x14ac:dyDescent="0.25">
      <c r="A121" s="46" t="s">
        <v>670</v>
      </c>
      <c r="B121" s="71">
        <f>_xlfn.IFNA(VLOOKUP(A121,綜合_回測!$A$3:$H$1751,7,FALSE),0)</f>
        <v>0</v>
      </c>
      <c r="C121" s="71">
        <f t="shared" si="3"/>
        <v>248450</v>
      </c>
      <c r="D121" s="71">
        <f t="shared" si="4"/>
        <v>-14100</v>
      </c>
    </row>
    <row r="122" spans="1:4" x14ac:dyDescent="0.25">
      <c r="A122" s="46" t="s">
        <v>669</v>
      </c>
      <c r="B122" s="71">
        <f>_xlfn.IFNA(VLOOKUP(A122,綜合_回測!$A$3:$H$1751,7,FALSE),0)</f>
        <v>0</v>
      </c>
      <c r="C122" s="71">
        <f t="shared" si="3"/>
        <v>248450</v>
      </c>
      <c r="D122" s="71">
        <f t="shared" si="4"/>
        <v>-14100</v>
      </c>
    </row>
    <row r="123" spans="1:4" x14ac:dyDescent="0.25">
      <c r="A123" s="46" t="s">
        <v>668</v>
      </c>
      <c r="B123" s="71">
        <f>_xlfn.IFNA(VLOOKUP(A123,綜合_回測!$A$3:$H$1751,7,FALSE),0)</f>
        <v>0</v>
      </c>
      <c r="C123" s="71">
        <f t="shared" si="3"/>
        <v>248450</v>
      </c>
      <c r="D123" s="71">
        <f t="shared" si="4"/>
        <v>-14100</v>
      </c>
    </row>
    <row r="124" spans="1:4" x14ac:dyDescent="0.25">
      <c r="A124" s="46" t="s">
        <v>667</v>
      </c>
      <c r="B124" s="71">
        <f>_xlfn.IFNA(VLOOKUP(A124,綜合_回測!$A$3:$H$1751,7,FALSE),0)</f>
        <v>-10400</v>
      </c>
      <c r="C124" s="71">
        <f t="shared" si="3"/>
        <v>248450</v>
      </c>
      <c r="D124" s="71">
        <f t="shared" si="4"/>
        <v>-24500</v>
      </c>
    </row>
    <row r="125" spans="1:4" x14ac:dyDescent="0.25">
      <c r="A125" s="46" t="s">
        <v>666</v>
      </c>
      <c r="B125" s="71">
        <f>_xlfn.IFNA(VLOOKUP(A125,綜合_回測!$A$3:$H$1751,7,FALSE),0)</f>
        <v>3300</v>
      </c>
      <c r="C125" s="71">
        <f t="shared" si="3"/>
        <v>258850</v>
      </c>
      <c r="D125" s="71">
        <f t="shared" si="4"/>
        <v>-10800</v>
      </c>
    </row>
    <row r="126" spans="1:4" x14ac:dyDescent="0.25">
      <c r="A126" s="46" t="s">
        <v>665</v>
      </c>
      <c r="B126" s="71">
        <f>_xlfn.IFNA(VLOOKUP(A126,綜合_回測!$A$3:$H$1751,7,FALSE),0)</f>
        <v>6850</v>
      </c>
      <c r="C126" s="71">
        <f t="shared" si="3"/>
        <v>255550</v>
      </c>
      <c r="D126" s="71">
        <f t="shared" si="4"/>
        <v>-7250</v>
      </c>
    </row>
    <row r="127" spans="1:4" x14ac:dyDescent="0.25">
      <c r="A127" s="46" t="s">
        <v>664</v>
      </c>
      <c r="B127" s="71">
        <f>_xlfn.IFNA(VLOOKUP(A127,綜合_回測!$A$3:$H$1751,7,FALSE),0)</f>
        <v>0</v>
      </c>
      <c r="C127" s="71">
        <f t="shared" si="3"/>
        <v>248700</v>
      </c>
      <c r="D127" s="71">
        <f t="shared" si="4"/>
        <v>-14100</v>
      </c>
    </row>
    <row r="128" spans="1:4" x14ac:dyDescent="0.25">
      <c r="A128" s="46" t="s">
        <v>663</v>
      </c>
      <c r="B128" s="71">
        <f>_xlfn.IFNA(VLOOKUP(A128,綜合_回測!$A$3:$H$1751,7,FALSE),0)</f>
        <v>4500</v>
      </c>
      <c r="C128" s="71">
        <f t="shared" si="3"/>
        <v>248700</v>
      </c>
      <c r="D128" s="71">
        <f t="shared" si="4"/>
        <v>-9600</v>
      </c>
    </row>
    <row r="129" spans="1:4" x14ac:dyDescent="0.25">
      <c r="A129" s="46" t="s">
        <v>662</v>
      </c>
      <c r="B129" s="71">
        <f>_xlfn.IFNA(VLOOKUP(A129,綜合_回測!$A$3:$H$1751,7,FALSE),0)</f>
        <v>4100</v>
      </c>
      <c r="C129" s="71">
        <f t="shared" si="3"/>
        <v>244200</v>
      </c>
      <c r="D129" s="71">
        <f t="shared" si="4"/>
        <v>-10000</v>
      </c>
    </row>
    <row r="130" spans="1:4" x14ac:dyDescent="0.25">
      <c r="A130" s="46" t="s">
        <v>661</v>
      </c>
      <c r="B130" s="71">
        <f>_xlfn.IFNA(VLOOKUP(A130,綜合_回測!$A$3:$H$1751,7,FALSE),0)</f>
        <v>0</v>
      </c>
      <c r="C130" s="71">
        <f t="shared" ref="C130:C193" si="5">C131+B130</f>
        <v>240100</v>
      </c>
      <c r="D130" s="71">
        <f t="shared" si="4"/>
        <v>-14100</v>
      </c>
    </row>
    <row r="131" spans="1:4" x14ac:dyDescent="0.25">
      <c r="A131" s="46" t="s">
        <v>660</v>
      </c>
      <c r="B131" s="71">
        <f>_xlfn.IFNA(VLOOKUP(A131,綜合_回測!$A$3:$H$1751,7,FALSE),0)</f>
        <v>0</v>
      </c>
      <c r="C131" s="71">
        <f t="shared" si="5"/>
        <v>240100</v>
      </c>
      <c r="D131" s="71">
        <f t="shared" si="4"/>
        <v>-14100</v>
      </c>
    </row>
    <row r="132" spans="1:4" x14ac:dyDescent="0.25">
      <c r="A132" s="46" t="s">
        <v>659</v>
      </c>
      <c r="B132" s="71">
        <f>_xlfn.IFNA(VLOOKUP(A132,綜合_回測!$A$3:$H$1751,7,FALSE),0)</f>
        <v>-5800</v>
      </c>
      <c r="C132" s="71">
        <f t="shared" si="5"/>
        <v>240100</v>
      </c>
      <c r="D132" s="71">
        <f t="shared" si="4"/>
        <v>-19900</v>
      </c>
    </row>
    <row r="133" spans="1:4" x14ac:dyDescent="0.25">
      <c r="A133" s="46" t="s">
        <v>658</v>
      </c>
      <c r="B133" s="71">
        <f>_xlfn.IFNA(VLOOKUP(A133,綜合_回測!$A$3:$H$1751,7,FALSE),0)</f>
        <v>-100</v>
      </c>
      <c r="C133" s="71">
        <f t="shared" si="5"/>
        <v>245900</v>
      </c>
      <c r="D133" s="71">
        <f t="shared" si="4"/>
        <v>-14200</v>
      </c>
    </row>
    <row r="134" spans="1:4" x14ac:dyDescent="0.25">
      <c r="A134" s="46" t="s">
        <v>657</v>
      </c>
      <c r="B134" s="71">
        <f>_xlfn.IFNA(VLOOKUP(A134,綜合_回測!$A$3:$H$1751,7,FALSE),0)</f>
        <v>-5400</v>
      </c>
      <c r="C134" s="71">
        <f t="shared" si="5"/>
        <v>246000</v>
      </c>
      <c r="D134" s="71">
        <f t="shared" si="4"/>
        <v>-19500</v>
      </c>
    </row>
    <row r="135" spans="1:4" x14ac:dyDescent="0.25">
      <c r="A135" s="46" t="s">
        <v>656</v>
      </c>
      <c r="B135" s="71">
        <f>_xlfn.IFNA(VLOOKUP(A135,綜合_回測!$A$3:$H$1751,7,FALSE),0)</f>
        <v>0</v>
      </c>
      <c r="C135" s="71">
        <f t="shared" si="5"/>
        <v>251400</v>
      </c>
      <c r="D135" s="71">
        <f t="shared" si="4"/>
        <v>-14100</v>
      </c>
    </row>
    <row r="136" spans="1:4" x14ac:dyDescent="0.25">
      <c r="A136" s="46" t="s">
        <v>655</v>
      </c>
      <c r="B136" s="71">
        <f>_xlfn.IFNA(VLOOKUP(A136,綜合_回測!$A$3:$H$1751,7,FALSE),0)</f>
        <v>-5900</v>
      </c>
      <c r="C136" s="71">
        <f t="shared" si="5"/>
        <v>251400</v>
      </c>
      <c r="D136" s="71">
        <f t="shared" si="4"/>
        <v>-20000</v>
      </c>
    </row>
    <row r="137" spans="1:4" x14ac:dyDescent="0.25">
      <c r="A137" s="46" t="s">
        <v>654</v>
      </c>
      <c r="B137" s="71">
        <f>_xlfn.IFNA(VLOOKUP(A137,綜合_回測!$A$3:$H$1751,7,FALSE),0)</f>
        <v>0</v>
      </c>
      <c r="C137" s="71">
        <f t="shared" si="5"/>
        <v>257300</v>
      </c>
      <c r="D137" s="71">
        <f t="shared" si="4"/>
        <v>-14100</v>
      </c>
    </row>
    <row r="138" spans="1:4" x14ac:dyDescent="0.25">
      <c r="A138" s="46" t="s">
        <v>653</v>
      </c>
      <c r="B138" s="71">
        <f>_xlfn.IFNA(VLOOKUP(A138,綜合_回測!$A$3:$H$1751,7,FALSE),0)</f>
        <v>0</v>
      </c>
      <c r="C138" s="71">
        <f t="shared" si="5"/>
        <v>257300</v>
      </c>
      <c r="D138" s="71">
        <f t="shared" si="4"/>
        <v>-14100</v>
      </c>
    </row>
    <row r="139" spans="1:4" x14ac:dyDescent="0.25">
      <c r="A139" s="46" t="s">
        <v>652</v>
      </c>
      <c r="B139" s="71">
        <f>_xlfn.IFNA(VLOOKUP(A139,綜合_回測!$A$3:$H$1751,7,FALSE),0)</f>
        <v>13400</v>
      </c>
      <c r="C139" s="71">
        <f t="shared" si="5"/>
        <v>257300</v>
      </c>
      <c r="D139" s="71">
        <f t="shared" si="4"/>
        <v>-700</v>
      </c>
    </row>
    <row r="140" spans="1:4" x14ac:dyDescent="0.25">
      <c r="A140" s="46" t="s">
        <v>651</v>
      </c>
      <c r="B140" s="71">
        <f>_xlfn.IFNA(VLOOKUP(A140,綜合_回測!$A$3:$H$1751,7,FALSE),0)</f>
        <v>-3100</v>
      </c>
      <c r="C140" s="71">
        <f t="shared" si="5"/>
        <v>243900</v>
      </c>
      <c r="D140" s="71">
        <f t="shared" si="4"/>
        <v>-17200</v>
      </c>
    </row>
    <row r="141" spans="1:4" x14ac:dyDescent="0.25">
      <c r="A141" s="46" t="s">
        <v>650</v>
      </c>
      <c r="B141" s="71">
        <f>_xlfn.IFNA(VLOOKUP(A141,綜合_回測!$A$3:$H$1751,7,FALSE),0)</f>
        <v>6050</v>
      </c>
      <c r="C141" s="71">
        <f t="shared" si="5"/>
        <v>247000</v>
      </c>
      <c r="D141" s="71">
        <f t="shared" si="4"/>
        <v>-8050</v>
      </c>
    </row>
    <row r="142" spans="1:4" x14ac:dyDescent="0.25">
      <c r="A142" s="46" t="s">
        <v>649</v>
      </c>
      <c r="B142" s="71">
        <f>_xlfn.IFNA(VLOOKUP(A142,綜合_回測!$A$3:$H$1751,7,FALSE),0)</f>
        <v>1300</v>
      </c>
      <c r="C142" s="71">
        <f t="shared" si="5"/>
        <v>240950</v>
      </c>
      <c r="D142" s="71">
        <f t="shared" si="4"/>
        <v>-12800</v>
      </c>
    </row>
    <row r="143" spans="1:4" x14ac:dyDescent="0.25">
      <c r="A143" s="46" t="s">
        <v>648</v>
      </c>
      <c r="B143" s="71">
        <f>_xlfn.IFNA(VLOOKUP(A143,綜合_回測!$A$3:$H$1751,7,FALSE),0)</f>
        <v>0</v>
      </c>
      <c r="C143" s="71">
        <f t="shared" si="5"/>
        <v>239650</v>
      </c>
      <c r="D143" s="71">
        <f t="shared" si="4"/>
        <v>-14100</v>
      </c>
    </row>
    <row r="144" spans="1:4" x14ac:dyDescent="0.25">
      <c r="A144" s="46" t="s">
        <v>647</v>
      </c>
      <c r="B144" s="71">
        <f>_xlfn.IFNA(VLOOKUP(A144,綜合_回測!$A$3:$H$1751,7,FALSE),0)</f>
        <v>300</v>
      </c>
      <c r="C144" s="71">
        <f t="shared" si="5"/>
        <v>239650</v>
      </c>
      <c r="D144" s="71">
        <f t="shared" si="4"/>
        <v>-13800</v>
      </c>
    </row>
    <row r="145" spans="1:4" x14ac:dyDescent="0.25">
      <c r="A145" s="46" t="s">
        <v>646</v>
      </c>
      <c r="B145" s="71">
        <f>_xlfn.IFNA(VLOOKUP(A145,綜合_回測!$A$3:$H$1751,7,FALSE),0)</f>
        <v>10500</v>
      </c>
      <c r="C145" s="71">
        <f t="shared" si="5"/>
        <v>239350</v>
      </c>
      <c r="D145" s="71">
        <f t="shared" si="4"/>
        <v>-3600</v>
      </c>
    </row>
    <row r="146" spans="1:4" x14ac:dyDescent="0.25">
      <c r="A146" s="46" t="s">
        <v>645</v>
      </c>
      <c r="B146" s="71">
        <f>_xlfn.IFNA(VLOOKUP(A146,綜合_回測!$A$3:$H$1751,7,FALSE),0)</f>
        <v>14100</v>
      </c>
      <c r="C146" s="71">
        <f t="shared" si="5"/>
        <v>228850</v>
      </c>
      <c r="D146" s="71">
        <f t="shared" si="4"/>
        <v>0</v>
      </c>
    </row>
    <row r="147" spans="1:4" x14ac:dyDescent="0.25">
      <c r="A147" s="46" t="s">
        <v>644</v>
      </c>
      <c r="B147" s="71">
        <f>_xlfn.IFNA(VLOOKUP(A147,綜合_回測!$A$3:$H$1751,7,FALSE),0)</f>
        <v>0</v>
      </c>
      <c r="C147" s="71">
        <f t="shared" si="5"/>
        <v>214750</v>
      </c>
      <c r="D147" s="71">
        <f t="shared" si="4"/>
        <v>-12900</v>
      </c>
    </row>
    <row r="148" spans="1:4" x14ac:dyDescent="0.25">
      <c r="A148" s="46" t="s">
        <v>643</v>
      </c>
      <c r="B148" s="71">
        <f>_xlfn.IFNA(VLOOKUP(A148,綜合_回測!$A$3:$H$1751,7,FALSE),0)</f>
        <v>-6300</v>
      </c>
      <c r="C148" s="71">
        <f t="shared" si="5"/>
        <v>214750</v>
      </c>
      <c r="D148" s="71">
        <f t="shared" si="4"/>
        <v>-19200</v>
      </c>
    </row>
    <row r="149" spans="1:4" x14ac:dyDescent="0.25">
      <c r="A149" s="46" t="s">
        <v>642</v>
      </c>
      <c r="B149" s="71">
        <f>_xlfn.IFNA(VLOOKUP(A149,綜合_回測!$A$3:$H$1751,7,FALSE),0)</f>
        <v>9600</v>
      </c>
      <c r="C149" s="71">
        <f t="shared" si="5"/>
        <v>221050</v>
      </c>
      <c r="D149" s="71">
        <f t="shared" si="4"/>
        <v>-3300</v>
      </c>
    </row>
    <row r="150" spans="1:4" x14ac:dyDescent="0.25">
      <c r="A150" s="46" t="s">
        <v>641</v>
      </c>
      <c r="B150" s="71">
        <f>_xlfn.IFNA(VLOOKUP(A150,綜合_回測!$A$3:$H$1751,7,FALSE),0)</f>
        <v>0</v>
      </c>
      <c r="C150" s="71">
        <f t="shared" si="5"/>
        <v>211450</v>
      </c>
      <c r="D150" s="71">
        <f t="shared" si="4"/>
        <v>-12900</v>
      </c>
    </row>
    <row r="151" spans="1:4" x14ac:dyDescent="0.25">
      <c r="A151" s="46" t="s">
        <v>640</v>
      </c>
      <c r="B151" s="71">
        <f>_xlfn.IFNA(VLOOKUP(A151,綜合_回測!$A$3:$H$1751,7,FALSE),0)</f>
        <v>-5400</v>
      </c>
      <c r="C151" s="71">
        <f t="shared" si="5"/>
        <v>211450</v>
      </c>
      <c r="D151" s="71">
        <f t="shared" si="4"/>
        <v>-18300</v>
      </c>
    </row>
    <row r="152" spans="1:4" x14ac:dyDescent="0.25">
      <c r="A152" s="46" t="s">
        <v>639</v>
      </c>
      <c r="B152" s="71">
        <f>_xlfn.IFNA(VLOOKUP(A152,綜合_回測!$A$3:$H$1751,7,FALSE),0)</f>
        <v>0</v>
      </c>
      <c r="C152" s="71">
        <f t="shared" si="5"/>
        <v>216850</v>
      </c>
      <c r="D152" s="71">
        <f t="shared" si="4"/>
        <v>-12900</v>
      </c>
    </row>
    <row r="153" spans="1:4" x14ac:dyDescent="0.25">
      <c r="A153" s="46" t="s">
        <v>638</v>
      </c>
      <c r="B153" s="71">
        <f>_xlfn.IFNA(VLOOKUP(A153,綜合_回測!$A$3:$H$1751,7,FALSE),0)</f>
        <v>2150</v>
      </c>
      <c r="C153" s="71">
        <f t="shared" si="5"/>
        <v>216850</v>
      </c>
      <c r="D153" s="71">
        <f t="shared" si="4"/>
        <v>-10750</v>
      </c>
    </row>
    <row r="154" spans="1:4" x14ac:dyDescent="0.25">
      <c r="A154" s="46" t="s">
        <v>637</v>
      </c>
      <c r="B154" s="71">
        <f>_xlfn.IFNA(VLOOKUP(A154,綜合_回測!$A$3:$H$1751,7,FALSE),0)</f>
        <v>0</v>
      </c>
      <c r="C154" s="71">
        <f t="shared" si="5"/>
        <v>214700</v>
      </c>
      <c r="D154" s="71">
        <f t="shared" si="4"/>
        <v>-12900</v>
      </c>
    </row>
    <row r="155" spans="1:4" x14ac:dyDescent="0.25">
      <c r="A155" s="46" t="s">
        <v>636</v>
      </c>
      <c r="B155" s="71">
        <f>_xlfn.IFNA(VLOOKUP(A155,綜合_回測!$A$3:$H$1751,7,FALSE),0)</f>
        <v>0</v>
      </c>
      <c r="C155" s="71">
        <f t="shared" si="5"/>
        <v>214700</v>
      </c>
      <c r="D155" s="71">
        <f t="shared" si="4"/>
        <v>-12900</v>
      </c>
    </row>
    <row r="156" spans="1:4" x14ac:dyDescent="0.25">
      <c r="A156" s="46" t="s">
        <v>635</v>
      </c>
      <c r="B156" s="71">
        <f>_xlfn.IFNA(VLOOKUP(A156,綜合_回測!$A$3:$H$1751,7,FALSE),0)</f>
        <v>-6400</v>
      </c>
      <c r="C156" s="71">
        <f t="shared" si="5"/>
        <v>214700</v>
      </c>
      <c r="D156" s="71">
        <f t="shared" si="4"/>
        <v>-19300</v>
      </c>
    </row>
    <row r="157" spans="1:4" x14ac:dyDescent="0.25">
      <c r="A157" s="46" t="s">
        <v>634</v>
      </c>
      <c r="B157" s="71">
        <f>_xlfn.IFNA(VLOOKUP(A157,綜合_回測!$A$3:$H$1751,7,FALSE),0)</f>
        <v>0</v>
      </c>
      <c r="C157" s="71">
        <f t="shared" si="5"/>
        <v>221100</v>
      </c>
      <c r="D157" s="71">
        <f t="shared" si="4"/>
        <v>-12900</v>
      </c>
    </row>
    <row r="158" spans="1:4" x14ac:dyDescent="0.25">
      <c r="A158" s="46" t="s">
        <v>633</v>
      </c>
      <c r="B158" s="71">
        <f>_xlfn.IFNA(VLOOKUP(A158,綜合_回測!$A$3:$H$1751,7,FALSE),0)</f>
        <v>6900</v>
      </c>
      <c r="C158" s="71">
        <f t="shared" si="5"/>
        <v>221100</v>
      </c>
      <c r="D158" s="71">
        <f t="shared" ref="D158:D221" si="6">MIN((B158-MAX(B158:B216)),0)</f>
        <v>-6000</v>
      </c>
    </row>
    <row r="159" spans="1:4" x14ac:dyDescent="0.25">
      <c r="A159" s="46" t="s">
        <v>632</v>
      </c>
      <c r="B159" s="71">
        <f>_xlfn.IFNA(VLOOKUP(A159,綜合_回測!$A$3:$H$1751,7,FALSE),0)</f>
        <v>-5800</v>
      </c>
      <c r="C159" s="71">
        <f t="shared" si="5"/>
        <v>214200</v>
      </c>
      <c r="D159" s="71">
        <f t="shared" si="6"/>
        <v>-18700</v>
      </c>
    </row>
    <row r="160" spans="1:4" x14ac:dyDescent="0.25">
      <c r="A160" s="46" t="s">
        <v>631</v>
      </c>
      <c r="B160" s="71">
        <f>_xlfn.IFNA(VLOOKUP(A160,綜合_回測!$A$3:$H$1751,7,FALSE),0)</f>
        <v>0</v>
      </c>
      <c r="C160" s="71">
        <f t="shared" si="5"/>
        <v>220000</v>
      </c>
      <c r="D160" s="71">
        <f t="shared" si="6"/>
        <v>-12900</v>
      </c>
    </row>
    <row r="161" spans="1:4" x14ac:dyDescent="0.25">
      <c r="A161" s="46" t="s">
        <v>630</v>
      </c>
      <c r="B161" s="71">
        <f>_xlfn.IFNA(VLOOKUP(A161,綜合_回測!$A$3:$H$1751,7,FALSE),0)</f>
        <v>0</v>
      </c>
      <c r="C161" s="71">
        <f t="shared" si="5"/>
        <v>220000</v>
      </c>
      <c r="D161" s="71">
        <f t="shared" si="6"/>
        <v>-12900</v>
      </c>
    </row>
    <row r="162" spans="1:4" x14ac:dyDescent="0.25">
      <c r="A162" s="46" t="s">
        <v>629</v>
      </c>
      <c r="B162" s="71">
        <f>_xlfn.IFNA(VLOOKUP(A162,綜合_回測!$A$3:$H$1751,7,FALSE),0)</f>
        <v>12500</v>
      </c>
      <c r="C162" s="71">
        <f t="shared" si="5"/>
        <v>220000</v>
      </c>
      <c r="D162" s="71">
        <f t="shared" si="6"/>
        <v>-400</v>
      </c>
    </row>
    <row r="163" spans="1:4" x14ac:dyDescent="0.25">
      <c r="A163" s="46" t="s">
        <v>628</v>
      </c>
      <c r="B163" s="71">
        <f>_xlfn.IFNA(VLOOKUP(A163,綜合_回測!$A$3:$H$1751,7,FALSE),0)</f>
        <v>0</v>
      </c>
      <c r="C163" s="71">
        <f t="shared" si="5"/>
        <v>207500</v>
      </c>
      <c r="D163" s="71">
        <f t="shared" si="6"/>
        <v>-12900</v>
      </c>
    </row>
    <row r="164" spans="1:4" x14ac:dyDescent="0.25">
      <c r="A164" s="46" t="s">
        <v>627</v>
      </c>
      <c r="B164" s="71">
        <f>_xlfn.IFNA(VLOOKUP(A164,綜合_回測!$A$3:$H$1751,7,FALSE),0)</f>
        <v>-100</v>
      </c>
      <c r="C164" s="71">
        <f t="shared" si="5"/>
        <v>207500</v>
      </c>
      <c r="D164" s="71">
        <f t="shared" si="6"/>
        <v>-13000</v>
      </c>
    </row>
    <row r="165" spans="1:4" x14ac:dyDescent="0.25">
      <c r="A165" s="46" t="s">
        <v>626</v>
      </c>
      <c r="B165" s="71">
        <f>_xlfn.IFNA(VLOOKUP(A165,綜合_回測!$A$3:$H$1751,7,FALSE),0)</f>
        <v>400</v>
      </c>
      <c r="C165" s="71">
        <f t="shared" si="5"/>
        <v>207600</v>
      </c>
      <c r="D165" s="71">
        <f t="shared" si="6"/>
        <v>-12500</v>
      </c>
    </row>
    <row r="166" spans="1:4" x14ac:dyDescent="0.25">
      <c r="A166" s="46" t="s">
        <v>625</v>
      </c>
      <c r="B166" s="71">
        <f>_xlfn.IFNA(VLOOKUP(A166,綜合_回測!$A$3:$H$1751,7,FALSE),0)</f>
        <v>-5400</v>
      </c>
      <c r="C166" s="71">
        <f t="shared" si="5"/>
        <v>207200</v>
      </c>
      <c r="D166" s="71">
        <f t="shared" si="6"/>
        <v>-18300</v>
      </c>
    </row>
    <row r="167" spans="1:4" x14ac:dyDescent="0.25">
      <c r="A167" s="46" t="s">
        <v>624</v>
      </c>
      <c r="B167" s="71">
        <f>_xlfn.IFNA(VLOOKUP(A167,綜合_回測!$A$3:$H$1751,7,FALSE),0)</f>
        <v>6150</v>
      </c>
      <c r="C167" s="71">
        <f t="shared" si="5"/>
        <v>212600</v>
      </c>
      <c r="D167" s="71">
        <f t="shared" si="6"/>
        <v>-6750</v>
      </c>
    </row>
    <row r="168" spans="1:4" x14ac:dyDescent="0.25">
      <c r="A168" s="46" t="s">
        <v>623</v>
      </c>
      <c r="B168" s="71">
        <f>_xlfn.IFNA(VLOOKUP(A168,綜合_回測!$A$3:$H$1751,7,FALSE),0)</f>
        <v>-5400</v>
      </c>
      <c r="C168" s="71">
        <f t="shared" si="5"/>
        <v>206450</v>
      </c>
      <c r="D168" s="71">
        <f t="shared" si="6"/>
        <v>-18300</v>
      </c>
    </row>
    <row r="169" spans="1:4" x14ac:dyDescent="0.25">
      <c r="A169" s="46" t="s">
        <v>622</v>
      </c>
      <c r="B169" s="71">
        <f>_xlfn.IFNA(VLOOKUP(A169,綜合_回測!$A$3:$H$1751,7,FALSE),0)</f>
        <v>12900</v>
      </c>
      <c r="C169" s="71">
        <f t="shared" si="5"/>
        <v>211850</v>
      </c>
      <c r="D169" s="71">
        <f t="shared" si="6"/>
        <v>0</v>
      </c>
    </row>
    <row r="170" spans="1:4" x14ac:dyDescent="0.25">
      <c r="A170" s="46" t="s">
        <v>621</v>
      </c>
      <c r="B170" s="71">
        <f>_xlfn.IFNA(VLOOKUP(A170,綜合_回測!$A$3:$H$1751,7,FALSE),0)</f>
        <v>-5900</v>
      </c>
      <c r="C170" s="71">
        <f t="shared" si="5"/>
        <v>198950</v>
      </c>
      <c r="D170" s="71">
        <f t="shared" si="6"/>
        <v>-15100</v>
      </c>
    </row>
    <row r="171" spans="1:4" x14ac:dyDescent="0.25">
      <c r="A171" s="46" t="s">
        <v>620</v>
      </c>
      <c r="B171" s="71">
        <f>_xlfn.IFNA(VLOOKUP(A171,綜合_回測!$A$3:$H$1751,7,FALSE),0)</f>
        <v>0</v>
      </c>
      <c r="C171" s="71">
        <f t="shared" si="5"/>
        <v>204850</v>
      </c>
      <c r="D171" s="71">
        <f t="shared" si="6"/>
        <v>-9200</v>
      </c>
    </row>
    <row r="172" spans="1:4" x14ac:dyDescent="0.25">
      <c r="A172" s="46" t="s">
        <v>619</v>
      </c>
      <c r="B172" s="71">
        <f>_xlfn.IFNA(VLOOKUP(A172,綜合_回測!$A$3:$H$1751,7,FALSE),0)</f>
        <v>-5400</v>
      </c>
      <c r="C172" s="71">
        <f t="shared" si="5"/>
        <v>204850</v>
      </c>
      <c r="D172" s="71">
        <f t="shared" si="6"/>
        <v>-14600</v>
      </c>
    </row>
    <row r="173" spans="1:4" x14ac:dyDescent="0.25">
      <c r="A173" s="46" t="s">
        <v>618</v>
      </c>
      <c r="B173" s="71">
        <f>_xlfn.IFNA(VLOOKUP(A173,綜合_回測!$A$3:$H$1751,7,FALSE),0)</f>
        <v>7700</v>
      </c>
      <c r="C173" s="71">
        <f t="shared" si="5"/>
        <v>210250</v>
      </c>
      <c r="D173" s="71">
        <f t="shared" si="6"/>
        <v>-1500</v>
      </c>
    </row>
    <row r="174" spans="1:4" x14ac:dyDescent="0.25">
      <c r="A174" s="46" t="s">
        <v>617</v>
      </c>
      <c r="B174" s="71">
        <f>_xlfn.IFNA(VLOOKUP(A174,綜合_回測!$A$3:$H$1751,7,FALSE),0)</f>
        <v>0</v>
      </c>
      <c r="C174" s="71">
        <f t="shared" si="5"/>
        <v>202550</v>
      </c>
      <c r="D174" s="71">
        <f t="shared" si="6"/>
        <v>-9200</v>
      </c>
    </row>
    <row r="175" spans="1:4" x14ac:dyDescent="0.25">
      <c r="A175" s="46" t="s">
        <v>616</v>
      </c>
      <c r="B175" s="71">
        <f>_xlfn.IFNA(VLOOKUP(A175,綜合_回測!$A$3:$H$1751,7,FALSE),0)</f>
        <v>0</v>
      </c>
      <c r="C175" s="71">
        <f t="shared" si="5"/>
        <v>202550</v>
      </c>
      <c r="D175" s="71">
        <f t="shared" si="6"/>
        <v>-9200</v>
      </c>
    </row>
    <row r="176" spans="1:4" x14ac:dyDescent="0.25">
      <c r="A176" s="46" t="s">
        <v>615</v>
      </c>
      <c r="B176" s="71">
        <f>_xlfn.IFNA(VLOOKUP(A176,綜合_回測!$A$3:$H$1751,7,FALSE),0)</f>
        <v>0</v>
      </c>
      <c r="C176" s="71">
        <f t="shared" si="5"/>
        <v>202550</v>
      </c>
      <c r="D176" s="71">
        <f t="shared" si="6"/>
        <v>-9200</v>
      </c>
    </row>
    <row r="177" spans="1:4" x14ac:dyDescent="0.25">
      <c r="A177" s="46" t="s">
        <v>614</v>
      </c>
      <c r="B177" s="71">
        <f>_xlfn.IFNA(VLOOKUP(A177,綜合_回測!$A$3:$H$1751,7,FALSE),0)</f>
        <v>0</v>
      </c>
      <c r="C177" s="71">
        <f t="shared" si="5"/>
        <v>202550</v>
      </c>
      <c r="D177" s="71">
        <f t="shared" si="6"/>
        <v>-9200</v>
      </c>
    </row>
    <row r="178" spans="1:4" x14ac:dyDescent="0.25">
      <c r="A178" s="46" t="s">
        <v>613</v>
      </c>
      <c r="B178" s="71">
        <f>_xlfn.IFNA(VLOOKUP(A178,綜合_回測!$A$3:$H$1751,7,FALSE),0)</f>
        <v>0</v>
      </c>
      <c r="C178" s="71">
        <f t="shared" si="5"/>
        <v>202550</v>
      </c>
      <c r="D178" s="71">
        <f t="shared" si="6"/>
        <v>-9200</v>
      </c>
    </row>
    <row r="179" spans="1:4" x14ac:dyDescent="0.25">
      <c r="A179" s="46" t="s">
        <v>612</v>
      </c>
      <c r="B179" s="71">
        <f>_xlfn.IFNA(VLOOKUP(A179,綜合_回測!$A$3:$H$1751,7,FALSE),0)</f>
        <v>0</v>
      </c>
      <c r="C179" s="71">
        <f t="shared" si="5"/>
        <v>202550</v>
      </c>
      <c r="D179" s="71">
        <f t="shared" si="6"/>
        <v>-9200</v>
      </c>
    </row>
    <row r="180" spans="1:4" x14ac:dyDescent="0.25">
      <c r="A180" s="46" t="s">
        <v>611</v>
      </c>
      <c r="B180" s="71">
        <f>_xlfn.IFNA(VLOOKUP(A180,綜合_回測!$A$3:$H$1751,7,FALSE),0)</f>
        <v>0</v>
      </c>
      <c r="C180" s="71">
        <f t="shared" si="5"/>
        <v>202550</v>
      </c>
      <c r="D180" s="71">
        <f t="shared" si="6"/>
        <v>-9200</v>
      </c>
    </row>
    <row r="181" spans="1:4" x14ac:dyDescent="0.25">
      <c r="A181" s="46" t="s">
        <v>610</v>
      </c>
      <c r="B181" s="71">
        <f>_xlfn.IFNA(VLOOKUP(A181,綜合_回測!$A$3:$H$1751,7,FALSE),0)</f>
        <v>-700</v>
      </c>
      <c r="C181" s="71">
        <f t="shared" si="5"/>
        <v>202550</v>
      </c>
      <c r="D181" s="71">
        <f t="shared" si="6"/>
        <v>-9900</v>
      </c>
    </row>
    <row r="182" spans="1:4" x14ac:dyDescent="0.25">
      <c r="A182" s="46" t="s">
        <v>609</v>
      </c>
      <c r="B182" s="71">
        <f>_xlfn.IFNA(VLOOKUP(A182,綜合_回測!$A$3:$H$1751,7,FALSE),0)</f>
        <v>0</v>
      </c>
      <c r="C182" s="71">
        <f t="shared" si="5"/>
        <v>203250</v>
      </c>
      <c r="D182" s="71">
        <f t="shared" si="6"/>
        <v>-12100</v>
      </c>
    </row>
    <row r="183" spans="1:4" x14ac:dyDescent="0.25">
      <c r="A183" s="46" t="s">
        <v>608</v>
      </c>
      <c r="B183" s="71">
        <f>_xlfn.IFNA(VLOOKUP(A183,綜合_回測!$A$3:$H$1751,7,FALSE),0)</f>
        <v>0</v>
      </c>
      <c r="C183" s="71">
        <f t="shared" si="5"/>
        <v>203250</v>
      </c>
      <c r="D183" s="71">
        <f t="shared" si="6"/>
        <v>-12100</v>
      </c>
    </row>
    <row r="184" spans="1:4" x14ac:dyDescent="0.25">
      <c r="A184" s="46" t="s">
        <v>607</v>
      </c>
      <c r="B184" s="71">
        <f>_xlfn.IFNA(VLOOKUP(A184,綜合_回測!$A$3:$H$1751,7,FALSE),0)</f>
        <v>0</v>
      </c>
      <c r="C184" s="71">
        <f t="shared" si="5"/>
        <v>203250</v>
      </c>
      <c r="D184" s="71">
        <f t="shared" si="6"/>
        <v>-12100</v>
      </c>
    </row>
    <row r="185" spans="1:4" x14ac:dyDescent="0.25">
      <c r="A185" s="46" t="s">
        <v>606</v>
      </c>
      <c r="B185" s="71">
        <f>_xlfn.IFNA(VLOOKUP(A185,綜合_回測!$A$3:$H$1751,7,FALSE),0)</f>
        <v>0</v>
      </c>
      <c r="C185" s="71">
        <f t="shared" si="5"/>
        <v>203250</v>
      </c>
      <c r="D185" s="71">
        <f t="shared" si="6"/>
        <v>-12100</v>
      </c>
    </row>
    <row r="186" spans="1:4" x14ac:dyDescent="0.25">
      <c r="A186" s="46" t="s">
        <v>605</v>
      </c>
      <c r="B186" s="71">
        <f>_xlfn.IFNA(VLOOKUP(A186,綜合_回測!$A$3:$H$1751,7,FALSE),0)</f>
        <v>0</v>
      </c>
      <c r="C186" s="71">
        <f t="shared" si="5"/>
        <v>203250</v>
      </c>
      <c r="D186" s="71">
        <f t="shared" si="6"/>
        <v>-12100</v>
      </c>
    </row>
    <row r="187" spans="1:4" x14ac:dyDescent="0.25">
      <c r="A187" s="46" t="s">
        <v>604</v>
      </c>
      <c r="B187" s="71">
        <f>_xlfn.IFNA(VLOOKUP(A187,綜合_回測!$A$3:$H$1751,7,FALSE),0)</f>
        <v>-5400</v>
      </c>
      <c r="C187" s="71">
        <f t="shared" si="5"/>
        <v>203250</v>
      </c>
      <c r="D187" s="71">
        <f t="shared" si="6"/>
        <v>-17500</v>
      </c>
    </row>
    <row r="188" spans="1:4" x14ac:dyDescent="0.25">
      <c r="A188" s="46" t="s">
        <v>603</v>
      </c>
      <c r="B188" s="71">
        <f>_xlfn.IFNA(VLOOKUP(A188,綜合_回測!$A$3:$H$1751,7,FALSE),0)</f>
        <v>0</v>
      </c>
      <c r="C188" s="71">
        <f t="shared" si="5"/>
        <v>208650</v>
      </c>
      <c r="D188" s="71">
        <f t="shared" si="6"/>
        <v>-12100</v>
      </c>
    </row>
    <row r="189" spans="1:4" x14ac:dyDescent="0.25">
      <c r="A189" s="46" t="s">
        <v>602</v>
      </c>
      <c r="B189" s="71">
        <f>_xlfn.IFNA(VLOOKUP(A189,綜合_回測!$A$3:$H$1751,7,FALSE),0)</f>
        <v>0</v>
      </c>
      <c r="C189" s="71">
        <f t="shared" si="5"/>
        <v>208650</v>
      </c>
      <c r="D189" s="71">
        <f t="shared" si="6"/>
        <v>-12100</v>
      </c>
    </row>
    <row r="190" spans="1:4" x14ac:dyDescent="0.25">
      <c r="A190" s="46" t="s">
        <v>601</v>
      </c>
      <c r="B190" s="71">
        <f>_xlfn.IFNA(VLOOKUP(A190,綜合_回測!$A$3:$H$1751,7,FALSE),0)</f>
        <v>0</v>
      </c>
      <c r="C190" s="71">
        <f t="shared" si="5"/>
        <v>208650</v>
      </c>
      <c r="D190" s="71">
        <f t="shared" si="6"/>
        <v>-12100</v>
      </c>
    </row>
    <row r="191" spans="1:4" x14ac:dyDescent="0.25">
      <c r="A191" s="46" t="s">
        <v>600</v>
      </c>
      <c r="B191" s="71">
        <f>_xlfn.IFNA(VLOOKUP(A191,綜合_回測!$A$3:$H$1751,7,FALSE),0)</f>
        <v>0</v>
      </c>
      <c r="C191" s="71">
        <f t="shared" si="5"/>
        <v>208650</v>
      </c>
      <c r="D191" s="71">
        <f t="shared" si="6"/>
        <v>-12100</v>
      </c>
    </row>
    <row r="192" spans="1:4" x14ac:dyDescent="0.25">
      <c r="A192" s="46" t="s">
        <v>599</v>
      </c>
      <c r="B192" s="71">
        <f>_xlfn.IFNA(VLOOKUP(A192,綜合_回測!$A$3:$H$1751,7,FALSE),0)</f>
        <v>-600</v>
      </c>
      <c r="C192" s="71">
        <f t="shared" si="5"/>
        <v>208650</v>
      </c>
      <c r="D192" s="71">
        <f t="shared" si="6"/>
        <v>-12700</v>
      </c>
    </row>
    <row r="193" spans="1:4" x14ac:dyDescent="0.25">
      <c r="A193" s="46" t="s">
        <v>598</v>
      </c>
      <c r="B193" s="71">
        <f>_xlfn.IFNA(VLOOKUP(A193,綜合_回測!$A$3:$H$1751,7,FALSE),0)</f>
        <v>0</v>
      </c>
      <c r="C193" s="71">
        <f t="shared" si="5"/>
        <v>209250</v>
      </c>
      <c r="D193" s="71">
        <f t="shared" si="6"/>
        <v>-12100</v>
      </c>
    </row>
    <row r="194" spans="1:4" x14ac:dyDescent="0.25">
      <c r="A194" s="46" t="s">
        <v>597</v>
      </c>
      <c r="B194" s="71">
        <f>_xlfn.IFNA(VLOOKUP(A194,綜合_回測!$A$3:$H$1751,7,FALSE),0)</f>
        <v>-5900</v>
      </c>
      <c r="C194" s="71">
        <f t="shared" ref="C194:C257" si="7">C195+B194</f>
        <v>209250</v>
      </c>
      <c r="D194" s="71">
        <f t="shared" si="6"/>
        <v>-18000</v>
      </c>
    </row>
    <row r="195" spans="1:4" x14ac:dyDescent="0.25">
      <c r="A195" s="46" t="s">
        <v>596</v>
      </c>
      <c r="B195" s="71">
        <f>_xlfn.IFNA(VLOOKUP(A195,綜合_回測!$A$3:$H$1751,7,FALSE),0)</f>
        <v>4300</v>
      </c>
      <c r="C195" s="71">
        <f t="shared" si="7"/>
        <v>215150</v>
      </c>
      <c r="D195" s="71">
        <f t="shared" si="6"/>
        <v>-7800</v>
      </c>
    </row>
    <row r="196" spans="1:4" x14ac:dyDescent="0.25">
      <c r="A196" s="46" t="s">
        <v>595</v>
      </c>
      <c r="B196" s="71">
        <f>_xlfn.IFNA(VLOOKUP(A196,綜合_回測!$A$3:$H$1751,7,FALSE),0)</f>
        <v>2800</v>
      </c>
      <c r="C196" s="71">
        <f t="shared" si="7"/>
        <v>210850</v>
      </c>
      <c r="D196" s="71">
        <f t="shared" si="6"/>
        <v>-9300</v>
      </c>
    </row>
    <row r="197" spans="1:4" x14ac:dyDescent="0.25">
      <c r="A197" s="46" t="s">
        <v>594</v>
      </c>
      <c r="B197" s="71">
        <f>_xlfn.IFNA(VLOOKUP(A197,綜合_回測!$A$3:$H$1751,7,FALSE),0)</f>
        <v>0</v>
      </c>
      <c r="C197" s="71">
        <f t="shared" si="7"/>
        <v>208050</v>
      </c>
      <c r="D197" s="71">
        <f t="shared" si="6"/>
        <v>-12100</v>
      </c>
    </row>
    <row r="198" spans="1:4" x14ac:dyDescent="0.25">
      <c r="A198" s="46" t="s">
        <v>593</v>
      </c>
      <c r="B198" s="71">
        <f>_xlfn.IFNA(VLOOKUP(A198,綜合_回測!$A$3:$H$1751,7,FALSE),0)</f>
        <v>-5800</v>
      </c>
      <c r="C198" s="71">
        <f t="shared" si="7"/>
        <v>208050</v>
      </c>
      <c r="D198" s="71">
        <f t="shared" si="6"/>
        <v>-17900</v>
      </c>
    </row>
    <row r="199" spans="1:4" x14ac:dyDescent="0.25">
      <c r="A199" s="46" t="s">
        <v>592</v>
      </c>
      <c r="B199" s="71">
        <f>_xlfn.IFNA(VLOOKUP(A199,綜合_回測!$A$3:$H$1751,7,FALSE),0)</f>
        <v>1600</v>
      </c>
      <c r="C199" s="71">
        <f t="shared" si="7"/>
        <v>213850</v>
      </c>
      <c r="D199" s="71">
        <f t="shared" si="6"/>
        <v>-13800</v>
      </c>
    </row>
    <row r="200" spans="1:4" x14ac:dyDescent="0.25">
      <c r="A200" s="46" t="s">
        <v>591</v>
      </c>
      <c r="B200" s="71">
        <f>_xlfn.IFNA(VLOOKUP(A200,綜合_回測!$A$3:$H$1751,7,FALSE),0)</f>
        <v>-5400</v>
      </c>
      <c r="C200" s="71">
        <f t="shared" si="7"/>
        <v>212250</v>
      </c>
      <c r="D200" s="71">
        <f t="shared" si="6"/>
        <v>-20800</v>
      </c>
    </row>
    <row r="201" spans="1:4" x14ac:dyDescent="0.25">
      <c r="A201" s="46" t="s">
        <v>590</v>
      </c>
      <c r="B201" s="71">
        <f>_xlfn.IFNA(VLOOKUP(A201,綜合_回測!$A$3:$H$1751,7,FALSE),0)</f>
        <v>0</v>
      </c>
      <c r="C201" s="71">
        <f t="shared" si="7"/>
        <v>217650</v>
      </c>
      <c r="D201" s="71">
        <f t="shared" si="6"/>
        <v>-15400</v>
      </c>
    </row>
    <row r="202" spans="1:4" x14ac:dyDescent="0.25">
      <c r="A202" s="46" t="s">
        <v>589</v>
      </c>
      <c r="B202" s="71">
        <f>_xlfn.IFNA(VLOOKUP(A202,綜合_回測!$A$3:$H$1751,7,FALSE),0)</f>
        <v>0</v>
      </c>
      <c r="C202" s="71">
        <f t="shared" si="7"/>
        <v>217650</v>
      </c>
      <c r="D202" s="71">
        <f t="shared" si="6"/>
        <v>-31400</v>
      </c>
    </row>
    <row r="203" spans="1:4" x14ac:dyDescent="0.25">
      <c r="A203" s="46" t="s">
        <v>588</v>
      </c>
      <c r="B203" s="71">
        <f>_xlfn.IFNA(VLOOKUP(A203,綜合_回測!$A$3:$H$1751,7,FALSE),0)</f>
        <v>0</v>
      </c>
      <c r="C203" s="71">
        <f t="shared" si="7"/>
        <v>217650</v>
      </c>
      <c r="D203" s="71">
        <f t="shared" si="6"/>
        <v>-31400</v>
      </c>
    </row>
    <row r="204" spans="1:4" x14ac:dyDescent="0.25">
      <c r="A204" s="46" t="s">
        <v>587</v>
      </c>
      <c r="B204" s="71">
        <f>_xlfn.IFNA(VLOOKUP(A204,綜合_回測!$A$3:$H$1751,7,FALSE),0)</f>
        <v>-5900</v>
      </c>
      <c r="C204" s="71">
        <f t="shared" si="7"/>
        <v>217650</v>
      </c>
      <c r="D204" s="71">
        <f t="shared" si="6"/>
        <v>-37300</v>
      </c>
    </row>
    <row r="205" spans="1:4" x14ac:dyDescent="0.25">
      <c r="A205" s="46" t="s">
        <v>586</v>
      </c>
      <c r="B205" s="71">
        <f>_xlfn.IFNA(VLOOKUP(A205,綜合_回測!$A$3:$H$1751,7,FALSE),0)</f>
        <v>0</v>
      </c>
      <c r="C205" s="71">
        <f t="shared" si="7"/>
        <v>223550</v>
      </c>
      <c r="D205" s="71">
        <f t="shared" si="6"/>
        <v>-31400</v>
      </c>
    </row>
    <row r="206" spans="1:4" x14ac:dyDescent="0.25">
      <c r="A206" s="46" t="s">
        <v>585</v>
      </c>
      <c r="B206" s="71">
        <f>_xlfn.IFNA(VLOOKUP(A206,綜合_回測!$A$3:$H$1751,7,FALSE),0)</f>
        <v>0</v>
      </c>
      <c r="C206" s="71">
        <f t="shared" si="7"/>
        <v>223550</v>
      </c>
      <c r="D206" s="71">
        <f t="shared" si="6"/>
        <v>-31400</v>
      </c>
    </row>
    <row r="207" spans="1:4" x14ac:dyDescent="0.25">
      <c r="A207" s="46" t="s">
        <v>584</v>
      </c>
      <c r="B207" s="71">
        <f>_xlfn.IFNA(VLOOKUP(A207,綜合_回測!$A$3:$H$1751,7,FALSE),0)</f>
        <v>0</v>
      </c>
      <c r="C207" s="71">
        <f t="shared" si="7"/>
        <v>223550</v>
      </c>
      <c r="D207" s="71">
        <f t="shared" si="6"/>
        <v>-31400</v>
      </c>
    </row>
    <row r="208" spans="1:4" x14ac:dyDescent="0.25">
      <c r="A208" s="46" t="s">
        <v>583</v>
      </c>
      <c r="B208" s="71">
        <f>_xlfn.IFNA(VLOOKUP(A208,綜合_回測!$A$3:$H$1751,7,FALSE),0)</f>
        <v>-5900</v>
      </c>
      <c r="C208" s="71">
        <f t="shared" si="7"/>
        <v>223550</v>
      </c>
      <c r="D208" s="71">
        <f t="shared" si="6"/>
        <v>-37300</v>
      </c>
    </row>
    <row r="209" spans="1:4" x14ac:dyDescent="0.25">
      <c r="A209" s="46" t="s">
        <v>582</v>
      </c>
      <c r="B209" s="71">
        <f>_xlfn.IFNA(VLOOKUP(A209,綜合_回測!$A$3:$H$1751,7,FALSE),0)</f>
        <v>0</v>
      </c>
      <c r="C209" s="71">
        <f t="shared" si="7"/>
        <v>229450</v>
      </c>
      <c r="D209" s="71">
        <f t="shared" si="6"/>
        <v>-31400</v>
      </c>
    </row>
    <row r="210" spans="1:4" x14ac:dyDescent="0.25">
      <c r="A210" s="46" t="s">
        <v>581</v>
      </c>
      <c r="B210" s="71">
        <f>_xlfn.IFNA(VLOOKUP(A210,綜合_回測!$A$3:$H$1751,7,FALSE),0)</f>
        <v>0</v>
      </c>
      <c r="C210" s="71">
        <f t="shared" si="7"/>
        <v>229450</v>
      </c>
      <c r="D210" s="71">
        <f t="shared" si="6"/>
        <v>-31400</v>
      </c>
    </row>
    <row r="211" spans="1:4" x14ac:dyDescent="0.25">
      <c r="A211" s="46" t="s">
        <v>580</v>
      </c>
      <c r="B211" s="71">
        <f>_xlfn.IFNA(VLOOKUP(A211,綜合_回測!$A$3:$H$1751,7,FALSE),0)</f>
        <v>-3300</v>
      </c>
      <c r="C211" s="71">
        <f t="shared" si="7"/>
        <v>229450</v>
      </c>
      <c r="D211" s="71">
        <f t="shared" si="6"/>
        <v>-34700</v>
      </c>
    </row>
    <row r="212" spans="1:4" x14ac:dyDescent="0.25">
      <c r="A212" s="46" t="s">
        <v>579</v>
      </c>
      <c r="B212" s="71">
        <f>_xlfn.IFNA(VLOOKUP(A212,綜合_回測!$A$3:$H$1751,7,FALSE),0)</f>
        <v>0</v>
      </c>
      <c r="C212" s="71">
        <f t="shared" si="7"/>
        <v>232750</v>
      </c>
      <c r="D212" s="71">
        <f t="shared" si="6"/>
        <v>-31400</v>
      </c>
    </row>
    <row r="213" spans="1:4" x14ac:dyDescent="0.25">
      <c r="A213" s="46" t="s">
        <v>578</v>
      </c>
      <c r="B213" s="71">
        <f>_xlfn.IFNA(VLOOKUP(A213,綜合_回測!$A$3:$H$1751,7,FALSE),0)</f>
        <v>-5400</v>
      </c>
      <c r="C213" s="71">
        <f t="shared" si="7"/>
        <v>232750</v>
      </c>
      <c r="D213" s="71">
        <f t="shared" si="6"/>
        <v>-36800</v>
      </c>
    </row>
    <row r="214" spans="1:4" x14ac:dyDescent="0.25">
      <c r="A214" s="46" t="s">
        <v>577</v>
      </c>
      <c r="B214" s="71">
        <f>_xlfn.IFNA(VLOOKUP(A214,綜合_回測!$A$3:$H$1751,7,FALSE),0)</f>
        <v>0</v>
      </c>
      <c r="C214" s="71">
        <f t="shared" si="7"/>
        <v>238150</v>
      </c>
      <c r="D214" s="71">
        <f t="shared" si="6"/>
        <v>-31400</v>
      </c>
    </row>
    <row r="215" spans="1:4" x14ac:dyDescent="0.25">
      <c r="A215" s="46" t="s">
        <v>576</v>
      </c>
      <c r="B215" s="71">
        <f>_xlfn.IFNA(VLOOKUP(A215,綜合_回測!$A$3:$H$1751,7,FALSE),0)</f>
        <v>0</v>
      </c>
      <c r="C215" s="71">
        <f t="shared" si="7"/>
        <v>238150</v>
      </c>
      <c r="D215" s="71">
        <f t="shared" si="6"/>
        <v>-31400</v>
      </c>
    </row>
    <row r="216" spans="1:4" x14ac:dyDescent="0.25">
      <c r="A216" s="46" t="s">
        <v>575</v>
      </c>
      <c r="B216" s="71">
        <f>_xlfn.IFNA(VLOOKUP(A216,綜合_回測!$A$3:$H$1751,7,FALSE),0)</f>
        <v>5950</v>
      </c>
      <c r="C216" s="71">
        <f t="shared" si="7"/>
        <v>238150</v>
      </c>
      <c r="D216" s="71">
        <f t="shared" si="6"/>
        <v>-25450</v>
      </c>
    </row>
    <row r="217" spans="1:4" x14ac:dyDescent="0.25">
      <c r="A217" s="46" t="s">
        <v>574</v>
      </c>
      <c r="B217" s="71">
        <f>_xlfn.IFNA(VLOOKUP(A217,綜合_回測!$A$3:$H$1751,7,FALSE),0)</f>
        <v>4900</v>
      </c>
      <c r="C217" s="71">
        <f t="shared" si="7"/>
        <v>232200</v>
      </c>
      <c r="D217" s="71">
        <f t="shared" si="6"/>
        <v>-26500</v>
      </c>
    </row>
    <row r="218" spans="1:4" x14ac:dyDescent="0.25">
      <c r="A218" s="46" t="s">
        <v>573</v>
      </c>
      <c r="B218" s="71">
        <f>_xlfn.IFNA(VLOOKUP(A218,綜合_回測!$A$3:$H$1751,7,FALSE),0)</f>
        <v>2400</v>
      </c>
      <c r="C218" s="71">
        <f t="shared" si="7"/>
        <v>227300</v>
      </c>
      <c r="D218" s="71">
        <f t="shared" si="6"/>
        <v>-29000</v>
      </c>
    </row>
    <row r="219" spans="1:4" x14ac:dyDescent="0.25">
      <c r="A219" s="46" t="s">
        <v>572</v>
      </c>
      <c r="B219" s="71">
        <f>_xlfn.IFNA(VLOOKUP(A219,綜合_回測!$A$3:$H$1751,7,FALSE),0)</f>
        <v>0</v>
      </c>
      <c r="C219" s="71">
        <f t="shared" si="7"/>
        <v>224900</v>
      </c>
      <c r="D219" s="71">
        <f t="shared" si="6"/>
        <v>-31400</v>
      </c>
    </row>
    <row r="220" spans="1:4" x14ac:dyDescent="0.25">
      <c r="A220" s="46" t="s">
        <v>571</v>
      </c>
      <c r="B220" s="71">
        <f>_xlfn.IFNA(VLOOKUP(A220,綜合_回測!$A$3:$H$1751,7,FALSE),0)</f>
        <v>2400</v>
      </c>
      <c r="C220" s="71">
        <f t="shared" si="7"/>
        <v>224900</v>
      </c>
      <c r="D220" s="71">
        <f t="shared" si="6"/>
        <v>-29000</v>
      </c>
    </row>
    <row r="221" spans="1:4" x14ac:dyDescent="0.25">
      <c r="A221" s="46" t="s">
        <v>570</v>
      </c>
      <c r="B221" s="71">
        <f>_xlfn.IFNA(VLOOKUP(A221,綜合_回測!$A$3:$H$1751,7,FALSE),0)</f>
        <v>0</v>
      </c>
      <c r="C221" s="71">
        <f t="shared" si="7"/>
        <v>222500</v>
      </c>
      <c r="D221" s="71">
        <f t="shared" si="6"/>
        <v>-31400</v>
      </c>
    </row>
    <row r="222" spans="1:4" x14ac:dyDescent="0.25">
      <c r="A222" s="46" t="s">
        <v>569</v>
      </c>
      <c r="B222" s="71">
        <f>_xlfn.IFNA(VLOOKUP(A222,綜合_回測!$A$3:$H$1751,7,FALSE),0)</f>
        <v>0</v>
      </c>
      <c r="C222" s="71">
        <f t="shared" si="7"/>
        <v>222500</v>
      </c>
      <c r="D222" s="71">
        <f t="shared" ref="D222:D285" si="8">MIN((B222-MAX(B222:B280)),0)</f>
        <v>-31400</v>
      </c>
    </row>
    <row r="223" spans="1:4" x14ac:dyDescent="0.25">
      <c r="A223" s="46" t="s">
        <v>568</v>
      </c>
      <c r="B223" s="71">
        <f>_xlfn.IFNA(VLOOKUP(A223,綜合_回測!$A$3:$H$1751,7,FALSE),0)</f>
        <v>1300</v>
      </c>
      <c r="C223" s="71">
        <f t="shared" si="7"/>
        <v>222500</v>
      </c>
      <c r="D223" s="71">
        <f t="shared" si="8"/>
        <v>-30100</v>
      </c>
    </row>
    <row r="224" spans="1:4" x14ac:dyDescent="0.25">
      <c r="A224" s="46" t="s">
        <v>567</v>
      </c>
      <c r="B224" s="71">
        <f>_xlfn.IFNA(VLOOKUP(A224,綜合_回測!$A$3:$H$1751,7,FALSE),0)</f>
        <v>9200</v>
      </c>
      <c r="C224" s="71">
        <f t="shared" si="7"/>
        <v>221200</v>
      </c>
      <c r="D224" s="71">
        <f t="shared" si="8"/>
        <v>-22200</v>
      </c>
    </row>
    <row r="225" spans="1:4" x14ac:dyDescent="0.25">
      <c r="A225" s="46" t="s">
        <v>566</v>
      </c>
      <c r="B225" s="71">
        <f>_xlfn.IFNA(VLOOKUP(A225,綜合_回測!$A$3:$H$1751,7,FALSE),0)</f>
        <v>1400</v>
      </c>
      <c r="C225" s="71">
        <f t="shared" si="7"/>
        <v>212000</v>
      </c>
      <c r="D225" s="71">
        <f t="shared" si="8"/>
        <v>-30000</v>
      </c>
    </row>
    <row r="226" spans="1:4" x14ac:dyDescent="0.25">
      <c r="A226" s="46" t="s">
        <v>565</v>
      </c>
      <c r="B226" s="71">
        <f>_xlfn.IFNA(VLOOKUP(A226,綜合_回測!$A$3:$H$1751,7,FALSE),0)</f>
        <v>0</v>
      </c>
      <c r="C226" s="71">
        <f t="shared" si="7"/>
        <v>210600</v>
      </c>
      <c r="D226" s="71">
        <f t="shared" si="8"/>
        <v>-31400</v>
      </c>
    </row>
    <row r="227" spans="1:4" x14ac:dyDescent="0.25">
      <c r="A227" s="46" t="s">
        <v>564</v>
      </c>
      <c r="B227" s="71">
        <f>_xlfn.IFNA(VLOOKUP(A227,綜合_回測!$A$3:$H$1751,7,FALSE),0)</f>
        <v>1800</v>
      </c>
      <c r="C227" s="71">
        <f t="shared" si="7"/>
        <v>210600</v>
      </c>
      <c r="D227" s="71">
        <f t="shared" si="8"/>
        <v>-29600</v>
      </c>
    </row>
    <row r="228" spans="1:4" x14ac:dyDescent="0.25">
      <c r="A228" s="46" t="s">
        <v>563</v>
      </c>
      <c r="B228" s="71">
        <f>_xlfn.IFNA(VLOOKUP(A228,綜合_回測!$A$3:$H$1751,7,FALSE),0)</f>
        <v>-5900</v>
      </c>
      <c r="C228" s="71">
        <f t="shared" si="7"/>
        <v>208800</v>
      </c>
      <c r="D228" s="71">
        <f t="shared" si="8"/>
        <v>-37300</v>
      </c>
    </row>
    <row r="229" spans="1:4" x14ac:dyDescent="0.25">
      <c r="A229" s="46" t="s">
        <v>562</v>
      </c>
      <c r="B229" s="71">
        <f>_xlfn.IFNA(VLOOKUP(A229,綜合_回測!$A$3:$H$1751,7,FALSE),0)</f>
        <v>0</v>
      </c>
      <c r="C229" s="71">
        <f t="shared" si="7"/>
        <v>214700</v>
      </c>
      <c r="D229" s="71">
        <f t="shared" si="8"/>
        <v>-31400</v>
      </c>
    </row>
    <row r="230" spans="1:4" x14ac:dyDescent="0.25">
      <c r="A230" s="46" t="s">
        <v>561</v>
      </c>
      <c r="B230" s="71">
        <f>_xlfn.IFNA(VLOOKUP(A230,綜合_回測!$A$3:$H$1751,7,FALSE),0)</f>
        <v>-100</v>
      </c>
      <c r="C230" s="71">
        <f t="shared" si="7"/>
        <v>214700</v>
      </c>
      <c r="D230" s="71">
        <f t="shared" si="8"/>
        <v>-31500</v>
      </c>
    </row>
    <row r="231" spans="1:4" x14ac:dyDescent="0.25">
      <c r="A231" s="46" t="s">
        <v>560</v>
      </c>
      <c r="B231" s="71">
        <f>_xlfn.IFNA(VLOOKUP(A231,綜合_回測!$A$3:$H$1751,7,FALSE),0)</f>
        <v>4600</v>
      </c>
      <c r="C231" s="71">
        <f t="shared" si="7"/>
        <v>214800</v>
      </c>
      <c r="D231" s="71">
        <f t="shared" si="8"/>
        <v>-26800</v>
      </c>
    </row>
    <row r="232" spans="1:4" x14ac:dyDescent="0.25">
      <c r="A232" s="46" t="s">
        <v>559</v>
      </c>
      <c r="B232" s="71">
        <f>_xlfn.IFNA(VLOOKUP(A232,綜合_回測!$A$3:$H$1751,7,FALSE),0)</f>
        <v>0</v>
      </c>
      <c r="C232" s="71">
        <f t="shared" si="7"/>
        <v>210200</v>
      </c>
      <c r="D232" s="71">
        <f t="shared" si="8"/>
        <v>-31400</v>
      </c>
    </row>
    <row r="233" spans="1:4" x14ac:dyDescent="0.25">
      <c r="A233" s="46" t="s">
        <v>558</v>
      </c>
      <c r="B233" s="71">
        <f>_xlfn.IFNA(VLOOKUP(A233,綜合_回測!$A$3:$H$1751,7,FALSE),0)</f>
        <v>0</v>
      </c>
      <c r="C233" s="71">
        <f t="shared" si="7"/>
        <v>210200</v>
      </c>
      <c r="D233" s="71">
        <f t="shared" si="8"/>
        <v>-31400</v>
      </c>
    </row>
    <row r="234" spans="1:4" x14ac:dyDescent="0.25">
      <c r="A234" s="46" t="s">
        <v>557</v>
      </c>
      <c r="B234" s="71">
        <f>_xlfn.IFNA(VLOOKUP(A234,綜合_回測!$A$3:$H$1751,7,FALSE),0)</f>
        <v>0</v>
      </c>
      <c r="C234" s="71">
        <f t="shared" si="7"/>
        <v>210200</v>
      </c>
      <c r="D234" s="71">
        <f t="shared" si="8"/>
        <v>-31400</v>
      </c>
    </row>
    <row r="235" spans="1:4" x14ac:dyDescent="0.25">
      <c r="A235" s="46" t="s">
        <v>556</v>
      </c>
      <c r="B235" s="71">
        <f>_xlfn.IFNA(VLOOKUP(A235,綜合_回測!$A$3:$H$1751,7,FALSE),0)</f>
        <v>0</v>
      </c>
      <c r="C235" s="71">
        <f t="shared" si="7"/>
        <v>210200</v>
      </c>
      <c r="D235" s="71">
        <f t="shared" si="8"/>
        <v>-31400</v>
      </c>
    </row>
    <row r="236" spans="1:4" x14ac:dyDescent="0.25">
      <c r="A236" s="46" t="s">
        <v>555</v>
      </c>
      <c r="B236" s="71">
        <f>_xlfn.IFNA(VLOOKUP(A236,綜合_回測!$A$3:$H$1751,7,FALSE),0)</f>
        <v>-600</v>
      </c>
      <c r="C236" s="71">
        <f t="shared" si="7"/>
        <v>210200</v>
      </c>
      <c r="D236" s="71">
        <f t="shared" si="8"/>
        <v>-32000</v>
      </c>
    </row>
    <row r="237" spans="1:4" x14ac:dyDescent="0.25">
      <c r="A237" s="46" t="s">
        <v>554</v>
      </c>
      <c r="B237" s="71">
        <f>_xlfn.IFNA(VLOOKUP(A237,綜合_回測!$A$3:$H$1751,7,FALSE),0)</f>
        <v>800</v>
      </c>
      <c r="C237" s="71">
        <f t="shared" si="7"/>
        <v>210800</v>
      </c>
      <c r="D237" s="71">
        <f t="shared" si="8"/>
        <v>-30600</v>
      </c>
    </row>
    <row r="238" spans="1:4" x14ac:dyDescent="0.25">
      <c r="A238" s="46" t="s">
        <v>553</v>
      </c>
      <c r="B238" s="71">
        <f>_xlfn.IFNA(VLOOKUP(A238,綜合_回測!$A$3:$H$1751,7,FALSE),0)</f>
        <v>0</v>
      </c>
      <c r="C238" s="71">
        <f t="shared" si="7"/>
        <v>210000</v>
      </c>
      <c r="D238" s="71">
        <f t="shared" si="8"/>
        <v>-31400</v>
      </c>
    </row>
    <row r="239" spans="1:4" x14ac:dyDescent="0.25">
      <c r="A239" s="46" t="s">
        <v>552</v>
      </c>
      <c r="B239" s="71">
        <f>_xlfn.IFNA(VLOOKUP(A239,綜合_回測!$A$3:$H$1751,7,FALSE),0)</f>
        <v>0</v>
      </c>
      <c r="C239" s="71">
        <f t="shared" si="7"/>
        <v>210000</v>
      </c>
      <c r="D239" s="71">
        <f t="shared" si="8"/>
        <v>-31400</v>
      </c>
    </row>
    <row r="240" spans="1:4" x14ac:dyDescent="0.25">
      <c r="A240" s="46" t="s">
        <v>551</v>
      </c>
      <c r="B240" s="71">
        <f>_xlfn.IFNA(VLOOKUP(A240,綜合_回測!$A$3:$H$1751,7,FALSE),0)</f>
        <v>12100</v>
      </c>
      <c r="C240" s="71">
        <f t="shared" si="7"/>
        <v>210000</v>
      </c>
      <c r="D240" s="71">
        <f t="shared" si="8"/>
        <v>-19300</v>
      </c>
    </row>
    <row r="241" spans="1:4" x14ac:dyDescent="0.25">
      <c r="A241" s="46" t="s">
        <v>550</v>
      </c>
      <c r="B241" s="71">
        <f>_xlfn.IFNA(VLOOKUP(A241,綜合_回測!$A$3:$H$1751,7,FALSE),0)</f>
        <v>0</v>
      </c>
      <c r="C241" s="71">
        <f t="shared" si="7"/>
        <v>197900</v>
      </c>
      <c r="D241" s="71">
        <f t="shared" si="8"/>
        <v>-31400</v>
      </c>
    </row>
    <row r="242" spans="1:4" x14ac:dyDescent="0.25">
      <c r="A242" s="46" t="s">
        <v>549</v>
      </c>
      <c r="B242" s="71">
        <f>_xlfn.IFNA(VLOOKUP(A242,綜合_回測!$A$3:$H$1751,7,FALSE),0)</f>
        <v>5550</v>
      </c>
      <c r="C242" s="71">
        <f t="shared" si="7"/>
        <v>197900</v>
      </c>
      <c r="D242" s="71">
        <f t="shared" si="8"/>
        <v>-25850</v>
      </c>
    </row>
    <row r="243" spans="1:4" x14ac:dyDescent="0.25">
      <c r="A243" s="46" t="s">
        <v>548</v>
      </c>
      <c r="B243" s="71">
        <f>_xlfn.IFNA(VLOOKUP(A243,綜合_回測!$A$3:$H$1751,7,FALSE),0)</f>
        <v>0</v>
      </c>
      <c r="C243" s="71">
        <f t="shared" si="7"/>
        <v>192350</v>
      </c>
      <c r="D243" s="71">
        <f t="shared" si="8"/>
        <v>-31400</v>
      </c>
    </row>
    <row r="244" spans="1:4" x14ac:dyDescent="0.25">
      <c r="A244" s="46" t="s">
        <v>547</v>
      </c>
      <c r="B244" s="71">
        <f>_xlfn.IFNA(VLOOKUP(A244,綜合_回測!$A$3:$H$1751,7,FALSE),0)</f>
        <v>-1200</v>
      </c>
      <c r="C244" s="71">
        <f t="shared" si="7"/>
        <v>192350</v>
      </c>
      <c r="D244" s="71">
        <f t="shared" si="8"/>
        <v>-32600</v>
      </c>
    </row>
    <row r="245" spans="1:4" x14ac:dyDescent="0.25">
      <c r="A245" s="46" t="s">
        <v>546</v>
      </c>
      <c r="B245" s="71">
        <f>_xlfn.IFNA(VLOOKUP(A245,綜合_回測!$A$3:$H$1751,7,FALSE),0)</f>
        <v>-2200</v>
      </c>
      <c r="C245" s="71">
        <f t="shared" si="7"/>
        <v>193550</v>
      </c>
      <c r="D245" s="71">
        <f t="shared" si="8"/>
        <v>-33600</v>
      </c>
    </row>
    <row r="246" spans="1:4" x14ac:dyDescent="0.25">
      <c r="A246" s="46" t="s">
        <v>545</v>
      </c>
      <c r="B246" s="71">
        <f>_xlfn.IFNA(VLOOKUP(A246,綜合_回測!$A$3:$H$1751,7,FALSE),0)</f>
        <v>-400</v>
      </c>
      <c r="C246" s="71">
        <f t="shared" si="7"/>
        <v>195750</v>
      </c>
      <c r="D246" s="71">
        <f t="shared" si="8"/>
        <v>-31800</v>
      </c>
    </row>
    <row r="247" spans="1:4" x14ac:dyDescent="0.25">
      <c r="A247" s="46" t="s">
        <v>544</v>
      </c>
      <c r="B247" s="71">
        <f>_xlfn.IFNA(VLOOKUP(A247,綜合_回測!$A$3:$H$1751,7,FALSE),0)</f>
        <v>0</v>
      </c>
      <c r="C247" s="71">
        <f t="shared" si="7"/>
        <v>196150</v>
      </c>
      <c r="D247" s="71">
        <f t="shared" si="8"/>
        <v>-31400</v>
      </c>
    </row>
    <row r="248" spans="1:4" x14ac:dyDescent="0.25">
      <c r="A248" s="46" t="s">
        <v>543</v>
      </c>
      <c r="B248" s="71">
        <f>_xlfn.IFNA(VLOOKUP(A248,綜合_回測!$A$3:$H$1751,7,FALSE),0)</f>
        <v>0</v>
      </c>
      <c r="C248" s="71">
        <f t="shared" si="7"/>
        <v>196150</v>
      </c>
      <c r="D248" s="71">
        <f t="shared" si="8"/>
        <v>-31400</v>
      </c>
    </row>
    <row r="249" spans="1:4" x14ac:dyDescent="0.25">
      <c r="A249" s="46" t="s">
        <v>542</v>
      </c>
      <c r="B249" s="71">
        <f>_xlfn.IFNA(VLOOKUP(A249,綜合_回測!$A$3:$H$1751,7,FALSE),0)</f>
        <v>-1200</v>
      </c>
      <c r="C249" s="71">
        <f t="shared" si="7"/>
        <v>196150</v>
      </c>
      <c r="D249" s="71">
        <f t="shared" si="8"/>
        <v>-32600</v>
      </c>
    </row>
    <row r="250" spans="1:4" x14ac:dyDescent="0.25">
      <c r="A250" s="46" t="s">
        <v>541</v>
      </c>
      <c r="B250" s="71">
        <f>_xlfn.IFNA(VLOOKUP(A250,綜合_回測!$A$3:$H$1751,7,FALSE),0)</f>
        <v>0</v>
      </c>
      <c r="C250" s="71">
        <f t="shared" si="7"/>
        <v>197350</v>
      </c>
      <c r="D250" s="71">
        <f t="shared" si="8"/>
        <v>-31400</v>
      </c>
    </row>
    <row r="251" spans="1:4" x14ac:dyDescent="0.25">
      <c r="A251" s="46" t="s">
        <v>540</v>
      </c>
      <c r="B251" s="71">
        <f>_xlfn.IFNA(VLOOKUP(A251,綜合_回測!$A$3:$H$1751,7,FALSE),0)</f>
        <v>0</v>
      </c>
      <c r="C251" s="71">
        <f t="shared" si="7"/>
        <v>197350</v>
      </c>
      <c r="D251" s="71">
        <f t="shared" si="8"/>
        <v>-31400</v>
      </c>
    </row>
    <row r="252" spans="1:4" x14ac:dyDescent="0.25">
      <c r="A252" s="46" t="s">
        <v>539</v>
      </c>
      <c r="B252" s="71">
        <f>_xlfn.IFNA(VLOOKUP(A252,綜合_回測!$A$3:$H$1751,7,FALSE),0)</f>
        <v>0</v>
      </c>
      <c r="C252" s="71">
        <f t="shared" si="7"/>
        <v>197350</v>
      </c>
      <c r="D252" s="71">
        <f t="shared" si="8"/>
        <v>-31400</v>
      </c>
    </row>
    <row r="253" spans="1:4" x14ac:dyDescent="0.25">
      <c r="A253" s="46" t="s">
        <v>538</v>
      </c>
      <c r="B253" s="71">
        <f>_xlfn.IFNA(VLOOKUP(A253,綜合_回測!$A$3:$H$1751,7,FALSE),0)</f>
        <v>500</v>
      </c>
      <c r="C253" s="71">
        <f t="shared" si="7"/>
        <v>197350</v>
      </c>
      <c r="D253" s="71">
        <f t="shared" si="8"/>
        <v>-30900</v>
      </c>
    </row>
    <row r="254" spans="1:4" x14ac:dyDescent="0.25">
      <c r="A254" s="46" t="s">
        <v>537</v>
      </c>
      <c r="B254" s="71">
        <f>_xlfn.IFNA(VLOOKUP(A254,綜合_回測!$A$3:$H$1751,7,FALSE),0)</f>
        <v>-6400</v>
      </c>
      <c r="C254" s="71">
        <f t="shared" si="7"/>
        <v>196850</v>
      </c>
      <c r="D254" s="71">
        <f t="shared" si="8"/>
        <v>-37800</v>
      </c>
    </row>
    <row r="255" spans="1:4" x14ac:dyDescent="0.25">
      <c r="A255" s="46" t="s">
        <v>536</v>
      </c>
      <c r="B255" s="71">
        <f>_xlfn.IFNA(VLOOKUP(A255,綜合_回測!$A$3:$H$1751,7,FALSE),0)</f>
        <v>1800</v>
      </c>
      <c r="C255" s="71">
        <f t="shared" si="7"/>
        <v>203250</v>
      </c>
      <c r="D255" s="71">
        <f t="shared" si="8"/>
        <v>-29600</v>
      </c>
    </row>
    <row r="256" spans="1:4" x14ac:dyDescent="0.25">
      <c r="A256" s="46" t="s">
        <v>535</v>
      </c>
      <c r="B256" s="71">
        <f>_xlfn.IFNA(VLOOKUP(A256,綜合_回測!$A$3:$H$1751,7,FALSE),0)</f>
        <v>0</v>
      </c>
      <c r="C256" s="71">
        <f t="shared" si="7"/>
        <v>201450</v>
      </c>
      <c r="D256" s="71">
        <f t="shared" si="8"/>
        <v>-31400</v>
      </c>
    </row>
    <row r="257" spans="1:4" x14ac:dyDescent="0.25">
      <c r="A257" s="46" t="s">
        <v>534</v>
      </c>
      <c r="B257" s="71">
        <f>_xlfn.IFNA(VLOOKUP(A257,綜合_回測!$A$3:$H$1751,7,FALSE),0)</f>
        <v>15400</v>
      </c>
      <c r="C257" s="71">
        <f t="shared" si="7"/>
        <v>201450</v>
      </c>
      <c r="D257" s="71">
        <f t="shared" si="8"/>
        <v>-16000</v>
      </c>
    </row>
    <row r="258" spans="1:4" x14ac:dyDescent="0.25">
      <c r="A258" s="46" t="s">
        <v>533</v>
      </c>
      <c r="B258" s="71">
        <f>_xlfn.IFNA(VLOOKUP(A258,綜合_回測!$A$3:$H$1751,7,FALSE),0)</f>
        <v>0</v>
      </c>
      <c r="C258" s="71">
        <f t="shared" ref="C258:C321" si="9">C259+B258</f>
        <v>186050</v>
      </c>
      <c r="D258" s="71">
        <f t="shared" si="8"/>
        <v>-31400</v>
      </c>
    </row>
    <row r="259" spans="1:4" x14ac:dyDescent="0.25">
      <c r="A259" s="46" t="s">
        <v>532</v>
      </c>
      <c r="B259" s="71">
        <f>_xlfn.IFNA(VLOOKUP(A259,綜合_回測!$A$3:$H$1751,7,FALSE),0)</f>
        <v>0</v>
      </c>
      <c r="C259" s="71">
        <f t="shared" si="9"/>
        <v>186050</v>
      </c>
      <c r="D259" s="71">
        <f t="shared" si="8"/>
        <v>-31400</v>
      </c>
    </row>
    <row r="260" spans="1:4" x14ac:dyDescent="0.25">
      <c r="A260" s="46" t="s">
        <v>531</v>
      </c>
      <c r="B260" s="71">
        <f>_xlfn.IFNA(VLOOKUP(A260,綜合_回測!$A$3:$H$1751,7,FALSE),0)</f>
        <v>31400</v>
      </c>
      <c r="C260" s="71">
        <f t="shared" si="9"/>
        <v>186050</v>
      </c>
      <c r="D260" s="71">
        <f t="shared" si="8"/>
        <v>0</v>
      </c>
    </row>
    <row r="261" spans="1:4" x14ac:dyDescent="0.25">
      <c r="A261" s="46" t="s">
        <v>530</v>
      </c>
      <c r="B261" s="71">
        <f>_xlfn.IFNA(VLOOKUP(A261,綜合_回測!$A$3:$H$1751,7,FALSE),0)</f>
        <v>5900</v>
      </c>
      <c r="C261" s="71">
        <f t="shared" si="9"/>
        <v>154650</v>
      </c>
      <c r="D261" s="71">
        <f t="shared" si="8"/>
        <v>-5700</v>
      </c>
    </row>
    <row r="262" spans="1:4" x14ac:dyDescent="0.25">
      <c r="A262" s="46" t="s">
        <v>529</v>
      </c>
      <c r="B262" s="71">
        <f>_xlfn.IFNA(VLOOKUP(A262,綜合_回測!$A$3:$H$1751,7,FALSE),0)</f>
        <v>1800</v>
      </c>
      <c r="C262" s="71">
        <f t="shared" si="9"/>
        <v>148750</v>
      </c>
      <c r="D262" s="71">
        <f t="shared" si="8"/>
        <v>-9800</v>
      </c>
    </row>
    <row r="263" spans="1:4" x14ac:dyDescent="0.25">
      <c r="A263" s="46" t="s">
        <v>528</v>
      </c>
      <c r="B263" s="71">
        <f>_xlfn.IFNA(VLOOKUP(A263,綜合_回測!$A$3:$H$1751,7,FALSE),0)</f>
        <v>0</v>
      </c>
      <c r="C263" s="71">
        <f t="shared" si="9"/>
        <v>146950</v>
      </c>
      <c r="D263" s="71">
        <f t="shared" si="8"/>
        <v>-11600</v>
      </c>
    </row>
    <row r="264" spans="1:4" x14ac:dyDescent="0.25">
      <c r="A264" s="46" t="s">
        <v>527</v>
      </c>
      <c r="B264" s="71">
        <f>_xlfn.IFNA(VLOOKUP(A264,綜合_回測!$A$3:$H$1751,7,FALSE),0)</f>
        <v>0</v>
      </c>
      <c r="C264" s="71">
        <f t="shared" si="9"/>
        <v>146950</v>
      </c>
      <c r="D264" s="71">
        <f t="shared" si="8"/>
        <v>-11600</v>
      </c>
    </row>
    <row r="265" spans="1:4" x14ac:dyDescent="0.25">
      <c r="A265" s="46" t="s">
        <v>526</v>
      </c>
      <c r="B265" s="71">
        <f>_xlfn.IFNA(VLOOKUP(A265,綜合_回測!$A$3:$H$1751,7,FALSE),0)</f>
        <v>6750</v>
      </c>
      <c r="C265" s="71">
        <f t="shared" si="9"/>
        <v>146950</v>
      </c>
      <c r="D265" s="71">
        <f t="shared" si="8"/>
        <v>-4850</v>
      </c>
    </row>
    <row r="266" spans="1:4" x14ac:dyDescent="0.25">
      <c r="A266" s="46" t="s">
        <v>525</v>
      </c>
      <c r="B266" s="71">
        <f>_xlfn.IFNA(VLOOKUP(A266,綜合_回測!$A$3:$H$1751,7,FALSE),0)</f>
        <v>11600</v>
      </c>
      <c r="C266" s="71">
        <f t="shared" si="9"/>
        <v>140200</v>
      </c>
      <c r="D266" s="71">
        <f t="shared" si="8"/>
        <v>0</v>
      </c>
    </row>
    <row r="267" spans="1:4" x14ac:dyDescent="0.25">
      <c r="A267" s="46" t="s">
        <v>524</v>
      </c>
      <c r="B267" s="71">
        <f>_xlfn.IFNA(VLOOKUP(A267,綜合_回測!$A$3:$H$1751,7,FALSE),0)</f>
        <v>2200</v>
      </c>
      <c r="C267" s="71">
        <f t="shared" si="9"/>
        <v>128600</v>
      </c>
      <c r="D267" s="71">
        <f t="shared" si="8"/>
        <v>-4250</v>
      </c>
    </row>
    <row r="268" spans="1:4" x14ac:dyDescent="0.25">
      <c r="A268" s="46" t="s">
        <v>523</v>
      </c>
      <c r="B268" s="71">
        <f>_xlfn.IFNA(VLOOKUP(A268,綜合_回測!$A$3:$H$1751,7,FALSE),0)</f>
        <v>6000</v>
      </c>
      <c r="C268" s="71">
        <f t="shared" si="9"/>
        <v>126400</v>
      </c>
      <c r="D268" s="71">
        <f t="shared" si="8"/>
        <v>-450</v>
      </c>
    </row>
    <row r="269" spans="1:4" x14ac:dyDescent="0.25">
      <c r="A269" s="46" t="s">
        <v>522</v>
      </c>
      <c r="B269" s="71">
        <f>_xlfn.IFNA(VLOOKUP(A269,綜合_回測!$A$3:$H$1751,7,FALSE),0)</f>
        <v>0</v>
      </c>
      <c r="C269" s="71">
        <f t="shared" si="9"/>
        <v>120400</v>
      </c>
      <c r="D269" s="71">
        <f t="shared" si="8"/>
        <v>-6450</v>
      </c>
    </row>
    <row r="270" spans="1:4" x14ac:dyDescent="0.25">
      <c r="A270" s="46" t="s">
        <v>521</v>
      </c>
      <c r="B270" s="71">
        <f>_xlfn.IFNA(VLOOKUP(A270,綜合_回測!$A$3:$H$1751,7,FALSE),0)</f>
        <v>0</v>
      </c>
      <c r="C270" s="71">
        <f t="shared" si="9"/>
        <v>120400</v>
      </c>
      <c r="D270" s="71">
        <f t="shared" si="8"/>
        <v>-6450</v>
      </c>
    </row>
    <row r="271" spans="1:4" x14ac:dyDescent="0.25">
      <c r="A271" s="46" t="s">
        <v>520</v>
      </c>
      <c r="B271" s="71">
        <f>_xlfn.IFNA(VLOOKUP(A271,綜合_回測!$A$3:$H$1751,7,FALSE),0)</f>
        <v>0</v>
      </c>
      <c r="C271" s="71">
        <f t="shared" si="9"/>
        <v>120400</v>
      </c>
      <c r="D271" s="71">
        <f t="shared" si="8"/>
        <v>-6450</v>
      </c>
    </row>
    <row r="272" spans="1:4" x14ac:dyDescent="0.25">
      <c r="A272" s="46" t="s">
        <v>519</v>
      </c>
      <c r="B272" s="71">
        <f>_xlfn.IFNA(VLOOKUP(A272,綜合_回測!$A$3:$H$1751,7,FALSE),0)</f>
        <v>0</v>
      </c>
      <c r="C272" s="71">
        <f t="shared" si="9"/>
        <v>120400</v>
      </c>
      <c r="D272" s="71">
        <f t="shared" si="8"/>
        <v>-6450</v>
      </c>
    </row>
    <row r="273" spans="1:4" x14ac:dyDescent="0.25">
      <c r="A273" s="46" t="s">
        <v>518</v>
      </c>
      <c r="B273" s="71">
        <f>_xlfn.IFNA(VLOOKUP(A273,綜合_回測!$A$3:$H$1751,7,FALSE),0)</f>
        <v>0</v>
      </c>
      <c r="C273" s="71">
        <f t="shared" si="9"/>
        <v>120400</v>
      </c>
      <c r="D273" s="71">
        <f t="shared" si="8"/>
        <v>-6450</v>
      </c>
    </row>
    <row r="274" spans="1:4" x14ac:dyDescent="0.25">
      <c r="A274" s="46" t="s">
        <v>517</v>
      </c>
      <c r="B274" s="71">
        <f>_xlfn.IFNA(VLOOKUP(A274,綜合_回測!$A$3:$H$1751,7,FALSE),0)</f>
        <v>0</v>
      </c>
      <c r="C274" s="71">
        <f t="shared" si="9"/>
        <v>120400</v>
      </c>
      <c r="D274" s="71">
        <f t="shared" si="8"/>
        <v>-6450</v>
      </c>
    </row>
    <row r="275" spans="1:4" x14ac:dyDescent="0.25">
      <c r="A275" s="46" t="s">
        <v>516</v>
      </c>
      <c r="B275" s="71">
        <f>_xlfn.IFNA(VLOOKUP(A275,綜合_回測!$A$3:$H$1751,7,FALSE),0)</f>
        <v>-6200</v>
      </c>
      <c r="C275" s="71">
        <f t="shared" si="9"/>
        <v>120400</v>
      </c>
      <c r="D275" s="71">
        <f t="shared" si="8"/>
        <v>-12650</v>
      </c>
    </row>
    <row r="276" spans="1:4" x14ac:dyDescent="0.25">
      <c r="A276" s="46" t="s">
        <v>515</v>
      </c>
      <c r="B276" s="71">
        <f>_xlfn.IFNA(VLOOKUP(A276,綜合_回測!$A$3:$H$1751,7,FALSE),0)</f>
        <v>0</v>
      </c>
      <c r="C276" s="71">
        <f t="shared" si="9"/>
        <v>126600</v>
      </c>
      <c r="D276" s="71">
        <f t="shared" si="8"/>
        <v>-6450</v>
      </c>
    </row>
    <row r="277" spans="1:4" x14ac:dyDescent="0.25">
      <c r="A277" s="46" t="s">
        <v>514</v>
      </c>
      <c r="B277" s="71">
        <f>_xlfn.IFNA(VLOOKUP(A277,綜合_回測!$A$3:$H$1751,7,FALSE),0)</f>
        <v>2300</v>
      </c>
      <c r="C277" s="71">
        <f t="shared" si="9"/>
        <v>126600</v>
      </c>
      <c r="D277" s="71">
        <f t="shared" si="8"/>
        <v>-4150</v>
      </c>
    </row>
    <row r="278" spans="1:4" x14ac:dyDescent="0.25">
      <c r="A278" s="46" t="s">
        <v>513</v>
      </c>
      <c r="B278" s="71">
        <f>_xlfn.IFNA(VLOOKUP(A278,綜合_回測!$A$3:$H$1751,7,FALSE),0)</f>
        <v>-2500</v>
      </c>
      <c r="C278" s="71">
        <f t="shared" si="9"/>
        <v>124300</v>
      </c>
      <c r="D278" s="71">
        <f t="shared" si="8"/>
        <v>-8950</v>
      </c>
    </row>
    <row r="279" spans="1:4" x14ac:dyDescent="0.25">
      <c r="A279" s="46" t="s">
        <v>512</v>
      </c>
      <c r="B279" s="71">
        <f>_xlfn.IFNA(VLOOKUP(A279,綜合_回測!$A$3:$H$1751,7,FALSE),0)</f>
        <v>0</v>
      </c>
      <c r="C279" s="71">
        <f t="shared" si="9"/>
        <v>126800</v>
      </c>
      <c r="D279" s="71">
        <f t="shared" si="8"/>
        <v>-17000</v>
      </c>
    </row>
    <row r="280" spans="1:4" x14ac:dyDescent="0.25">
      <c r="A280" s="46" t="s">
        <v>511</v>
      </c>
      <c r="B280" s="71">
        <f>_xlfn.IFNA(VLOOKUP(A280,綜合_回測!$A$3:$H$1751,7,FALSE),0)</f>
        <v>-5800</v>
      </c>
      <c r="C280" s="71">
        <f t="shared" si="9"/>
        <v>126800</v>
      </c>
      <c r="D280" s="71">
        <f t="shared" si="8"/>
        <v>-22800</v>
      </c>
    </row>
    <row r="281" spans="1:4" x14ac:dyDescent="0.25">
      <c r="A281" s="46" t="s">
        <v>510</v>
      </c>
      <c r="B281" s="71">
        <f>_xlfn.IFNA(VLOOKUP(A281,綜合_回測!$A$3:$H$1751,7,FALSE),0)</f>
        <v>0</v>
      </c>
      <c r="C281" s="71">
        <f t="shared" si="9"/>
        <v>132600</v>
      </c>
      <c r="D281" s="71">
        <f t="shared" si="8"/>
        <v>-17000</v>
      </c>
    </row>
    <row r="282" spans="1:4" x14ac:dyDescent="0.25">
      <c r="A282" s="46" t="s">
        <v>509</v>
      </c>
      <c r="B282" s="71">
        <f>_xlfn.IFNA(VLOOKUP(A282,綜合_回測!$A$3:$H$1751,7,FALSE),0)</f>
        <v>0</v>
      </c>
      <c r="C282" s="71">
        <f t="shared" si="9"/>
        <v>132600</v>
      </c>
      <c r="D282" s="71">
        <f t="shared" si="8"/>
        <v>-17000</v>
      </c>
    </row>
    <row r="283" spans="1:4" x14ac:dyDescent="0.25">
      <c r="A283" s="46" t="s">
        <v>508</v>
      </c>
      <c r="B283" s="71">
        <f>_xlfn.IFNA(VLOOKUP(A283,綜合_回測!$A$3:$H$1751,7,FALSE),0)</f>
        <v>0</v>
      </c>
      <c r="C283" s="71">
        <f t="shared" si="9"/>
        <v>132600</v>
      </c>
      <c r="D283" s="71">
        <f t="shared" si="8"/>
        <v>-17000</v>
      </c>
    </row>
    <row r="284" spans="1:4" x14ac:dyDescent="0.25">
      <c r="A284" s="46" t="s">
        <v>507</v>
      </c>
      <c r="B284" s="71">
        <f>_xlfn.IFNA(VLOOKUP(A284,綜合_回測!$A$3:$H$1751,7,FALSE),0)</f>
        <v>-5400</v>
      </c>
      <c r="C284" s="71">
        <f t="shared" si="9"/>
        <v>132600</v>
      </c>
      <c r="D284" s="71">
        <f t="shared" si="8"/>
        <v>-22400</v>
      </c>
    </row>
    <row r="285" spans="1:4" x14ac:dyDescent="0.25">
      <c r="A285" s="46" t="s">
        <v>506</v>
      </c>
      <c r="B285" s="71">
        <f>_xlfn.IFNA(VLOOKUP(A285,綜合_回測!$A$3:$H$1751,7,FALSE),0)</f>
        <v>0</v>
      </c>
      <c r="C285" s="71">
        <f t="shared" si="9"/>
        <v>138000</v>
      </c>
      <c r="D285" s="71">
        <f t="shared" si="8"/>
        <v>-17000</v>
      </c>
    </row>
    <row r="286" spans="1:4" x14ac:dyDescent="0.25">
      <c r="A286" s="46" t="s">
        <v>505</v>
      </c>
      <c r="B286" s="71">
        <f>_xlfn.IFNA(VLOOKUP(A286,綜合_回測!$A$3:$H$1751,7,FALSE),0)</f>
        <v>0</v>
      </c>
      <c r="C286" s="71">
        <f t="shared" si="9"/>
        <v>138000</v>
      </c>
      <c r="D286" s="71">
        <f t="shared" ref="D286:D349" si="10">MIN((B286-MAX(B286:B344)),0)</f>
        <v>-17000</v>
      </c>
    </row>
    <row r="287" spans="1:4" x14ac:dyDescent="0.25">
      <c r="A287" s="46" t="s">
        <v>504</v>
      </c>
      <c r="B287" s="71">
        <f>_xlfn.IFNA(VLOOKUP(A287,綜合_回測!$A$3:$H$1751,7,FALSE),0)</f>
        <v>0</v>
      </c>
      <c r="C287" s="71">
        <f t="shared" si="9"/>
        <v>138000</v>
      </c>
      <c r="D287" s="71">
        <f t="shared" si="10"/>
        <v>-17000</v>
      </c>
    </row>
    <row r="288" spans="1:4" x14ac:dyDescent="0.25">
      <c r="A288" s="46" t="s">
        <v>503</v>
      </c>
      <c r="B288" s="71">
        <f>_xlfn.IFNA(VLOOKUP(A288,綜合_回測!$A$3:$H$1751,7,FALSE),0)</f>
        <v>-1400</v>
      </c>
      <c r="C288" s="71">
        <f t="shared" si="9"/>
        <v>138000</v>
      </c>
      <c r="D288" s="71">
        <f t="shared" si="10"/>
        <v>-18400</v>
      </c>
    </row>
    <row r="289" spans="1:4" x14ac:dyDescent="0.25">
      <c r="A289" s="46" t="s">
        <v>502</v>
      </c>
      <c r="B289" s="71">
        <f>_xlfn.IFNA(VLOOKUP(A289,綜合_回測!$A$3:$H$1751,7,FALSE),0)</f>
        <v>0</v>
      </c>
      <c r="C289" s="71">
        <f t="shared" si="9"/>
        <v>139400</v>
      </c>
      <c r="D289" s="71">
        <f t="shared" si="10"/>
        <v>-17000</v>
      </c>
    </row>
    <row r="290" spans="1:4" x14ac:dyDescent="0.25">
      <c r="A290" s="46" t="s">
        <v>501</v>
      </c>
      <c r="B290" s="71">
        <f>_xlfn.IFNA(VLOOKUP(A290,綜合_回測!$A$3:$H$1751,7,FALSE),0)</f>
        <v>0</v>
      </c>
      <c r="C290" s="71">
        <f t="shared" si="9"/>
        <v>139400</v>
      </c>
      <c r="D290" s="71">
        <f t="shared" si="10"/>
        <v>-17000</v>
      </c>
    </row>
    <row r="291" spans="1:4" x14ac:dyDescent="0.25">
      <c r="A291" s="46" t="s">
        <v>500</v>
      </c>
      <c r="B291" s="71">
        <f>_xlfn.IFNA(VLOOKUP(A291,綜合_回測!$A$3:$H$1751,7,FALSE),0)</f>
        <v>4850</v>
      </c>
      <c r="C291" s="71">
        <f t="shared" si="9"/>
        <v>139400</v>
      </c>
      <c r="D291" s="71">
        <f t="shared" si="10"/>
        <v>-12150</v>
      </c>
    </row>
    <row r="292" spans="1:4" x14ac:dyDescent="0.25">
      <c r="A292" s="46" t="s">
        <v>499</v>
      </c>
      <c r="B292" s="71">
        <f>_xlfn.IFNA(VLOOKUP(A292,綜合_回測!$A$3:$H$1751,7,FALSE),0)</f>
        <v>-5900</v>
      </c>
      <c r="C292" s="71">
        <f t="shared" si="9"/>
        <v>134550</v>
      </c>
      <c r="D292" s="71">
        <f t="shared" si="10"/>
        <v>-22900</v>
      </c>
    </row>
    <row r="293" spans="1:4" x14ac:dyDescent="0.25">
      <c r="A293" s="46" t="s">
        <v>498</v>
      </c>
      <c r="B293" s="71">
        <f>_xlfn.IFNA(VLOOKUP(A293,綜合_回測!$A$3:$H$1751,7,FALSE),0)</f>
        <v>3700</v>
      </c>
      <c r="C293" s="71">
        <f t="shared" si="9"/>
        <v>140450</v>
      </c>
      <c r="D293" s="71">
        <f t="shared" si="10"/>
        <v>-13300</v>
      </c>
    </row>
    <row r="294" spans="1:4" x14ac:dyDescent="0.25">
      <c r="A294" s="46" t="s">
        <v>497</v>
      </c>
      <c r="B294" s="71">
        <f>_xlfn.IFNA(VLOOKUP(A294,綜合_回測!$A$3:$H$1751,7,FALSE),0)</f>
        <v>-5800</v>
      </c>
      <c r="C294" s="71">
        <f t="shared" si="9"/>
        <v>136750</v>
      </c>
      <c r="D294" s="71">
        <f t="shared" si="10"/>
        <v>-22800</v>
      </c>
    </row>
    <row r="295" spans="1:4" x14ac:dyDescent="0.25">
      <c r="A295" s="46" t="s">
        <v>496</v>
      </c>
      <c r="B295" s="71">
        <f>_xlfn.IFNA(VLOOKUP(A295,綜合_回測!$A$3:$H$1751,7,FALSE),0)</f>
        <v>0</v>
      </c>
      <c r="C295" s="71">
        <f t="shared" si="9"/>
        <v>142550</v>
      </c>
      <c r="D295" s="71">
        <f t="shared" si="10"/>
        <v>-17000</v>
      </c>
    </row>
    <row r="296" spans="1:4" x14ac:dyDescent="0.25">
      <c r="A296" s="46" t="s">
        <v>495</v>
      </c>
      <c r="B296" s="71">
        <f>_xlfn.IFNA(VLOOKUP(A296,綜合_回測!$A$3:$H$1751,7,FALSE),0)</f>
        <v>0</v>
      </c>
      <c r="C296" s="71">
        <f t="shared" si="9"/>
        <v>142550</v>
      </c>
      <c r="D296" s="71">
        <f t="shared" si="10"/>
        <v>-17000</v>
      </c>
    </row>
    <row r="297" spans="1:4" x14ac:dyDescent="0.25">
      <c r="A297" s="46" t="s">
        <v>494</v>
      </c>
      <c r="B297" s="71">
        <f>_xlfn.IFNA(VLOOKUP(A297,綜合_回測!$A$3:$H$1751,7,FALSE),0)</f>
        <v>3300</v>
      </c>
      <c r="C297" s="71">
        <f t="shared" si="9"/>
        <v>142550</v>
      </c>
      <c r="D297" s="71">
        <f t="shared" si="10"/>
        <v>-13700</v>
      </c>
    </row>
    <row r="298" spans="1:4" x14ac:dyDescent="0.25">
      <c r="A298" s="46" t="s">
        <v>493</v>
      </c>
      <c r="B298" s="71">
        <f>_xlfn.IFNA(VLOOKUP(A298,綜合_回測!$A$3:$H$1751,7,FALSE),0)</f>
        <v>-6200</v>
      </c>
      <c r="C298" s="71">
        <f t="shared" si="9"/>
        <v>139250</v>
      </c>
      <c r="D298" s="71">
        <f t="shared" si="10"/>
        <v>-23200</v>
      </c>
    </row>
    <row r="299" spans="1:4" x14ac:dyDescent="0.25">
      <c r="A299" s="46" t="s">
        <v>492</v>
      </c>
      <c r="B299" s="71">
        <f>_xlfn.IFNA(VLOOKUP(A299,綜合_回測!$A$3:$H$1751,7,FALSE),0)</f>
        <v>3200</v>
      </c>
      <c r="C299" s="71">
        <f t="shared" si="9"/>
        <v>145450</v>
      </c>
      <c r="D299" s="71">
        <f t="shared" si="10"/>
        <v>-13800</v>
      </c>
    </row>
    <row r="300" spans="1:4" x14ac:dyDescent="0.25">
      <c r="A300" s="46" t="s">
        <v>491</v>
      </c>
      <c r="B300" s="71">
        <f>_xlfn.IFNA(VLOOKUP(A300,綜合_回測!$A$3:$H$1751,7,FALSE),0)</f>
        <v>2300</v>
      </c>
      <c r="C300" s="71">
        <f t="shared" si="9"/>
        <v>142250</v>
      </c>
      <c r="D300" s="71">
        <f t="shared" si="10"/>
        <v>-14700</v>
      </c>
    </row>
    <row r="301" spans="1:4" x14ac:dyDescent="0.25">
      <c r="A301" s="46" t="s">
        <v>490</v>
      </c>
      <c r="B301" s="71">
        <f>_xlfn.IFNA(VLOOKUP(A301,綜合_回測!$A$3:$H$1751,7,FALSE),0)</f>
        <v>0</v>
      </c>
      <c r="C301" s="71">
        <f t="shared" si="9"/>
        <v>139950</v>
      </c>
      <c r="D301" s="71">
        <f t="shared" si="10"/>
        <v>-17000</v>
      </c>
    </row>
    <row r="302" spans="1:4" x14ac:dyDescent="0.25">
      <c r="A302" s="46" t="s">
        <v>489</v>
      </c>
      <c r="B302" s="71">
        <f>_xlfn.IFNA(VLOOKUP(A302,綜合_回測!$A$3:$H$1751,7,FALSE),0)</f>
        <v>900</v>
      </c>
      <c r="C302" s="71">
        <f t="shared" si="9"/>
        <v>139950</v>
      </c>
      <c r="D302" s="71">
        <f t="shared" si="10"/>
        <v>-16100</v>
      </c>
    </row>
    <row r="303" spans="1:4" x14ac:dyDescent="0.25">
      <c r="A303" s="46" t="s">
        <v>488</v>
      </c>
      <c r="B303" s="71">
        <f>_xlfn.IFNA(VLOOKUP(A303,綜合_回測!$A$3:$H$1751,7,FALSE),0)</f>
        <v>0</v>
      </c>
      <c r="C303" s="71">
        <f t="shared" si="9"/>
        <v>139050</v>
      </c>
      <c r="D303" s="71">
        <f t="shared" si="10"/>
        <v>-17000</v>
      </c>
    </row>
    <row r="304" spans="1:4" x14ac:dyDescent="0.25">
      <c r="A304" s="46" t="s">
        <v>487</v>
      </c>
      <c r="B304" s="71">
        <f>_xlfn.IFNA(VLOOKUP(A304,綜合_回測!$A$3:$H$1751,7,FALSE),0)</f>
        <v>-900</v>
      </c>
      <c r="C304" s="71">
        <f t="shared" si="9"/>
        <v>139050</v>
      </c>
      <c r="D304" s="71">
        <f t="shared" si="10"/>
        <v>-17900</v>
      </c>
    </row>
    <row r="305" spans="1:4" x14ac:dyDescent="0.25">
      <c r="A305" s="46" t="s">
        <v>486</v>
      </c>
      <c r="B305" s="71">
        <f>_xlfn.IFNA(VLOOKUP(A305,綜合_回測!$A$3:$H$1751,7,FALSE),0)</f>
        <v>6450</v>
      </c>
      <c r="C305" s="71">
        <f t="shared" si="9"/>
        <v>139950</v>
      </c>
      <c r="D305" s="71">
        <f t="shared" si="10"/>
        <v>-10550</v>
      </c>
    </row>
    <row r="306" spans="1:4" x14ac:dyDescent="0.25">
      <c r="A306" s="46" t="s">
        <v>485</v>
      </c>
      <c r="B306" s="71">
        <f>_xlfn.IFNA(VLOOKUP(A306,綜合_回測!$A$3:$H$1751,7,FALSE),0)</f>
        <v>0</v>
      </c>
      <c r="C306" s="71">
        <f t="shared" si="9"/>
        <v>133500</v>
      </c>
      <c r="D306" s="71">
        <f t="shared" si="10"/>
        <v>-17000</v>
      </c>
    </row>
    <row r="307" spans="1:4" x14ac:dyDescent="0.25">
      <c r="A307" s="46" t="s">
        <v>484</v>
      </c>
      <c r="B307" s="71">
        <f>_xlfn.IFNA(VLOOKUP(A307,綜合_回測!$A$3:$H$1751,7,FALSE),0)</f>
        <v>700</v>
      </c>
      <c r="C307" s="71">
        <f t="shared" si="9"/>
        <v>133500</v>
      </c>
      <c r="D307" s="71">
        <f t="shared" si="10"/>
        <v>-16300</v>
      </c>
    </row>
    <row r="308" spans="1:4" x14ac:dyDescent="0.25">
      <c r="A308" s="46" t="s">
        <v>483</v>
      </c>
      <c r="B308" s="71">
        <f>_xlfn.IFNA(VLOOKUP(A308,綜合_回測!$A$3:$H$1751,7,FALSE),0)</f>
        <v>-100</v>
      </c>
      <c r="C308" s="71">
        <f t="shared" si="9"/>
        <v>132800</v>
      </c>
      <c r="D308" s="71">
        <f t="shared" si="10"/>
        <v>-17100</v>
      </c>
    </row>
    <row r="309" spans="1:4" x14ac:dyDescent="0.25">
      <c r="A309" s="46" t="s">
        <v>482</v>
      </c>
      <c r="B309" s="71">
        <f>_xlfn.IFNA(VLOOKUP(A309,綜合_回測!$A$3:$H$1751,7,FALSE),0)</f>
        <v>0</v>
      </c>
      <c r="C309" s="71">
        <f t="shared" si="9"/>
        <v>132900</v>
      </c>
      <c r="D309" s="71">
        <f t="shared" si="10"/>
        <v>-17000</v>
      </c>
    </row>
    <row r="310" spans="1:4" x14ac:dyDescent="0.25">
      <c r="A310" s="46" t="s">
        <v>481</v>
      </c>
      <c r="B310" s="71">
        <f>_xlfn.IFNA(VLOOKUP(A310,綜合_回測!$A$3:$H$1751,7,FALSE),0)</f>
        <v>-2700</v>
      </c>
      <c r="C310" s="71">
        <f t="shared" si="9"/>
        <v>132900</v>
      </c>
      <c r="D310" s="71">
        <f t="shared" si="10"/>
        <v>-19700</v>
      </c>
    </row>
    <row r="311" spans="1:4" x14ac:dyDescent="0.25">
      <c r="A311" s="46" t="s">
        <v>480</v>
      </c>
      <c r="B311" s="71">
        <f>_xlfn.IFNA(VLOOKUP(A311,綜合_回測!$A$3:$H$1751,7,FALSE),0)</f>
        <v>4500</v>
      </c>
      <c r="C311" s="71">
        <f t="shared" si="9"/>
        <v>135600</v>
      </c>
      <c r="D311" s="71">
        <f t="shared" si="10"/>
        <v>-12500</v>
      </c>
    </row>
    <row r="312" spans="1:4" x14ac:dyDescent="0.25">
      <c r="A312" s="46" t="s">
        <v>479</v>
      </c>
      <c r="B312" s="71">
        <f>_xlfn.IFNA(VLOOKUP(A312,綜合_回測!$A$3:$H$1751,7,FALSE),0)</f>
        <v>0</v>
      </c>
      <c r="C312" s="71">
        <f t="shared" si="9"/>
        <v>131100</v>
      </c>
      <c r="D312" s="71">
        <f t="shared" si="10"/>
        <v>-17000</v>
      </c>
    </row>
    <row r="313" spans="1:4" x14ac:dyDescent="0.25">
      <c r="A313" s="46" t="s">
        <v>478</v>
      </c>
      <c r="B313" s="71">
        <f>_xlfn.IFNA(VLOOKUP(A313,綜合_回測!$A$3:$H$1751,7,FALSE),0)</f>
        <v>0</v>
      </c>
      <c r="C313" s="71">
        <f t="shared" si="9"/>
        <v>131100</v>
      </c>
      <c r="D313" s="71">
        <f t="shared" si="10"/>
        <v>-17000</v>
      </c>
    </row>
    <row r="314" spans="1:4" x14ac:dyDescent="0.25">
      <c r="A314" s="46" t="s">
        <v>477</v>
      </c>
      <c r="B314" s="71">
        <f>_xlfn.IFNA(VLOOKUP(A314,綜合_回測!$A$3:$H$1751,7,FALSE),0)</f>
        <v>0</v>
      </c>
      <c r="C314" s="71">
        <f t="shared" si="9"/>
        <v>131100</v>
      </c>
      <c r="D314" s="71">
        <f t="shared" si="10"/>
        <v>-17000</v>
      </c>
    </row>
    <row r="315" spans="1:4" x14ac:dyDescent="0.25">
      <c r="A315" s="46" t="s">
        <v>476</v>
      </c>
      <c r="B315" s="71">
        <f>_xlfn.IFNA(VLOOKUP(A315,綜合_回測!$A$3:$H$1751,7,FALSE),0)</f>
        <v>0</v>
      </c>
      <c r="C315" s="71">
        <f t="shared" si="9"/>
        <v>131100</v>
      </c>
      <c r="D315" s="71">
        <f t="shared" si="10"/>
        <v>-17000</v>
      </c>
    </row>
    <row r="316" spans="1:4" x14ac:dyDescent="0.25">
      <c r="A316" s="46" t="s">
        <v>475</v>
      </c>
      <c r="B316" s="71">
        <f>_xlfn.IFNA(VLOOKUP(A316,綜合_回測!$A$3:$H$1751,7,FALSE),0)</f>
        <v>2400</v>
      </c>
      <c r="C316" s="71">
        <f t="shared" si="9"/>
        <v>131100</v>
      </c>
      <c r="D316" s="71">
        <f t="shared" si="10"/>
        <v>-14600</v>
      </c>
    </row>
    <row r="317" spans="1:4" x14ac:dyDescent="0.25">
      <c r="A317" s="46" t="s">
        <v>474</v>
      </c>
      <c r="B317" s="71">
        <f>_xlfn.IFNA(VLOOKUP(A317,綜合_回測!$A$3:$H$1751,7,FALSE),0)</f>
        <v>-5800</v>
      </c>
      <c r="C317" s="71">
        <f t="shared" si="9"/>
        <v>128700</v>
      </c>
      <c r="D317" s="71">
        <f t="shared" si="10"/>
        <v>-22800</v>
      </c>
    </row>
    <row r="318" spans="1:4" x14ac:dyDescent="0.25">
      <c r="A318" s="46" t="s">
        <v>473</v>
      </c>
      <c r="B318" s="71">
        <f>_xlfn.IFNA(VLOOKUP(A318,綜合_回測!$A$3:$H$1751,7,FALSE),0)</f>
        <v>5550</v>
      </c>
      <c r="C318" s="71">
        <f t="shared" si="9"/>
        <v>134500</v>
      </c>
      <c r="D318" s="71">
        <f t="shared" si="10"/>
        <v>-11450</v>
      </c>
    </row>
    <row r="319" spans="1:4" x14ac:dyDescent="0.25">
      <c r="A319" s="46" t="s">
        <v>472</v>
      </c>
      <c r="B319" s="71">
        <f>_xlfn.IFNA(VLOOKUP(A319,綜合_回測!$A$3:$H$1751,7,FALSE),0)</f>
        <v>-5400</v>
      </c>
      <c r="C319" s="71">
        <f t="shared" si="9"/>
        <v>128950</v>
      </c>
      <c r="D319" s="71">
        <f t="shared" si="10"/>
        <v>-22400</v>
      </c>
    </row>
    <row r="320" spans="1:4" x14ac:dyDescent="0.25">
      <c r="A320" s="46" t="s">
        <v>471</v>
      </c>
      <c r="B320" s="71">
        <f>_xlfn.IFNA(VLOOKUP(A320,綜合_回測!$A$3:$H$1751,7,FALSE),0)</f>
        <v>0</v>
      </c>
      <c r="C320" s="71">
        <f t="shared" si="9"/>
        <v>134350</v>
      </c>
      <c r="D320" s="71">
        <f t="shared" si="10"/>
        <v>-17000</v>
      </c>
    </row>
    <row r="321" spans="1:4" x14ac:dyDescent="0.25">
      <c r="A321" s="46" t="s">
        <v>470</v>
      </c>
      <c r="B321" s="71">
        <f>_xlfn.IFNA(VLOOKUP(A321,綜合_回測!$A$3:$H$1751,7,FALSE),0)</f>
        <v>0</v>
      </c>
      <c r="C321" s="71">
        <f t="shared" si="9"/>
        <v>134350</v>
      </c>
      <c r="D321" s="71">
        <f t="shared" si="10"/>
        <v>-17000</v>
      </c>
    </row>
    <row r="322" spans="1:4" x14ac:dyDescent="0.25">
      <c r="A322" s="46" t="s">
        <v>469</v>
      </c>
      <c r="B322" s="71">
        <f>_xlfn.IFNA(VLOOKUP(A322,綜合_回測!$A$3:$H$1751,7,FALSE),0)</f>
        <v>0</v>
      </c>
      <c r="C322" s="71">
        <f t="shared" ref="C322:C385" si="11">C323+B322</f>
        <v>134350</v>
      </c>
      <c r="D322" s="71">
        <f t="shared" si="10"/>
        <v>-17000</v>
      </c>
    </row>
    <row r="323" spans="1:4" x14ac:dyDescent="0.25">
      <c r="A323" s="46" t="s">
        <v>468</v>
      </c>
      <c r="B323" s="71">
        <f>_xlfn.IFNA(VLOOKUP(A323,綜合_回測!$A$3:$H$1751,7,FALSE),0)</f>
        <v>0</v>
      </c>
      <c r="C323" s="71">
        <f t="shared" si="11"/>
        <v>134350</v>
      </c>
      <c r="D323" s="71">
        <f t="shared" si="10"/>
        <v>-17000</v>
      </c>
    </row>
    <row r="324" spans="1:4" x14ac:dyDescent="0.25">
      <c r="A324" s="46" t="s">
        <v>467</v>
      </c>
      <c r="B324" s="71">
        <f>_xlfn.IFNA(VLOOKUP(A324,綜合_回測!$A$3:$H$1751,7,FALSE),0)</f>
        <v>0</v>
      </c>
      <c r="C324" s="71">
        <f t="shared" si="11"/>
        <v>134350</v>
      </c>
      <c r="D324" s="71">
        <f t="shared" si="10"/>
        <v>-17000</v>
      </c>
    </row>
    <row r="325" spans="1:4" x14ac:dyDescent="0.25">
      <c r="A325" s="46" t="s">
        <v>466</v>
      </c>
      <c r="B325" s="71">
        <f>_xlfn.IFNA(VLOOKUP(A325,綜合_回測!$A$3:$H$1751,7,FALSE),0)</f>
        <v>0</v>
      </c>
      <c r="C325" s="71">
        <f t="shared" si="11"/>
        <v>134350</v>
      </c>
      <c r="D325" s="71">
        <f t="shared" si="10"/>
        <v>-17000</v>
      </c>
    </row>
    <row r="326" spans="1:4" x14ac:dyDescent="0.25">
      <c r="A326" s="46" t="s">
        <v>465</v>
      </c>
      <c r="B326" s="71">
        <f>_xlfn.IFNA(VLOOKUP(A326,綜合_回測!$A$3:$H$1751,7,FALSE),0)</f>
        <v>-5400</v>
      </c>
      <c r="C326" s="71">
        <f t="shared" si="11"/>
        <v>134350</v>
      </c>
      <c r="D326" s="71">
        <f t="shared" si="10"/>
        <v>-22400</v>
      </c>
    </row>
    <row r="327" spans="1:4" x14ac:dyDescent="0.25">
      <c r="A327" s="46" t="s">
        <v>464</v>
      </c>
      <c r="B327" s="71">
        <f>_xlfn.IFNA(VLOOKUP(A327,綜合_回測!$A$3:$H$1751,7,FALSE),0)</f>
        <v>-5400</v>
      </c>
      <c r="C327" s="71">
        <f t="shared" si="11"/>
        <v>139750</v>
      </c>
      <c r="D327" s="71">
        <f t="shared" si="10"/>
        <v>-22400</v>
      </c>
    </row>
    <row r="328" spans="1:4" x14ac:dyDescent="0.25">
      <c r="A328" s="46" t="s">
        <v>463</v>
      </c>
      <c r="B328" s="71">
        <f>_xlfn.IFNA(VLOOKUP(A328,綜合_回測!$A$3:$H$1751,7,FALSE),0)</f>
        <v>-6400</v>
      </c>
      <c r="C328" s="71">
        <f t="shared" si="11"/>
        <v>145150</v>
      </c>
      <c r="D328" s="71">
        <f t="shared" si="10"/>
        <v>-23400</v>
      </c>
    </row>
    <row r="329" spans="1:4" x14ac:dyDescent="0.25">
      <c r="A329" s="46" t="s">
        <v>462</v>
      </c>
      <c r="B329" s="71">
        <f>_xlfn.IFNA(VLOOKUP(A329,綜合_回測!$A$3:$H$1751,7,FALSE),0)</f>
        <v>1500</v>
      </c>
      <c r="C329" s="71">
        <f t="shared" si="11"/>
        <v>151550</v>
      </c>
      <c r="D329" s="71">
        <f t="shared" si="10"/>
        <v>-24000</v>
      </c>
    </row>
    <row r="330" spans="1:4" x14ac:dyDescent="0.25">
      <c r="A330" s="46" t="s">
        <v>461</v>
      </c>
      <c r="B330" s="71">
        <f>_xlfn.IFNA(VLOOKUP(A330,綜合_回測!$A$3:$H$1751,7,FALSE),0)</f>
        <v>0</v>
      </c>
      <c r="C330" s="71">
        <f t="shared" si="11"/>
        <v>150050</v>
      </c>
      <c r="D330" s="71">
        <f t="shared" si="10"/>
        <v>-25500</v>
      </c>
    </row>
    <row r="331" spans="1:4" x14ac:dyDescent="0.25">
      <c r="A331" s="46" t="s">
        <v>460</v>
      </c>
      <c r="B331" s="71">
        <f>_xlfn.IFNA(VLOOKUP(A331,綜合_回測!$A$3:$H$1751,7,FALSE),0)</f>
        <v>-5400</v>
      </c>
      <c r="C331" s="71">
        <f t="shared" si="11"/>
        <v>150050</v>
      </c>
      <c r="D331" s="71">
        <f t="shared" si="10"/>
        <v>-30900</v>
      </c>
    </row>
    <row r="332" spans="1:4" x14ac:dyDescent="0.25">
      <c r="A332" s="46" t="s">
        <v>459</v>
      </c>
      <c r="B332" s="71">
        <f>_xlfn.IFNA(VLOOKUP(A332,綜合_回測!$A$3:$H$1751,7,FALSE),0)</f>
        <v>0</v>
      </c>
      <c r="C332" s="71">
        <f t="shared" si="11"/>
        <v>155450</v>
      </c>
      <c r="D332" s="71">
        <f t="shared" si="10"/>
        <v>-25500</v>
      </c>
    </row>
    <row r="333" spans="1:4" x14ac:dyDescent="0.25">
      <c r="A333" s="46" t="s">
        <v>458</v>
      </c>
      <c r="B333" s="71">
        <f>_xlfn.IFNA(VLOOKUP(A333,綜合_回測!$A$3:$H$1751,7,FALSE),0)</f>
        <v>0</v>
      </c>
      <c r="C333" s="71">
        <f t="shared" si="11"/>
        <v>155450</v>
      </c>
      <c r="D333" s="71">
        <f t="shared" si="10"/>
        <v>-25500</v>
      </c>
    </row>
    <row r="334" spans="1:4" x14ac:dyDescent="0.25">
      <c r="A334" s="46" t="s">
        <v>457</v>
      </c>
      <c r="B334" s="71">
        <f>_xlfn.IFNA(VLOOKUP(A334,綜合_回測!$A$3:$H$1751,7,FALSE),0)</f>
        <v>0</v>
      </c>
      <c r="C334" s="71">
        <f t="shared" si="11"/>
        <v>155450</v>
      </c>
      <c r="D334" s="71">
        <f t="shared" si="10"/>
        <v>-25500</v>
      </c>
    </row>
    <row r="335" spans="1:4" x14ac:dyDescent="0.25">
      <c r="A335" s="46" t="s">
        <v>456</v>
      </c>
      <c r="B335" s="71">
        <f>_xlfn.IFNA(VLOOKUP(A335,綜合_回測!$A$3:$H$1751,7,FALSE),0)</f>
        <v>0</v>
      </c>
      <c r="C335" s="71">
        <f t="shared" si="11"/>
        <v>155450</v>
      </c>
      <c r="D335" s="71">
        <f t="shared" si="10"/>
        <v>-25500</v>
      </c>
    </row>
    <row r="336" spans="1:4" x14ac:dyDescent="0.25">
      <c r="A336" s="46" t="s">
        <v>455</v>
      </c>
      <c r="B336" s="71">
        <f>_xlfn.IFNA(VLOOKUP(A336,綜合_回測!$A$3:$H$1751,7,FALSE),0)</f>
        <v>0</v>
      </c>
      <c r="C336" s="71">
        <f t="shared" si="11"/>
        <v>155450</v>
      </c>
      <c r="D336" s="71">
        <f t="shared" si="10"/>
        <v>-25500</v>
      </c>
    </row>
    <row r="337" spans="1:4" x14ac:dyDescent="0.25">
      <c r="A337" s="46" t="s">
        <v>454</v>
      </c>
      <c r="B337" s="71">
        <f>_xlfn.IFNA(VLOOKUP(A337,綜合_回測!$A$3:$H$1751,7,FALSE),0)</f>
        <v>17000</v>
      </c>
      <c r="C337" s="71">
        <f t="shared" si="11"/>
        <v>155450</v>
      </c>
      <c r="D337" s="71">
        <f t="shared" si="10"/>
        <v>-8500</v>
      </c>
    </row>
    <row r="338" spans="1:4" x14ac:dyDescent="0.25">
      <c r="A338" s="46" t="s">
        <v>453</v>
      </c>
      <c r="B338" s="71">
        <f>_xlfn.IFNA(VLOOKUP(A338,綜合_回測!$A$3:$H$1751,7,FALSE),0)</f>
        <v>0</v>
      </c>
      <c r="C338" s="71">
        <f t="shared" si="11"/>
        <v>138450</v>
      </c>
      <c r="D338" s="71">
        <f t="shared" si="10"/>
        <v>-25500</v>
      </c>
    </row>
    <row r="339" spans="1:4" x14ac:dyDescent="0.25">
      <c r="A339" s="46" t="s">
        <v>452</v>
      </c>
      <c r="B339" s="71">
        <f>_xlfn.IFNA(VLOOKUP(A339,綜合_回測!$A$3:$H$1751,7,FALSE),0)</f>
        <v>5300</v>
      </c>
      <c r="C339" s="71">
        <f t="shared" si="11"/>
        <v>138450</v>
      </c>
      <c r="D339" s="71">
        <f t="shared" si="10"/>
        <v>-20200</v>
      </c>
    </row>
    <row r="340" spans="1:4" x14ac:dyDescent="0.25">
      <c r="A340" s="46" t="s">
        <v>451</v>
      </c>
      <c r="B340" s="71">
        <f>_xlfn.IFNA(VLOOKUP(A340,綜合_回測!$A$3:$H$1751,7,FALSE),0)</f>
        <v>10000</v>
      </c>
      <c r="C340" s="71">
        <f t="shared" si="11"/>
        <v>133150</v>
      </c>
      <c r="D340" s="71">
        <f t="shared" si="10"/>
        <v>-15500</v>
      </c>
    </row>
    <row r="341" spans="1:4" x14ac:dyDescent="0.25">
      <c r="A341" s="46" t="s">
        <v>450</v>
      </c>
      <c r="B341" s="71">
        <f>_xlfn.IFNA(VLOOKUP(A341,綜合_回測!$A$3:$H$1751,7,FALSE),0)</f>
        <v>0</v>
      </c>
      <c r="C341" s="71">
        <f t="shared" si="11"/>
        <v>123150</v>
      </c>
      <c r="D341" s="71">
        <f t="shared" si="10"/>
        <v>-25500</v>
      </c>
    </row>
    <row r="342" spans="1:4" x14ac:dyDescent="0.25">
      <c r="A342" s="46" t="s">
        <v>449</v>
      </c>
      <c r="B342" s="71">
        <f>_xlfn.IFNA(VLOOKUP(A342,綜合_回測!$A$3:$H$1751,7,FALSE),0)</f>
        <v>5750</v>
      </c>
      <c r="C342" s="71">
        <f t="shared" si="11"/>
        <v>123150</v>
      </c>
      <c r="D342" s="71">
        <f t="shared" si="10"/>
        <v>-19750</v>
      </c>
    </row>
    <row r="343" spans="1:4" x14ac:dyDescent="0.25">
      <c r="A343" s="46" t="s">
        <v>448</v>
      </c>
      <c r="B343" s="71">
        <f>_xlfn.IFNA(VLOOKUP(A343,綜合_回測!$A$3:$H$1751,7,FALSE),0)</f>
        <v>0</v>
      </c>
      <c r="C343" s="71">
        <f t="shared" si="11"/>
        <v>117400</v>
      </c>
      <c r="D343" s="71">
        <f t="shared" si="10"/>
        <v>-25500</v>
      </c>
    </row>
    <row r="344" spans="1:4" x14ac:dyDescent="0.25">
      <c r="A344" s="46" t="s">
        <v>447</v>
      </c>
      <c r="B344" s="71">
        <f>_xlfn.IFNA(VLOOKUP(A344,綜合_回測!$A$3:$H$1751,7,FALSE),0)</f>
        <v>-6800</v>
      </c>
      <c r="C344" s="71">
        <f t="shared" si="11"/>
        <v>117400</v>
      </c>
      <c r="D344" s="71">
        <f t="shared" si="10"/>
        <v>-32300</v>
      </c>
    </row>
    <row r="345" spans="1:4" x14ac:dyDescent="0.25">
      <c r="A345" s="46" t="s">
        <v>446</v>
      </c>
      <c r="B345" s="71">
        <f>_xlfn.IFNA(VLOOKUP(A345,綜合_回測!$A$3:$H$1751,7,FALSE),0)</f>
        <v>0</v>
      </c>
      <c r="C345" s="71">
        <f t="shared" si="11"/>
        <v>124200</v>
      </c>
      <c r="D345" s="71">
        <f t="shared" si="10"/>
        <v>-25500</v>
      </c>
    </row>
    <row r="346" spans="1:4" x14ac:dyDescent="0.25">
      <c r="A346" s="46" t="s">
        <v>445</v>
      </c>
      <c r="B346" s="71">
        <f>_xlfn.IFNA(VLOOKUP(A346,綜合_回測!$A$3:$H$1751,7,FALSE),0)</f>
        <v>6200</v>
      </c>
      <c r="C346" s="71">
        <f t="shared" si="11"/>
        <v>124200</v>
      </c>
      <c r="D346" s="71">
        <f t="shared" si="10"/>
        <v>-19300</v>
      </c>
    </row>
    <row r="347" spans="1:4" x14ac:dyDescent="0.25">
      <c r="A347" s="46" t="s">
        <v>444</v>
      </c>
      <c r="B347" s="71">
        <f>_xlfn.IFNA(VLOOKUP(A347,綜合_回測!$A$3:$H$1751,7,FALSE),0)</f>
        <v>6250</v>
      </c>
      <c r="C347" s="71">
        <f t="shared" si="11"/>
        <v>118000</v>
      </c>
      <c r="D347" s="71">
        <f t="shared" si="10"/>
        <v>-19250</v>
      </c>
    </row>
    <row r="348" spans="1:4" x14ac:dyDescent="0.25">
      <c r="A348" s="46" t="s">
        <v>443</v>
      </c>
      <c r="B348" s="71">
        <f>_xlfn.IFNA(VLOOKUP(A348,綜合_回測!$A$3:$H$1751,7,FALSE),0)</f>
        <v>0</v>
      </c>
      <c r="C348" s="71">
        <f t="shared" si="11"/>
        <v>111750</v>
      </c>
      <c r="D348" s="71">
        <f t="shared" si="10"/>
        <v>-25500</v>
      </c>
    </row>
    <row r="349" spans="1:4" x14ac:dyDescent="0.25">
      <c r="A349" s="46" t="s">
        <v>442</v>
      </c>
      <c r="B349" s="71">
        <f>_xlfn.IFNA(VLOOKUP(A349,綜合_回測!$A$3:$H$1751,7,FALSE),0)</f>
        <v>4350</v>
      </c>
      <c r="C349" s="71">
        <f t="shared" si="11"/>
        <v>111750</v>
      </c>
      <c r="D349" s="71">
        <f t="shared" si="10"/>
        <v>-21150</v>
      </c>
    </row>
    <row r="350" spans="1:4" x14ac:dyDescent="0.25">
      <c r="A350" s="46" t="s">
        <v>441</v>
      </c>
      <c r="B350" s="71">
        <f>_xlfn.IFNA(VLOOKUP(A350,綜合_回測!$A$3:$H$1751,7,FALSE),0)</f>
        <v>4300</v>
      </c>
      <c r="C350" s="71">
        <f t="shared" si="11"/>
        <v>107400</v>
      </c>
      <c r="D350" s="71">
        <f t="shared" ref="D350:D413" si="12">MIN((B350-MAX(B350:B408)),0)</f>
        <v>-21200</v>
      </c>
    </row>
    <row r="351" spans="1:4" x14ac:dyDescent="0.25">
      <c r="A351" s="46" t="s">
        <v>440</v>
      </c>
      <c r="B351" s="71">
        <f>_xlfn.IFNA(VLOOKUP(A351,綜合_回測!$A$3:$H$1751,7,FALSE),0)</f>
        <v>-5400</v>
      </c>
      <c r="C351" s="71">
        <f t="shared" si="11"/>
        <v>103100</v>
      </c>
      <c r="D351" s="71">
        <f t="shared" si="12"/>
        <v>-30900</v>
      </c>
    </row>
    <row r="352" spans="1:4" x14ac:dyDescent="0.25">
      <c r="A352" s="46" t="s">
        <v>439</v>
      </c>
      <c r="B352" s="71">
        <f>_xlfn.IFNA(VLOOKUP(A352,綜合_回測!$A$3:$H$1751,7,FALSE),0)</f>
        <v>0</v>
      </c>
      <c r="C352" s="71">
        <f t="shared" si="11"/>
        <v>108500</v>
      </c>
      <c r="D352" s="71">
        <f t="shared" si="12"/>
        <v>-25500</v>
      </c>
    </row>
    <row r="353" spans="1:4" x14ac:dyDescent="0.25">
      <c r="A353" s="46" t="s">
        <v>438</v>
      </c>
      <c r="B353" s="71">
        <f>_xlfn.IFNA(VLOOKUP(A353,綜合_回測!$A$3:$H$1751,7,FALSE),0)</f>
        <v>-5400</v>
      </c>
      <c r="C353" s="71">
        <f t="shared" si="11"/>
        <v>108500</v>
      </c>
      <c r="D353" s="71">
        <f t="shared" si="12"/>
        <v>-30900</v>
      </c>
    </row>
    <row r="354" spans="1:4" x14ac:dyDescent="0.25">
      <c r="A354" s="46" t="s">
        <v>437</v>
      </c>
      <c r="B354" s="71">
        <f>_xlfn.IFNA(VLOOKUP(A354,綜合_回測!$A$3:$H$1751,7,FALSE),0)</f>
        <v>0</v>
      </c>
      <c r="C354" s="71">
        <f t="shared" si="11"/>
        <v>113900</v>
      </c>
      <c r="D354" s="71">
        <f t="shared" si="12"/>
        <v>-25500</v>
      </c>
    </row>
    <row r="355" spans="1:4" x14ac:dyDescent="0.25">
      <c r="A355" s="46" t="s">
        <v>436</v>
      </c>
      <c r="B355" s="71">
        <f>_xlfn.IFNA(VLOOKUP(A355,綜合_回測!$A$3:$H$1751,7,FALSE),0)</f>
        <v>0</v>
      </c>
      <c r="C355" s="71">
        <f t="shared" si="11"/>
        <v>113900</v>
      </c>
      <c r="D355" s="71">
        <f t="shared" si="12"/>
        <v>-25500</v>
      </c>
    </row>
    <row r="356" spans="1:4" x14ac:dyDescent="0.25">
      <c r="A356" s="46" t="s">
        <v>435</v>
      </c>
      <c r="B356" s="71">
        <f>_xlfn.IFNA(VLOOKUP(A356,綜合_回測!$A$3:$H$1751,7,FALSE),0)</f>
        <v>6150</v>
      </c>
      <c r="C356" s="71">
        <f t="shared" si="11"/>
        <v>113900</v>
      </c>
      <c r="D356" s="71">
        <f t="shared" si="12"/>
        <v>-19350</v>
      </c>
    </row>
    <row r="357" spans="1:4" x14ac:dyDescent="0.25">
      <c r="A357" s="46" t="s">
        <v>434</v>
      </c>
      <c r="B357" s="71">
        <f>_xlfn.IFNA(VLOOKUP(A357,綜合_回測!$A$3:$H$1751,7,FALSE),0)</f>
        <v>0</v>
      </c>
      <c r="C357" s="71">
        <f t="shared" si="11"/>
        <v>107750</v>
      </c>
      <c r="D357" s="71">
        <f t="shared" si="12"/>
        <v>-25500</v>
      </c>
    </row>
    <row r="358" spans="1:4" x14ac:dyDescent="0.25">
      <c r="A358" s="46" t="s">
        <v>433</v>
      </c>
      <c r="B358" s="71">
        <f>_xlfn.IFNA(VLOOKUP(A358,綜合_回測!$A$3:$H$1751,7,FALSE),0)</f>
        <v>-4100</v>
      </c>
      <c r="C358" s="71">
        <f t="shared" si="11"/>
        <v>107750</v>
      </c>
      <c r="D358" s="71">
        <f t="shared" si="12"/>
        <v>-29600</v>
      </c>
    </row>
    <row r="359" spans="1:4" x14ac:dyDescent="0.25">
      <c r="A359" s="46" t="s">
        <v>432</v>
      </c>
      <c r="B359" s="71">
        <f>_xlfn.IFNA(VLOOKUP(A359,綜合_回測!$A$3:$H$1751,7,FALSE),0)</f>
        <v>-1100</v>
      </c>
      <c r="C359" s="71">
        <f t="shared" si="11"/>
        <v>111850</v>
      </c>
      <c r="D359" s="71">
        <f t="shared" si="12"/>
        <v>-26600</v>
      </c>
    </row>
    <row r="360" spans="1:4" x14ac:dyDescent="0.25">
      <c r="A360" s="46" t="s">
        <v>431</v>
      </c>
      <c r="B360" s="71">
        <f>_xlfn.IFNA(VLOOKUP(A360,綜合_回測!$A$3:$H$1751,7,FALSE),0)</f>
        <v>0</v>
      </c>
      <c r="C360" s="71">
        <f t="shared" si="11"/>
        <v>112950</v>
      </c>
      <c r="D360" s="71">
        <f t="shared" si="12"/>
        <v>-25500</v>
      </c>
    </row>
    <row r="361" spans="1:4" x14ac:dyDescent="0.25">
      <c r="A361" s="46" t="s">
        <v>430</v>
      </c>
      <c r="B361" s="71">
        <f>_xlfn.IFNA(VLOOKUP(A361,綜合_回測!$A$3:$H$1751,7,FALSE),0)</f>
        <v>-1600</v>
      </c>
      <c r="C361" s="71">
        <f t="shared" si="11"/>
        <v>112950</v>
      </c>
      <c r="D361" s="71">
        <f t="shared" si="12"/>
        <v>-27100</v>
      </c>
    </row>
    <row r="362" spans="1:4" x14ac:dyDescent="0.25">
      <c r="A362" s="46" t="s">
        <v>429</v>
      </c>
      <c r="B362" s="71">
        <f>_xlfn.IFNA(VLOOKUP(A362,綜合_回測!$A$3:$H$1751,7,FALSE),0)</f>
        <v>0</v>
      </c>
      <c r="C362" s="71">
        <f t="shared" si="11"/>
        <v>114550</v>
      </c>
      <c r="D362" s="71">
        <f t="shared" si="12"/>
        <v>-25500</v>
      </c>
    </row>
    <row r="363" spans="1:4" x14ac:dyDescent="0.25">
      <c r="A363" s="46" t="s">
        <v>428</v>
      </c>
      <c r="B363" s="71">
        <f>_xlfn.IFNA(VLOOKUP(A363,綜合_回測!$A$3:$H$1751,7,FALSE),0)</f>
        <v>-6200</v>
      </c>
      <c r="C363" s="71">
        <f t="shared" si="11"/>
        <v>114550</v>
      </c>
      <c r="D363" s="71">
        <f t="shared" si="12"/>
        <v>-31700</v>
      </c>
    </row>
    <row r="364" spans="1:4" x14ac:dyDescent="0.25">
      <c r="A364" s="46" t="s">
        <v>427</v>
      </c>
      <c r="B364" s="71">
        <f>_xlfn.IFNA(VLOOKUP(A364,綜合_回測!$A$3:$H$1751,7,FALSE),0)</f>
        <v>5000</v>
      </c>
      <c r="C364" s="71">
        <f t="shared" si="11"/>
        <v>120750</v>
      </c>
      <c r="D364" s="71">
        <f t="shared" si="12"/>
        <v>-20500</v>
      </c>
    </row>
    <row r="365" spans="1:4" x14ac:dyDescent="0.25">
      <c r="A365" s="46" t="s">
        <v>426</v>
      </c>
      <c r="B365" s="71">
        <f>_xlfn.IFNA(VLOOKUP(A365,綜合_回測!$A$3:$H$1751,7,FALSE),0)</f>
        <v>-5900</v>
      </c>
      <c r="C365" s="71">
        <f t="shared" si="11"/>
        <v>115750</v>
      </c>
      <c r="D365" s="71">
        <f t="shared" si="12"/>
        <v>-31400</v>
      </c>
    </row>
    <row r="366" spans="1:4" x14ac:dyDescent="0.25">
      <c r="A366" s="46" t="s">
        <v>425</v>
      </c>
      <c r="B366" s="71">
        <f>_xlfn.IFNA(VLOOKUP(A366,綜合_回測!$A$3:$H$1751,7,FALSE),0)</f>
        <v>-400</v>
      </c>
      <c r="C366" s="71">
        <f t="shared" si="11"/>
        <v>121650</v>
      </c>
      <c r="D366" s="71">
        <f t="shared" si="12"/>
        <v>-25900</v>
      </c>
    </row>
    <row r="367" spans="1:4" x14ac:dyDescent="0.25">
      <c r="A367" s="46" t="s">
        <v>424</v>
      </c>
      <c r="B367" s="71">
        <f>_xlfn.IFNA(VLOOKUP(A367,綜合_回測!$A$3:$H$1751,7,FALSE),0)</f>
        <v>-5800</v>
      </c>
      <c r="C367" s="71">
        <f t="shared" si="11"/>
        <v>122050</v>
      </c>
      <c r="D367" s="71">
        <f t="shared" si="12"/>
        <v>-31300</v>
      </c>
    </row>
    <row r="368" spans="1:4" x14ac:dyDescent="0.25">
      <c r="A368" s="46" t="s">
        <v>423</v>
      </c>
      <c r="B368" s="71">
        <f>_xlfn.IFNA(VLOOKUP(A368,綜合_回測!$A$3:$H$1751,7,FALSE),0)</f>
        <v>4700</v>
      </c>
      <c r="C368" s="71">
        <f t="shared" si="11"/>
        <v>127850</v>
      </c>
      <c r="D368" s="71">
        <f t="shared" si="12"/>
        <v>-20800</v>
      </c>
    </row>
    <row r="369" spans="1:4" x14ac:dyDescent="0.25">
      <c r="A369" s="46" t="s">
        <v>422</v>
      </c>
      <c r="B369" s="71">
        <f>_xlfn.IFNA(VLOOKUP(A369,綜合_回測!$A$3:$H$1751,7,FALSE),0)</f>
        <v>0</v>
      </c>
      <c r="C369" s="71">
        <f t="shared" si="11"/>
        <v>123150</v>
      </c>
      <c r="D369" s="71">
        <f t="shared" si="12"/>
        <v>-25500</v>
      </c>
    </row>
    <row r="370" spans="1:4" x14ac:dyDescent="0.25">
      <c r="A370" s="46" t="s">
        <v>421</v>
      </c>
      <c r="B370" s="71">
        <f>_xlfn.IFNA(VLOOKUP(A370,綜合_回測!$A$3:$H$1751,7,FALSE),0)</f>
        <v>0</v>
      </c>
      <c r="C370" s="71">
        <f t="shared" si="11"/>
        <v>123150</v>
      </c>
      <c r="D370" s="71">
        <f t="shared" si="12"/>
        <v>-25500</v>
      </c>
    </row>
    <row r="371" spans="1:4" x14ac:dyDescent="0.25">
      <c r="A371" s="46" t="s">
        <v>420</v>
      </c>
      <c r="B371" s="71">
        <f>_xlfn.IFNA(VLOOKUP(A371,綜合_回測!$A$3:$H$1751,7,FALSE),0)</f>
        <v>-2600</v>
      </c>
      <c r="C371" s="71">
        <f t="shared" si="11"/>
        <v>123150</v>
      </c>
      <c r="D371" s="71">
        <f t="shared" si="12"/>
        <v>-28100</v>
      </c>
    </row>
    <row r="372" spans="1:4" x14ac:dyDescent="0.25">
      <c r="A372" s="46" t="s">
        <v>419</v>
      </c>
      <c r="B372" s="71">
        <f>_xlfn.IFNA(VLOOKUP(A372,綜合_回測!$A$3:$H$1751,7,FALSE),0)</f>
        <v>0</v>
      </c>
      <c r="C372" s="71">
        <f t="shared" si="11"/>
        <v>125750</v>
      </c>
      <c r="D372" s="71">
        <f t="shared" si="12"/>
        <v>-25500</v>
      </c>
    </row>
    <row r="373" spans="1:4" x14ac:dyDescent="0.25">
      <c r="A373" s="46" t="s">
        <v>418</v>
      </c>
      <c r="B373" s="71">
        <f>_xlfn.IFNA(VLOOKUP(A373,綜合_回測!$A$3:$H$1751,7,FALSE),0)</f>
        <v>-1200</v>
      </c>
      <c r="C373" s="71">
        <f t="shared" si="11"/>
        <v>125750</v>
      </c>
      <c r="D373" s="71">
        <f t="shared" si="12"/>
        <v>-26700</v>
      </c>
    </row>
    <row r="374" spans="1:4" x14ac:dyDescent="0.25">
      <c r="A374" s="46" t="s">
        <v>417</v>
      </c>
      <c r="B374" s="71">
        <f>_xlfn.IFNA(VLOOKUP(A374,綜合_回測!$A$3:$H$1751,7,FALSE),0)</f>
        <v>0</v>
      </c>
      <c r="C374" s="71">
        <f t="shared" si="11"/>
        <v>126950</v>
      </c>
      <c r="D374" s="71">
        <f t="shared" si="12"/>
        <v>-25500</v>
      </c>
    </row>
    <row r="375" spans="1:4" x14ac:dyDescent="0.25">
      <c r="A375" s="46" t="s">
        <v>416</v>
      </c>
      <c r="B375" s="71">
        <f>_xlfn.IFNA(VLOOKUP(A375,綜合_回測!$A$3:$H$1751,7,FALSE),0)</f>
        <v>-3600</v>
      </c>
      <c r="C375" s="71">
        <f t="shared" si="11"/>
        <v>126950</v>
      </c>
      <c r="D375" s="71">
        <f t="shared" si="12"/>
        <v>-29100</v>
      </c>
    </row>
    <row r="376" spans="1:4" x14ac:dyDescent="0.25">
      <c r="A376" s="46" t="s">
        <v>415</v>
      </c>
      <c r="B376" s="71">
        <f>_xlfn.IFNA(VLOOKUP(A376,綜合_回測!$A$3:$H$1751,7,FALSE),0)</f>
        <v>0</v>
      </c>
      <c r="C376" s="71">
        <f t="shared" si="11"/>
        <v>130550</v>
      </c>
      <c r="D376" s="71">
        <f t="shared" si="12"/>
        <v>-25500</v>
      </c>
    </row>
    <row r="377" spans="1:4" x14ac:dyDescent="0.25">
      <c r="A377" s="46" t="s">
        <v>414</v>
      </c>
      <c r="B377" s="71">
        <f>_xlfn.IFNA(VLOOKUP(A377,綜合_回測!$A$3:$H$1751,7,FALSE),0)</f>
        <v>3800</v>
      </c>
      <c r="C377" s="71">
        <f t="shared" si="11"/>
        <v>130550</v>
      </c>
      <c r="D377" s="71">
        <f t="shared" si="12"/>
        <v>-21700</v>
      </c>
    </row>
    <row r="378" spans="1:4" x14ac:dyDescent="0.25">
      <c r="A378" s="46" t="s">
        <v>413</v>
      </c>
      <c r="B378" s="71">
        <f>_xlfn.IFNA(VLOOKUP(A378,綜合_回測!$A$3:$H$1751,7,FALSE),0)</f>
        <v>6700</v>
      </c>
      <c r="C378" s="71">
        <f t="shared" si="11"/>
        <v>126750</v>
      </c>
      <c r="D378" s="71">
        <f t="shared" si="12"/>
        <v>-18800</v>
      </c>
    </row>
    <row r="379" spans="1:4" x14ac:dyDescent="0.25">
      <c r="A379" s="46" t="s">
        <v>412</v>
      </c>
      <c r="B379" s="71">
        <f>_xlfn.IFNA(VLOOKUP(A379,綜合_回測!$A$3:$H$1751,7,FALSE),0)</f>
        <v>5000</v>
      </c>
      <c r="C379" s="71">
        <f t="shared" si="11"/>
        <v>120050</v>
      </c>
      <c r="D379" s="71">
        <f t="shared" si="12"/>
        <v>-20500</v>
      </c>
    </row>
    <row r="380" spans="1:4" x14ac:dyDescent="0.25">
      <c r="A380" s="46" t="s">
        <v>411</v>
      </c>
      <c r="B380" s="71">
        <f>_xlfn.IFNA(VLOOKUP(A380,綜合_回測!$A$3:$H$1751,7,FALSE),0)</f>
        <v>0</v>
      </c>
      <c r="C380" s="71">
        <f t="shared" si="11"/>
        <v>115050</v>
      </c>
      <c r="D380" s="71">
        <f t="shared" si="12"/>
        <v>-25500</v>
      </c>
    </row>
    <row r="381" spans="1:4" x14ac:dyDescent="0.25">
      <c r="A381" s="46" t="s">
        <v>410</v>
      </c>
      <c r="B381" s="71">
        <f>_xlfn.IFNA(VLOOKUP(A381,綜合_回測!$A$3:$H$1751,7,FALSE),0)</f>
        <v>3900</v>
      </c>
      <c r="C381" s="71">
        <f t="shared" si="11"/>
        <v>115050</v>
      </c>
      <c r="D381" s="71">
        <f t="shared" si="12"/>
        <v>-21600</v>
      </c>
    </row>
    <row r="382" spans="1:4" x14ac:dyDescent="0.25">
      <c r="A382" s="46" t="s">
        <v>409</v>
      </c>
      <c r="B382" s="71">
        <f>_xlfn.IFNA(VLOOKUP(A382,綜合_回測!$A$3:$H$1751,7,FALSE),0)</f>
        <v>400</v>
      </c>
      <c r="C382" s="71">
        <f t="shared" si="11"/>
        <v>111150</v>
      </c>
      <c r="D382" s="71">
        <f t="shared" si="12"/>
        <v>-25100</v>
      </c>
    </row>
    <row r="383" spans="1:4" x14ac:dyDescent="0.25">
      <c r="A383" s="46" t="s">
        <v>408</v>
      </c>
      <c r="B383" s="71">
        <f>_xlfn.IFNA(VLOOKUP(A383,綜合_回測!$A$3:$H$1751,7,FALSE),0)</f>
        <v>-5400</v>
      </c>
      <c r="C383" s="71">
        <f t="shared" si="11"/>
        <v>110750</v>
      </c>
      <c r="D383" s="71">
        <f t="shared" si="12"/>
        <v>-30900</v>
      </c>
    </row>
    <row r="384" spans="1:4" x14ac:dyDescent="0.25">
      <c r="A384" s="46" t="s">
        <v>407</v>
      </c>
      <c r="B384" s="71">
        <f>_xlfn.IFNA(VLOOKUP(A384,綜合_回測!$A$3:$H$1751,7,FALSE),0)</f>
        <v>1300</v>
      </c>
      <c r="C384" s="71">
        <f t="shared" si="11"/>
        <v>116150</v>
      </c>
      <c r="D384" s="71">
        <f t="shared" si="12"/>
        <v>-26800</v>
      </c>
    </row>
    <row r="385" spans="1:4" x14ac:dyDescent="0.25">
      <c r="A385" s="46" t="s">
        <v>406</v>
      </c>
      <c r="B385" s="71">
        <f>_xlfn.IFNA(VLOOKUP(A385,綜合_回測!$A$3:$H$1751,7,FALSE),0)</f>
        <v>0</v>
      </c>
      <c r="C385" s="71">
        <f t="shared" si="11"/>
        <v>114850</v>
      </c>
      <c r="D385" s="71">
        <f t="shared" si="12"/>
        <v>-28100</v>
      </c>
    </row>
    <row r="386" spans="1:4" x14ac:dyDescent="0.25">
      <c r="A386" s="46" t="s">
        <v>405</v>
      </c>
      <c r="B386" s="71">
        <f>_xlfn.IFNA(VLOOKUP(A386,綜合_回測!$A$3:$H$1751,7,FALSE),0)</f>
        <v>-2300</v>
      </c>
      <c r="C386" s="71">
        <f t="shared" ref="C386:C449" si="13">C387+B386</f>
        <v>114850</v>
      </c>
      <c r="D386" s="71">
        <f t="shared" si="12"/>
        <v>-30400</v>
      </c>
    </row>
    <row r="387" spans="1:4" x14ac:dyDescent="0.25">
      <c r="A387" s="46" t="s">
        <v>404</v>
      </c>
      <c r="B387" s="71">
        <f>_xlfn.IFNA(VLOOKUP(A387,綜合_回測!$A$3:$H$1751,7,FALSE),0)</f>
        <v>25500</v>
      </c>
      <c r="C387" s="71">
        <f t="shared" si="13"/>
        <v>117150</v>
      </c>
      <c r="D387" s="71">
        <f t="shared" si="12"/>
        <v>-2600</v>
      </c>
    </row>
    <row r="388" spans="1:4" x14ac:dyDescent="0.25">
      <c r="A388" s="46" t="s">
        <v>403</v>
      </c>
      <c r="B388" s="71">
        <f>_xlfn.IFNA(VLOOKUP(A388,綜合_回測!$A$3:$H$1751,7,FALSE),0)</f>
        <v>0</v>
      </c>
      <c r="C388" s="71">
        <f t="shared" si="13"/>
        <v>91650</v>
      </c>
      <c r="D388" s="71">
        <f t="shared" si="12"/>
        <v>-28100</v>
      </c>
    </row>
    <row r="389" spans="1:4" x14ac:dyDescent="0.25">
      <c r="A389" s="46" t="s">
        <v>402</v>
      </c>
      <c r="B389" s="71">
        <f>_xlfn.IFNA(VLOOKUP(A389,綜合_回測!$A$3:$H$1751,7,FALSE),0)</f>
        <v>1000</v>
      </c>
      <c r="C389" s="71">
        <f t="shared" si="13"/>
        <v>91650</v>
      </c>
      <c r="D389" s="71">
        <f t="shared" si="12"/>
        <v>-27100</v>
      </c>
    </row>
    <row r="390" spans="1:4" x14ac:dyDescent="0.25">
      <c r="A390" s="46" t="s">
        <v>401</v>
      </c>
      <c r="B390" s="71">
        <f>_xlfn.IFNA(VLOOKUP(A390,綜合_回測!$A$3:$H$1751,7,FALSE),0)</f>
        <v>0</v>
      </c>
      <c r="C390" s="71">
        <f t="shared" si="13"/>
        <v>90650</v>
      </c>
      <c r="D390" s="71">
        <f t="shared" si="12"/>
        <v>-28100</v>
      </c>
    </row>
    <row r="391" spans="1:4" x14ac:dyDescent="0.25">
      <c r="A391" s="46" t="s">
        <v>400</v>
      </c>
      <c r="B391" s="71">
        <f>_xlfn.IFNA(VLOOKUP(A391,綜合_回測!$A$3:$H$1751,7,FALSE),0)</f>
        <v>-6400</v>
      </c>
      <c r="C391" s="71">
        <f t="shared" si="13"/>
        <v>90650</v>
      </c>
      <c r="D391" s="71">
        <f t="shared" si="12"/>
        <v>-34500</v>
      </c>
    </row>
    <row r="392" spans="1:4" x14ac:dyDescent="0.25">
      <c r="A392" s="46" t="s">
        <v>399</v>
      </c>
      <c r="B392" s="71">
        <f>_xlfn.IFNA(VLOOKUP(A392,綜合_回測!$A$3:$H$1751,7,FALSE),0)</f>
        <v>0</v>
      </c>
      <c r="C392" s="71">
        <f t="shared" si="13"/>
        <v>97050</v>
      </c>
      <c r="D392" s="71">
        <f t="shared" si="12"/>
        <v>-28100</v>
      </c>
    </row>
    <row r="393" spans="1:4" x14ac:dyDescent="0.25">
      <c r="A393" s="46" t="s">
        <v>398</v>
      </c>
      <c r="B393" s="71">
        <f>_xlfn.IFNA(VLOOKUP(A393,綜合_回測!$A$3:$H$1751,7,FALSE),0)</f>
        <v>0</v>
      </c>
      <c r="C393" s="71">
        <f t="shared" si="13"/>
        <v>97050</v>
      </c>
      <c r="D393" s="71">
        <f t="shared" si="12"/>
        <v>-28100</v>
      </c>
    </row>
    <row r="394" spans="1:4" x14ac:dyDescent="0.25">
      <c r="A394" s="46" t="s">
        <v>397</v>
      </c>
      <c r="B394" s="71">
        <f>_xlfn.IFNA(VLOOKUP(A394,綜合_回測!$A$3:$H$1751,7,FALSE),0)</f>
        <v>4750</v>
      </c>
      <c r="C394" s="71">
        <f t="shared" si="13"/>
        <v>97050</v>
      </c>
      <c r="D394" s="71">
        <f t="shared" si="12"/>
        <v>-23350</v>
      </c>
    </row>
    <row r="395" spans="1:4" x14ac:dyDescent="0.25">
      <c r="A395" s="46" t="s">
        <v>396</v>
      </c>
      <c r="B395" s="71">
        <f>_xlfn.IFNA(VLOOKUP(A395,綜合_回測!$A$3:$H$1751,7,FALSE),0)</f>
        <v>0</v>
      </c>
      <c r="C395" s="71">
        <f t="shared" si="13"/>
        <v>92300</v>
      </c>
      <c r="D395" s="71">
        <f t="shared" si="12"/>
        <v>-28100</v>
      </c>
    </row>
    <row r="396" spans="1:4" x14ac:dyDescent="0.25">
      <c r="A396" s="46" t="s">
        <v>395</v>
      </c>
      <c r="B396" s="71">
        <f>_xlfn.IFNA(VLOOKUP(A396,綜合_回測!$A$3:$H$1751,7,FALSE),0)</f>
        <v>1300</v>
      </c>
      <c r="C396" s="71">
        <f t="shared" si="13"/>
        <v>92300</v>
      </c>
      <c r="D396" s="71">
        <f t="shared" si="12"/>
        <v>-26800</v>
      </c>
    </row>
    <row r="397" spans="1:4" x14ac:dyDescent="0.25">
      <c r="A397" s="46" t="s">
        <v>394</v>
      </c>
      <c r="B397" s="71">
        <f>_xlfn.IFNA(VLOOKUP(A397,綜合_回測!$A$3:$H$1751,7,FALSE),0)</f>
        <v>0</v>
      </c>
      <c r="C397" s="71">
        <f t="shared" si="13"/>
        <v>91000</v>
      </c>
      <c r="D397" s="71">
        <f t="shared" si="12"/>
        <v>-28100</v>
      </c>
    </row>
    <row r="398" spans="1:4" x14ac:dyDescent="0.25">
      <c r="A398" s="46" t="s">
        <v>393</v>
      </c>
      <c r="B398" s="71">
        <f>_xlfn.IFNA(VLOOKUP(A398,綜合_回測!$A$3:$H$1751,7,FALSE),0)</f>
        <v>0</v>
      </c>
      <c r="C398" s="71">
        <f t="shared" si="13"/>
        <v>91000</v>
      </c>
      <c r="D398" s="71">
        <f t="shared" si="12"/>
        <v>-28100</v>
      </c>
    </row>
    <row r="399" spans="1:4" x14ac:dyDescent="0.25">
      <c r="A399" s="46" t="s">
        <v>392</v>
      </c>
      <c r="B399" s="71">
        <f>_xlfn.IFNA(VLOOKUP(A399,綜合_回測!$A$3:$H$1751,7,FALSE),0)</f>
        <v>0</v>
      </c>
      <c r="C399" s="71">
        <f t="shared" si="13"/>
        <v>91000</v>
      </c>
      <c r="D399" s="71">
        <f t="shared" si="12"/>
        <v>-28100</v>
      </c>
    </row>
    <row r="400" spans="1:4" x14ac:dyDescent="0.25">
      <c r="A400" s="46" t="s">
        <v>391</v>
      </c>
      <c r="B400" s="71">
        <f>_xlfn.IFNA(VLOOKUP(A400,綜合_回測!$A$3:$H$1751,7,FALSE),0)</f>
        <v>0</v>
      </c>
      <c r="C400" s="71">
        <f t="shared" si="13"/>
        <v>91000</v>
      </c>
      <c r="D400" s="71">
        <f t="shared" si="12"/>
        <v>-28100</v>
      </c>
    </row>
    <row r="401" spans="1:4" x14ac:dyDescent="0.25">
      <c r="A401" s="46" t="s">
        <v>390</v>
      </c>
      <c r="B401" s="71">
        <f>_xlfn.IFNA(VLOOKUP(A401,綜合_回測!$A$3:$H$1751,7,FALSE),0)</f>
        <v>-5800</v>
      </c>
      <c r="C401" s="71">
        <f t="shared" si="13"/>
        <v>91000</v>
      </c>
      <c r="D401" s="71">
        <f t="shared" si="12"/>
        <v>-33900</v>
      </c>
    </row>
    <row r="402" spans="1:4" x14ac:dyDescent="0.25">
      <c r="A402" s="46" t="s">
        <v>389</v>
      </c>
      <c r="B402" s="71">
        <f>_xlfn.IFNA(VLOOKUP(A402,綜合_回測!$A$3:$H$1751,7,FALSE),0)</f>
        <v>6900</v>
      </c>
      <c r="C402" s="71">
        <f t="shared" si="13"/>
        <v>96800</v>
      </c>
      <c r="D402" s="71">
        <f t="shared" si="12"/>
        <v>-21200</v>
      </c>
    </row>
    <row r="403" spans="1:4" x14ac:dyDescent="0.25">
      <c r="A403" s="46" t="s">
        <v>388</v>
      </c>
      <c r="B403" s="71">
        <f>_xlfn.IFNA(VLOOKUP(A403,綜合_回測!$A$3:$H$1751,7,FALSE),0)</f>
        <v>-6400</v>
      </c>
      <c r="C403" s="71">
        <f t="shared" si="13"/>
        <v>89900</v>
      </c>
      <c r="D403" s="71">
        <f t="shared" si="12"/>
        <v>-34500</v>
      </c>
    </row>
    <row r="404" spans="1:4" x14ac:dyDescent="0.25">
      <c r="A404" s="46" t="s">
        <v>387</v>
      </c>
      <c r="B404" s="71">
        <f>_xlfn.IFNA(VLOOKUP(A404,綜合_回測!$A$3:$H$1751,7,FALSE),0)</f>
        <v>0</v>
      </c>
      <c r="C404" s="71">
        <f t="shared" si="13"/>
        <v>96300</v>
      </c>
      <c r="D404" s="71">
        <f t="shared" si="12"/>
        <v>-28100</v>
      </c>
    </row>
    <row r="405" spans="1:4" x14ac:dyDescent="0.25">
      <c r="A405" s="46" t="s">
        <v>386</v>
      </c>
      <c r="B405" s="71">
        <f>_xlfn.IFNA(VLOOKUP(A405,綜合_回測!$A$3:$H$1751,7,FALSE),0)</f>
        <v>0</v>
      </c>
      <c r="C405" s="71">
        <f t="shared" si="13"/>
        <v>96300</v>
      </c>
      <c r="D405" s="71">
        <f t="shared" si="12"/>
        <v>-28100</v>
      </c>
    </row>
    <row r="406" spans="1:4" x14ac:dyDescent="0.25">
      <c r="A406" s="46" t="s">
        <v>385</v>
      </c>
      <c r="B406" s="71">
        <f>_xlfn.IFNA(VLOOKUP(A406,綜合_回測!$A$3:$H$1751,7,FALSE),0)</f>
        <v>0</v>
      </c>
      <c r="C406" s="71">
        <f t="shared" si="13"/>
        <v>96300</v>
      </c>
      <c r="D406" s="71">
        <f t="shared" si="12"/>
        <v>-28100</v>
      </c>
    </row>
    <row r="407" spans="1:4" x14ac:dyDescent="0.25">
      <c r="A407" s="46" t="s">
        <v>384</v>
      </c>
      <c r="B407" s="71">
        <f>_xlfn.IFNA(VLOOKUP(A407,綜合_回測!$A$3:$H$1751,7,FALSE),0)</f>
        <v>-5900</v>
      </c>
      <c r="C407" s="71">
        <f t="shared" si="13"/>
        <v>96300</v>
      </c>
      <c r="D407" s="71">
        <f t="shared" si="12"/>
        <v>-34000</v>
      </c>
    </row>
    <row r="408" spans="1:4" x14ac:dyDescent="0.25">
      <c r="A408" s="46" t="s">
        <v>383</v>
      </c>
      <c r="B408" s="71">
        <f>_xlfn.IFNA(VLOOKUP(A408,綜合_回測!$A$3:$H$1751,7,FALSE),0)</f>
        <v>0</v>
      </c>
      <c r="C408" s="71">
        <f t="shared" si="13"/>
        <v>102200</v>
      </c>
      <c r="D408" s="71">
        <f t="shared" si="12"/>
        <v>-28100</v>
      </c>
    </row>
    <row r="409" spans="1:4" x14ac:dyDescent="0.25">
      <c r="A409" s="46" t="s">
        <v>382</v>
      </c>
      <c r="B409" s="71">
        <f>_xlfn.IFNA(VLOOKUP(A409,綜合_回測!$A$3:$H$1751,7,FALSE),0)</f>
        <v>-5800</v>
      </c>
      <c r="C409" s="71">
        <f t="shared" si="13"/>
        <v>102200</v>
      </c>
      <c r="D409" s="71">
        <f t="shared" si="12"/>
        <v>-33900</v>
      </c>
    </row>
    <row r="410" spans="1:4" x14ac:dyDescent="0.25">
      <c r="A410" s="46" t="s">
        <v>381</v>
      </c>
      <c r="B410" s="71">
        <f>_xlfn.IFNA(VLOOKUP(A410,綜合_回測!$A$3:$H$1751,7,FALSE),0)</f>
        <v>500</v>
      </c>
      <c r="C410" s="71">
        <f t="shared" si="13"/>
        <v>108000</v>
      </c>
      <c r="D410" s="71">
        <f t="shared" si="12"/>
        <v>-27600</v>
      </c>
    </row>
    <row r="411" spans="1:4" x14ac:dyDescent="0.25">
      <c r="A411" s="46" t="s">
        <v>380</v>
      </c>
      <c r="B411" s="71">
        <f>_xlfn.IFNA(VLOOKUP(A411,綜合_回測!$A$3:$H$1751,7,FALSE),0)</f>
        <v>0</v>
      </c>
      <c r="C411" s="71">
        <f t="shared" si="13"/>
        <v>107500</v>
      </c>
      <c r="D411" s="71">
        <f t="shared" si="12"/>
        <v>-28100</v>
      </c>
    </row>
    <row r="412" spans="1:4" x14ac:dyDescent="0.25">
      <c r="A412" s="46" t="s">
        <v>379</v>
      </c>
      <c r="B412" s="71">
        <f>_xlfn.IFNA(VLOOKUP(A412,綜合_回測!$A$3:$H$1751,7,FALSE),0)</f>
        <v>4800</v>
      </c>
      <c r="C412" s="71">
        <f t="shared" si="13"/>
        <v>107500</v>
      </c>
      <c r="D412" s="71">
        <f t="shared" si="12"/>
        <v>-23300</v>
      </c>
    </row>
    <row r="413" spans="1:4" x14ac:dyDescent="0.25">
      <c r="A413" s="46" t="s">
        <v>378</v>
      </c>
      <c r="B413" s="71">
        <f>_xlfn.IFNA(VLOOKUP(A413,綜合_回測!$A$3:$H$1751,7,FALSE),0)</f>
        <v>9800</v>
      </c>
      <c r="C413" s="71">
        <f t="shared" si="13"/>
        <v>102700</v>
      </c>
      <c r="D413" s="71">
        <f t="shared" si="12"/>
        <v>-18300</v>
      </c>
    </row>
    <row r="414" spans="1:4" x14ac:dyDescent="0.25">
      <c r="A414" s="46" t="s">
        <v>377</v>
      </c>
      <c r="B414" s="71">
        <f>_xlfn.IFNA(VLOOKUP(A414,綜合_回測!$A$3:$H$1751,7,FALSE),0)</f>
        <v>1100</v>
      </c>
      <c r="C414" s="71">
        <f t="shared" si="13"/>
        <v>92900</v>
      </c>
      <c r="D414" s="71">
        <f t="shared" ref="D414:D477" si="14">MIN((B414-MAX(B414:B472)),0)</f>
        <v>-27000</v>
      </c>
    </row>
    <row r="415" spans="1:4" x14ac:dyDescent="0.25">
      <c r="A415" s="46" t="s">
        <v>376</v>
      </c>
      <c r="B415" s="71">
        <f>_xlfn.IFNA(VLOOKUP(A415,綜合_回測!$A$3:$H$1751,7,FALSE),0)</f>
        <v>0</v>
      </c>
      <c r="C415" s="71">
        <f t="shared" si="13"/>
        <v>91800</v>
      </c>
      <c r="D415" s="71">
        <f t="shared" si="14"/>
        <v>-28100</v>
      </c>
    </row>
    <row r="416" spans="1:4" x14ac:dyDescent="0.25">
      <c r="A416" s="46" t="s">
        <v>375</v>
      </c>
      <c r="B416" s="71">
        <f>_xlfn.IFNA(VLOOKUP(A416,綜合_回測!$A$3:$H$1751,7,FALSE),0)</f>
        <v>0</v>
      </c>
      <c r="C416" s="71">
        <f t="shared" si="13"/>
        <v>91800</v>
      </c>
      <c r="D416" s="71">
        <f t="shared" si="14"/>
        <v>-28100</v>
      </c>
    </row>
    <row r="417" spans="1:4" x14ac:dyDescent="0.25">
      <c r="A417" s="46" t="s">
        <v>374</v>
      </c>
      <c r="B417" s="71">
        <f>_xlfn.IFNA(VLOOKUP(A417,綜合_回測!$A$3:$H$1751,7,FALSE),0)</f>
        <v>0</v>
      </c>
      <c r="C417" s="71">
        <f t="shared" si="13"/>
        <v>91800</v>
      </c>
      <c r="D417" s="71">
        <f t="shared" si="14"/>
        <v>-28100</v>
      </c>
    </row>
    <row r="418" spans="1:4" x14ac:dyDescent="0.25">
      <c r="A418" s="46" t="s">
        <v>373</v>
      </c>
      <c r="B418" s="71">
        <f>_xlfn.IFNA(VLOOKUP(A418,綜合_回測!$A$3:$H$1751,7,FALSE),0)</f>
        <v>0</v>
      </c>
      <c r="C418" s="71">
        <f t="shared" si="13"/>
        <v>91800</v>
      </c>
      <c r="D418" s="71">
        <f t="shared" si="14"/>
        <v>-28100</v>
      </c>
    </row>
    <row r="419" spans="1:4" x14ac:dyDescent="0.25">
      <c r="A419" s="46" t="s">
        <v>372</v>
      </c>
      <c r="B419" s="71">
        <f>_xlfn.IFNA(VLOOKUP(A419,綜合_回測!$A$3:$H$1751,7,FALSE),0)</f>
        <v>0</v>
      </c>
      <c r="C419" s="71">
        <f t="shared" si="13"/>
        <v>91800</v>
      </c>
      <c r="D419" s="71">
        <f t="shared" si="14"/>
        <v>-28100</v>
      </c>
    </row>
    <row r="420" spans="1:4" x14ac:dyDescent="0.25">
      <c r="A420" s="46" t="s">
        <v>371</v>
      </c>
      <c r="B420" s="71">
        <f>_xlfn.IFNA(VLOOKUP(A420,綜合_回測!$A$3:$H$1751,7,FALSE),0)</f>
        <v>300</v>
      </c>
      <c r="C420" s="71">
        <f t="shared" si="13"/>
        <v>91800</v>
      </c>
      <c r="D420" s="71">
        <f t="shared" si="14"/>
        <v>-27800</v>
      </c>
    </row>
    <row r="421" spans="1:4" x14ac:dyDescent="0.25">
      <c r="A421" s="46" t="s">
        <v>370</v>
      </c>
      <c r="B421" s="71">
        <f>_xlfn.IFNA(VLOOKUP(A421,綜合_回測!$A$3:$H$1751,7,FALSE),0)</f>
        <v>4100</v>
      </c>
      <c r="C421" s="71">
        <f t="shared" si="13"/>
        <v>91500</v>
      </c>
      <c r="D421" s="71">
        <f t="shared" si="14"/>
        <v>-24000</v>
      </c>
    </row>
    <row r="422" spans="1:4" x14ac:dyDescent="0.25">
      <c r="A422" s="46" t="s">
        <v>369</v>
      </c>
      <c r="B422" s="71">
        <f>_xlfn.IFNA(VLOOKUP(A422,綜合_回測!$A$3:$H$1751,7,FALSE),0)</f>
        <v>0</v>
      </c>
      <c r="C422" s="71">
        <f t="shared" si="13"/>
        <v>87400</v>
      </c>
      <c r="D422" s="71">
        <f t="shared" si="14"/>
        <v>-28100</v>
      </c>
    </row>
    <row r="423" spans="1:4" x14ac:dyDescent="0.25">
      <c r="A423" s="46" t="s">
        <v>368</v>
      </c>
      <c r="B423" s="71">
        <f>_xlfn.IFNA(VLOOKUP(A423,綜合_回測!$A$3:$H$1751,7,FALSE),0)</f>
        <v>1500</v>
      </c>
      <c r="C423" s="71">
        <f t="shared" si="13"/>
        <v>87400</v>
      </c>
      <c r="D423" s="71">
        <f t="shared" si="14"/>
        <v>-26600</v>
      </c>
    </row>
    <row r="424" spans="1:4" x14ac:dyDescent="0.25">
      <c r="A424" s="46" t="s">
        <v>367</v>
      </c>
      <c r="B424" s="71">
        <f>_xlfn.IFNA(VLOOKUP(A424,綜合_回測!$A$3:$H$1751,7,FALSE),0)</f>
        <v>0</v>
      </c>
      <c r="C424" s="71">
        <f t="shared" si="13"/>
        <v>85900</v>
      </c>
      <c r="D424" s="71">
        <f t="shared" si="14"/>
        <v>-28100</v>
      </c>
    </row>
    <row r="425" spans="1:4" x14ac:dyDescent="0.25">
      <c r="A425" s="46" t="s">
        <v>366</v>
      </c>
      <c r="B425" s="71">
        <f>_xlfn.IFNA(VLOOKUP(A425,綜合_回測!$A$3:$H$1751,7,FALSE),0)</f>
        <v>300</v>
      </c>
      <c r="C425" s="71">
        <f t="shared" si="13"/>
        <v>85900</v>
      </c>
      <c r="D425" s="71">
        <f t="shared" si="14"/>
        <v>-27800</v>
      </c>
    </row>
    <row r="426" spans="1:4" x14ac:dyDescent="0.25">
      <c r="A426" s="46" t="s">
        <v>365</v>
      </c>
      <c r="B426" s="71">
        <f>_xlfn.IFNA(VLOOKUP(A426,綜合_回測!$A$3:$H$1751,7,FALSE),0)</f>
        <v>400</v>
      </c>
      <c r="C426" s="71">
        <f t="shared" si="13"/>
        <v>85600</v>
      </c>
      <c r="D426" s="71">
        <f t="shared" si="14"/>
        <v>-27700</v>
      </c>
    </row>
    <row r="427" spans="1:4" x14ac:dyDescent="0.25">
      <c r="A427" s="46" t="s">
        <v>364</v>
      </c>
      <c r="B427" s="71">
        <f>_xlfn.IFNA(VLOOKUP(A427,綜合_回測!$A$3:$H$1751,7,FALSE),0)</f>
        <v>-5400</v>
      </c>
      <c r="C427" s="71">
        <f t="shared" si="13"/>
        <v>85200</v>
      </c>
      <c r="D427" s="71">
        <f t="shared" si="14"/>
        <v>-33500</v>
      </c>
    </row>
    <row r="428" spans="1:4" x14ac:dyDescent="0.25">
      <c r="A428" s="46" t="s">
        <v>363</v>
      </c>
      <c r="B428" s="71">
        <f>_xlfn.IFNA(VLOOKUP(A428,綜合_回測!$A$3:$H$1751,7,FALSE),0)</f>
        <v>4600</v>
      </c>
      <c r="C428" s="71">
        <f t="shared" si="13"/>
        <v>90600</v>
      </c>
      <c r="D428" s="71">
        <f t="shared" si="14"/>
        <v>-23500</v>
      </c>
    </row>
    <row r="429" spans="1:4" x14ac:dyDescent="0.25">
      <c r="A429" s="46" t="s">
        <v>362</v>
      </c>
      <c r="B429" s="71">
        <f>_xlfn.IFNA(VLOOKUP(A429,綜合_回測!$A$3:$H$1751,7,FALSE),0)</f>
        <v>0</v>
      </c>
      <c r="C429" s="71">
        <f t="shared" si="13"/>
        <v>86000</v>
      </c>
      <c r="D429" s="71">
        <f t="shared" si="14"/>
        <v>-28100</v>
      </c>
    </row>
    <row r="430" spans="1:4" x14ac:dyDescent="0.25">
      <c r="A430" s="46" t="s">
        <v>361</v>
      </c>
      <c r="B430" s="71">
        <f>_xlfn.IFNA(VLOOKUP(A430,綜合_回測!$A$3:$H$1751,7,FALSE),0)</f>
        <v>-3800</v>
      </c>
      <c r="C430" s="71">
        <f t="shared" si="13"/>
        <v>86000</v>
      </c>
      <c r="D430" s="71">
        <f t="shared" si="14"/>
        <v>-31900</v>
      </c>
    </row>
    <row r="431" spans="1:4" x14ac:dyDescent="0.25">
      <c r="A431" s="46" t="s">
        <v>360</v>
      </c>
      <c r="B431" s="71">
        <f>_xlfn.IFNA(VLOOKUP(A431,綜合_回測!$A$3:$H$1751,7,FALSE),0)</f>
        <v>12500</v>
      </c>
      <c r="C431" s="71">
        <f t="shared" si="13"/>
        <v>89800</v>
      </c>
      <c r="D431" s="71">
        <f t="shared" si="14"/>
        <v>-15600</v>
      </c>
    </row>
    <row r="432" spans="1:4" x14ac:dyDescent="0.25">
      <c r="A432" s="46" t="s">
        <v>359</v>
      </c>
      <c r="B432" s="71">
        <f>_xlfn.IFNA(VLOOKUP(A432,綜合_回測!$A$3:$H$1751,7,FALSE),0)</f>
        <v>0</v>
      </c>
      <c r="C432" s="71">
        <f t="shared" si="13"/>
        <v>77300</v>
      </c>
      <c r="D432" s="71">
        <f t="shared" si="14"/>
        <v>-28100</v>
      </c>
    </row>
    <row r="433" spans="1:4" x14ac:dyDescent="0.25">
      <c r="A433" s="46" t="s">
        <v>358</v>
      </c>
      <c r="B433" s="71">
        <f>_xlfn.IFNA(VLOOKUP(A433,綜合_回測!$A$3:$H$1751,7,FALSE),0)</f>
        <v>0</v>
      </c>
      <c r="C433" s="71">
        <f t="shared" si="13"/>
        <v>77300</v>
      </c>
      <c r="D433" s="71">
        <f t="shared" si="14"/>
        <v>-28100</v>
      </c>
    </row>
    <row r="434" spans="1:4" x14ac:dyDescent="0.25">
      <c r="A434" s="46" t="s">
        <v>357</v>
      </c>
      <c r="B434" s="71">
        <f>_xlfn.IFNA(VLOOKUP(A434,綜合_回測!$A$3:$H$1751,7,FALSE),0)</f>
        <v>1800</v>
      </c>
      <c r="C434" s="71">
        <f t="shared" si="13"/>
        <v>77300</v>
      </c>
      <c r="D434" s="71">
        <f t="shared" si="14"/>
        <v>-26300</v>
      </c>
    </row>
    <row r="435" spans="1:4" x14ac:dyDescent="0.25">
      <c r="A435" s="46" t="s">
        <v>356</v>
      </c>
      <c r="B435" s="71">
        <f>_xlfn.IFNA(VLOOKUP(A435,綜合_回測!$A$3:$H$1751,7,FALSE),0)</f>
        <v>0</v>
      </c>
      <c r="C435" s="71">
        <f t="shared" si="13"/>
        <v>75500</v>
      </c>
      <c r="D435" s="71">
        <f t="shared" si="14"/>
        <v>-28100</v>
      </c>
    </row>
    <row r="436" spans="1:4" x14ac:dyDescent="0.25">
      <c r="A436" s="46" t="s">
        <v>355</v>
      </c>
      <c r="B436" s="71">
        <f>_xlfn.IFNA(VLOOKUP(A436,綜合_回測!$A$3:$H$1751,7,FALSE),0)</f>
        <v>-5900</v>
      </c>
      <c r="C436" s="71">
        <f t="shared" si="13"/>
        <v>75500</v>
      </c>
      <c r="D436" s="71">
        <f t="shared" si="14"/>
        <v>-34000</v>
      </c>
    </row>
    <row r="437" spans="1:4" x14ac:dyDescent="0.25">
      <c r="A437" s="46" t="s">
        <v>354</v>
      </c>
      <c r="B437" s="71">
        <f>_xlfn.IFNA(VLOOKUP(A437,綜合_回測!$A$3:$H$1751,7,FALSE),0)</f>
        <v>3100</v>
      </c>
      <c r="C437" s="71">
        <f t="shared" si="13"/>
        <v>81400</v>
      </c>
      <c r="D437" s="71">
        <f t="shared" si="14"/>
        <v>-25000</v>
      </c>
    </row>
    <row r="438" spans="1:4" x14ac:dyDescent="0.25">
      <c r="A438" s="46" t="s">
        <v>353</v>
      </c>
      <c r="B438" s="71">
        <f>_xlfn.IFNA(VLOOKUP(A438,綜合_回測!$A$3:$H$1751,7,FALSE),0)</f>
        <v>-5900</v>
      </c>
      <c r="C438" s="71">
        <f t="shared" si="13"/>
        <v>78300</v>
      </c>
      <c r="D438" s="71">
        <f t="shared" si="14"/>
        <v>-34000</v>
      </c>
    </row>
    <row r="439" spans="1:4" x14ac:dyDescent="0.25">
      <c r="A439" s="46" t="s">
        <v>352</v>
      </c>
      <c r="B439" s="71">
        <f>_xlfn.IFNA(VLOOKUP(A439,綜合_回測!$A$3:$H$1751,7,FALSE),0)</f>
        <v>6050</v>
      </c>
      <c r="C439" s="71">
        <f t="shared" si="13"/>
        <v>84200</v>
      </c>
      <c r="D439" s="71">
        <f t="shared" si="14"/>
        <v>-22050</v>
      </c>
    </row>
    <row r="440" spans="1:4" x14ac:dyDescent="0.25">
      <c r="A440" s="46" t="s">
        <v>351</v>
      </c>
      <c r="B440" s="71">
        <f>_xlfn.IFNA(VLOOKUP(A440,綜合_回測!$A$3:$H$1751,7,FALSE),0)</f>
        <v>-2500</v>
      </c>
      <c r="C440" s="71">
        <f t="shared" si="13"/>
        <v>78150</v>
      </c>
      <c r="D440" s="71">
        <f t="shared" si="14"/>
        <v>-30600</v>
      </c>
    </row>
    <row r="441" spans="1:4" x14ac:dyDescent="0.25">
      <c r="A441" s="46" t="s">
        <v>350</v>
      </c>
      <c r="B441" s="71">
        <f>_xlfn.IFNA(VLOOKUP(A441,綜合_回測!$A$3:$H$1751,7,FALSE),0)</f>
        <v>0</v>
      </c>
      <c r="C441" s="71">
        <f t="shared" si="13"/>
        <v>80650</v>
      </c>
      <c r="D441" s="71">
        <f t="shared" si="14"/>
        <v>-28100</v>
      </c>
    </row>
    <row r="442" spans="1:4" x14ac:dyDescent="0.25">
      <c r="A442" s="46" t="s">
        <v>349</v>
      </c>
      <c r="B442" s="71">
        <f>_xlfn.IFNA(VLOOKUP(A442,綜合_回測!$A$3:$H$1751,7,FALSE),0)</f>
        <v>28100</v>
      </c>
      <c r="C442" s="71">
        <f t="shared" si="13"/>
        <v>80650</v>
      </c>
      <c r="D442" s="71">
        <f t="shared" si="14"/>
        <v>0</v>
      </c>
    </row>
    <row r="443" spans="1:4" x14ac:dyDescent="0.25">
      <c r="A443" s="46" t="s">
        <v>348</v>
      </c>
      <c r="B443" s="71">
        <f>_xlfn.IFNA(VLOOKUP(A443,綜合_回測!$A$3:$H$1751,7,FALSE),0)</f>
        <v>0</v>
      </c>
      <c r="C443" s="71">
        <f t="shared" si="13"/>
        <v>52550</v>
      </c>
      <c r="D443" s="71">
        <f t="shared" si="14"/>
        <v>-14200</v>
      </c>
    </row>
    <row r="444" spans="1:4" x14ac:dyDescent="0.25">
      <c r="A444" s="46" t="s">
        <v>347</v>
      </c>
      <c r="B444" s="71">
        <f>_xlfn.IFNA(VLOOKUP(A444,綜合_回測!$A$3:$H$1751,7,FALSE),0)</f>
        <v>6850</v>
      </c>
      <c r="C444" s="71">
        <f t="shared" si="13"/>
        <v>52550</v>
      </c>
      <c r="D444" s="71">
        <f t="shared" si="14"/>
        <v>-7350</v>
      </c>
    </row>
    <row r="445" spans="1:4" x14ac:dyDescent="0.25">
      <c r="A445" s="46" t="s">
        <v>346</v>
      </c>
      <c r="B445" s="71">
        <f>_xlfn.IFNA(VLOOKUP(A445,綜合_回測!$A$3:$H$1751,7,FALSE),0)</f>
        <v>3000</v>
      </c>
      <c r="C445" s="71">
        <f t="shared" si="13"/>
        <v>45700</v>
      </c>
      <c r="D445" s="71">
        <f t="shared" si="14"/>
        <v>-11200</v>
      </c>
    </row>
    <row r="446" spans="1:4" x14ac:dyDescent="0.25">
      <c r="A446" s="46" t="s">
        <v>345</v>
      </c>
      <c r="B446" s="71">
        <f>_xlfn.IFNA(VLOOKUP(A446,綜合_回測!$A$3:$H$1751,7,FALSE),0)</f>
        <v>0</v>
      </c>
      <c r="C446" s="71">
        <f t="shared" si="13"/>
        <v>42700</v>
      </c>
      <c r="D446" s="71">
        <f t="shared" si="14"/>
        <v>-14200</v>
      </c>
    </row>
    <row r="447" spans="1:4" x14ac:dyDescent="0.25">
      <c r="A447" s="46" t="s">
        <v>344</v>
      </c>
      <c r="B447" s="71">
        <f>_xlfn.IFNA(VLOOKUP(A447,綜合_回測!$A$3:$H$1751,7,FALSE),0)</f>
        <v>0</v>
      </c>
      <c r="C447" s="71">
        <f t="shared" si="13"/>
        <v>42700</v>
      </c>
      <c r="D447" s="71">
        <f t="shared" si="14"/>
        <v>-14200</v>
      </c>
    </row>
    <row r="448" spans="1:4" x14ac:dyDescent="0.25">
      <c r="A448" s="46" t="s">
        <v>343</v>
      </c>
      <c r="B448" s="71">
        <f>_xlfn.IFNA(VLOOKUP(A448,綜合_回測!$A$3:$H$1751,7,FALSE),0)</f>
        <v>-10400</v>
      </c>
      <c r="C448" s="71">
        <f t="shared" si="13"/>
        <v>42700</v>
      </c>
      <c r="D448" s="71">
        <f t="shared" si="14"/>
        <v>-24600</v>
      </c>
    </row>
    <row r="449" spans="1:4" x14ac:dyDescent="0.25">
      <c r="A449" s="46" t="s">
        <v>342</v>
      </c>
      <c r="B449" s="71">
        <f>_xlfn.IFNA(VLOOKUP(A449,綜合_回測!$A$3:$H$1751,7,FALSE),0)</f>
        <v>-700</v>
      </c>
      <c r="C449" s="71">
        <f t="shared" si="13"/>
        <v>53100</v>
      </c>
      <c r="D449" s="71">
        <f t="shared" si="14"/>
        <v>-14900</v>
      </c>
    </row>
    <row r="450" spans="1:4" x14ac:dyDescent="0.25">
      <c r="A450" s="46" t="s">
        <v>341</v>
      </c>
      <c r="B450" s="71">
        <f>_xlfn.IFNA(VLOOKUP(A450,綜合_回測!$A$3:$H$1751,7,FALSE),0)</f>
        <v>900</v>
      </c>
      <c r="C450" s="71">
        <f t="shared" ref="C450:C513" si="15">C451+B450</f>
        <v>53800</v>
      </c>
      <c r="D450" s="71">
        <f t="shared" si="14"/>
        <v>-13300</v>
      </c>
    </row>
    <row r="451" spans="1:4" x14ac:dyDescent="0.25">
      <c r="A451" s="46" t="s">
        <v>340</v>
      </c>
      <c r="B451" s="71">
        <f>_xlfn.IFNA(VLOOKUP(A451,綜合_回測!$A$3:$H$1751,7,FALSE),0)</f>
        <v>0</v>
      </c>
      <c r="C451" s="71">
        <f t="shared" si="15"/>
        <v>52900</v>
      </c>
      <c r="D451" s="71">
        <f t="shared" si="14"/>
        <v>-14200</v>
      </c>
    </row>
    <row r="452" spans="1:4" x14ac:dyDescent="0.25">
      <c r="A452" s="46" t="s">
        <v>339</v>
      </c>
      <c r="B452" s="71">
        <f>_xlfn.IFNA(VLOOKUP(A452,綜合_回測!$A$3:$H$1751,7,FALSE),0)</f>
        <v>0</v>
      </c>
      <c r="C452" s="71">
        <f t="shared" si="15"/>
        <v>52900</v>
      </c>
      <c r="D452" s="71">
        <f t="shared" si="14"/>
        <v>-14200</v>
      </c>
    </row>
    <row r="453" spans="1:4" x14ac:dyDescent="0.25">
      <c r="A453" s="46" t="s">
        <v>338</v>
      </c>
      <c r="B453" s="71">
        <f>_xlfn.IFNA(VLOOKUP(A453,綜合_回測!$A$3:$H$1751,7,FALSE),0)</f>
        <v>0</v>
      </c>
      <c r="C453" s="71">
        <f t="shared" si="15"/>
        <v>52900</v>
      </c>
      <c r="D453" s="71">
        <f t="shared" si="14"/>
        <v>-14200</v>
      </c>
    </row>
    <row r="454" spans="1:4" x14ac:dyDescent="0.25">
      <c r="A454" s="46" t="s">
        <v>337</v>
      </c>
      <c r="B454" s="71">
        <f>_xlfn.IFNA(VLOOKUP(A454,綜合_回測!$A$3:$H$1751,7,FALSE),0)</f>
        <v>-5800</v>
      </c>
      <c r="C454" s="71">
        <f t="shared" si="15"/>
        <v>52900</v>
      </c>
      <c r="D454" s="71">
        <f t="shared" si="14"/>
        <v>-20000</v>
      </c>
    </row>
    <row r="455" spans="1:4" x14ac:dyDescent="0.25">
      <c r="A455" s="46" t="s">
        <v>336</v>
      </c>
      <c r="B455" s="71">
        <f>_xlfn.IFNA(VLOOKUP(A455,綜合_回測!$A$3:$H$1751,7,FALSE),0)</f>
        <v>7000</v>
      </c>
      <c r="C455" s="71">
        <f t="shared" si="15"/>
        <v>58700</v>
      </c>
      <c r="D455" s="71">
        <f t="shared" si="14"/>
        <v>-7200</v>
      </c>
    </row>
    <row r="456" spans="1:4" x14ac:dyDescent="0.25">
      <c r="A456" s="46" t="s">
        <v>335</v>
      </c>
      <c r="B456" s="71">
        <f>_xlfn.IFNA(VLOOKUP(A456,綜合_回測!$A$3:$H$1751,7,FALSE),0)</f>
        <v>-5400</v>
      </c>
      <c r="C456" s="71">
        <f t="shared" si="15"/>
        <v>51700</v>
      </c>
      <c r="D456" s="71">
        <f t="shared" si="14"/>
        <v>-19600</v>
      </c>
    </row>
    <row r="457" spans="1:4" x14ac:dyDescent="0.25">
      <c r="A457" s="46" t="s">
        <v>334</v>
      </c>
      <c r="B457" s="71">
        <f>_xlfn.IFNA(VLOOKUP(A457,綜合_回測!$A$3:$H$1751,7,FALSE),0)</f>
        <v>-5800</v>
      </c>
      <c r="C457" s="71">
        <f t="shared" si="15"/>
        <v>57100</v>
      </c>
      <c r="D457" s="71">
        <f t="shared" si="14"/>
        <v>-20000</v>
      </c>
    </row>
    <row r="458" spans="1:4" x14ac:dyDescent="0.25">
      <c r="A458" s="46" t="s">
        <v>333</v>
      </c>
      <c r="B458" s="71">
        <f>_xlfn.IFNA(VLOOKUP(A458,綜合_回測!$A$3:$H$1751,7,FALSE),0)</f>
        <v>14200</v>
      </c>
      <c r="C458" s="71">
        <f t="shared" si="15"/>
        <v>62900</v>
      </c>
      <c r="D458" s="71">
        <f t="shared" si="14"/>
        <v>0</v>
      </c>
    </row>
    <row r="459" spans="1:4" x14ac:dyDescent="0.25">
      <c r="A459" s="46" t="s">
        <v>332</v>
      </c>
      <c r="B459" s="71">
        <f>_xlfn.IFNA(VLOOKUP(A459,綜合_回測!$A$3:$H$1751,7,FALSE),0)</f>
        <v>0</v>
      </c>
      <c r="C459" s="71">
        <f t="shared" si="15"/>
        <v>48700</v>
      </c>
      <c r="D459" s="71">
        <f t="shared" si="14"/>
        <v>-6800</v>
      </c>
    </row>
    <row r="460" spans="1:4" x14ac:dyDescent="0.25">
      <c r="A460" s="46" t="s">
        <v>331</v>
      </c>
      <c r="B460" s="71">
        <f>_xlfn.IFNA(VLOOKUP(A460,綜合_回測!$A$3:$H$1751,7,FALSE),0)</f>
        <v>-6400</v>
      </c>
      <c r="C460" s="71">
        <f t="shared" si="15"/>
        <v>48700</v>
      </c>
      <c r="D460" s="71">
        <f t="shared" si="14"/>
        <v>-13200</v>
      </c>
    </row>
    <row r="461" spans="1:4" x14ac:dyDescent="0.25">
      <c r="A461" s="46" t="s">
        <v>330</v>
      </c>
      <c r="B461" s="71">
        <f>_xlfn.IFNA(VLOOKUP(A461,綜合_回測!$A$3:$H$1751,7,FALSE),0)</f>
        <v>0</v>
      </c>
      <c r="C461" s="71">
        <f t="shared" si="15"/>
        <v>55100</v>
      </c>
      <c r="D461" s="71">
        <f t="shared" si="14"/>
        <v>-6800</v>
      </c>
    </row>
    <row r="462" spans="1:4" x14ac:dyDescent="0.25">
      <c r="A462" s="46" t="s">
        <v>329</v>
      </c>
      <c r="B462" s="71">
        <f>_xlfn.IFNA(VLOOKUP(A462,綜合_回測!$A$3:$H$1751,7,FALSE),0)</f>
        <v>6800</v>
      </c>
      <c r="C462" s="71">
        <f t="shared" si="15"/>
        <v>55100</v>
      </c>
      <c r="D462" s="71">
        <f t="shared" si="14"/>
        <v>0</v>
      </c>
    </row>
    <row r="463" spans="1:4" x14ac:dyDescent="0.25">
      <c r="A463" s="46" t="s">
        <v>328</v>
      </c>
      <c r="B463" s="71">
        <f>_xlfn.IFNA(VLOOKUP(A463,綜合_回測!$A$3:$H$1751,7,FALSE),0)</f>
        <v>0</v>
      </c>
      <c r="C463" s="71">
        <f t="shared" si="15"/>
        <v>48300</v>
      </c>
      <c r="D463" s="71">
        <f t="shared" si="14"/>
        <v>-6400</v>
      </c>
    </row>
    <row r="464" spans="1:4" x14ac:dyDescent="0.25">
      <c r="A464" s="46" t="s">
        <v>327</v>
      </c>
      <c r="B464" s="71">
        <f>_xlfn.IFNA(VLOOKUP(A464,綜合_回測!$A$3:$H$1751,7,FALSE),0)</f>
        <v>0</v>
      </c>
      <c r="C464" s="71">
        <f t="shared" si="15"/>
        <v>48300</v>
      </c>
      <c r="D464" s="71">
        <f t="shared" si="14"/>
        <v>-6400</v>
      </c>
    </row>
    <row r="465" spans="1:4" x14ac:dyDescent="0.25">
      <c r="A465" s="46" t="s">
        <v>326</v>
      </c>
      <c r="B465" s="71">
        <f>_xlfn.IFNA(VLOOKUP(A465,綜合_回測!$A$3:$H$1751,7,FALSE),0)</f>
        <v>0</v>
      </c>
      <c r="C465" s="71">
        <f t="shared" si="15"/>
        <v>48300</v>
      </c>
      <c r="D465" s="71">
        <f t="shared" si="14"/>
        <v>-6400</v>
      </c>
    </row>
    <row r="466" spans="1:4" x14ac:dyDescent="0.25">
      <c r="A466" s="46" t="s">
        <v>325</v>
      </c>
      <c r="B466" s="71">
        <f>_xlfn.IFNA(VLOOKUP(A466,綜合_回測!$A$3:$H$1751,7,FALSE),0)</f>
        <v>0</v>
      </c>
      <c r="C466" s="71">
        <f t="shared" si="15"/>
        <v>48300</v>
      </c>
      <c r="D466" s="71">
        <f t="shared" si="14"/>
        <v>-6400</v>
      </c>
    </row>
    <row r="467" spans="1:4" x14ac:dyDescent="0.25">
      <c r="A467" s="46" t="s">
        <v>324</v>
      </c>
      <c r="B467" s="71">
        <f>_xlfn.IFNA(VLOOKUP(A467,綜合_回測!$A$3:$H$1751,7,FALSE),0)</f>
        <v>0</v>
      </c>
      <c r="C467" s="71">
        <f t="shared" si="15"/>
        <v>48300</v>
      </c>
      <c r="D467" s="71">
        <f t="shared" si="14"/>
        <v>-9300</v>
      </c>
    </row>
    <row r="468" spans="1:4" x14ac:dyDescent="0.25">
      <c r="A468" s="46" t="s">
        <v>323</v>
      </c>
      <c r="B468" s="71">
        <f>_xlfn.IFNA(VLOOKUP(A468,綜合_回測!$A$3:$H$1751,7,FALSE),0)</f>
        <v>0</v>
      </c>
      <c r="C468" s="71">
        <f t="shared" si="15"/>
        <v>48300</v>
      </c>
      <c r="D468" s="71">
        <f t="shared" si="14"/>
        <v>-9300</v>
      </c>
    </row>
    <row r="469" spans="1:4" x14ac:dyDescent="0.25">
      <c r="A469" s="46" t="s">
        <v>322</v>
      </c>
      <c r="B469" s="71">
        <f>_xlfn.IFNA(VLOOKUP(A469,綜合_回測!$A$3:$H$1751,7,FALSE),0)</f>
        <v>-2700</v>
      </c>
      <c r="C469" s="71">
        <f t="shared" si="15"/>
        <v>48300</v>
      </c>
      <c r="D469" s="71">
        <f t="shared" si="14"/>
        <v>-12000</v>
      </c>
    </row>
    <row r="470" spans="1:4" x14ac:dyDescent="0.25">
      <c r="A470" s="46" t="s">
        <v>321</v>
      </c>
      <c r="B470" s="71">
        <f>_xlfn.IFNA(VLOOKUP(A470,綜合_回測!$A$3:$H$1751,7,FALSE),0)</f>
        <v>1100</v>
      </c>
      <c r="C470" s="71">
        <f t="shared" si="15"/>
        <v>51000</v>
      </c>
      <c r="D470" s="71">
        <f t="shared" si="14"/>
        <v>-8200</v>
      </c>
    </row>
    <row r="471" spans="1:4" x14ac:dyDescent="0.25">
      <c r="A471" s="46" t="s">
        <v>320</v>
      </c>
      <c r="B471" s="71">
        <f>_xlfn.IFNA(VLOOKUP(A471,綜合_回測!$A$3:$H$1751,7,FALSE),0)</f>
        <v>500</v>
      </c>
      <c r="C471" s="71">
        <f t="shared" si="15"/>
        <v>49900</v>
      </c>
      <c r="D471" s="71">
        <f t="shared" si="14"/>
        <v>-8800</v>
      </c>
    </row>
    <row r="472" spans="1:4" x14ac:dyDescent="0.25">
      <c r="A472" s="46" t="s">
        <v>319</v>
      </c>
      <c r="B472" s="71">
        <f>_xlfn.IFNA(VLOOKUP(A472,綜合_回測!$A$3:$H$1751,7,FALSE),0)</f>
        <v>-5800</v>
      </c>
      <c r="C472" s="71">
        <f t="shared" si="15"/>
        <v>49400</v>
      </c>
      <c r="D472" s="71">
        <f t="shared" si="14"/>
        <v>-15100</v>
      </c>
    </row>
    <row r="473" spans="1:4" x14ac:dyDescent="0.25">
      <c r="A473" s="46" t="s">
        <v>318</v>
      </c>
      <c r="B473" s="71">
        <f>_xlfn.IFNA(VLOOKUP(A473,綜合_回測!$A$3:$H$1751,7,FALSE),0)</f>
        <v>0</v>
      </c>
      <c r="C473" s="71">
        <f t="shared" si="15"/>
        <v>55200</v>
      </c>
      <c r="D473" s="71">
        <f t="shared" si="14"/>
        <v>-15700</v>
      </c>
    </row>
    <row r="474" spans="1:4" x14ac:dyDescent="0.25">
      <c r="A474" s="46" t="s">
        <v>317</v>
      </c>
      <c r="B474" s="71">
        <f>_xlfn.IFNA(VLOOKUP(A474,綜合_回測!$A$3:$H$1751,7,FALSE),0)</f>
        <v>0</v>
      </c>
      <c r="C474" s="71">
        <f t="shared" si="15"/>
        <v>55200</v>
      </c>
      <c r="D474" s="71">
        <f t="shared" si="14"/>
        <v>-15700</v>
      </c>
    </row>
    <row r="475" spans="1:4" x14ac:dyDescent="0.25">
      <c r="A475" s="46" t="s">
        <v>316</v>
      </c>
      <c r="B475" s="71">
        <f>_xlfn.IFNA(VLOOKUP(A475,綜合_回測!$A$3:$H$1751,7,FALSE),0)</f>
        <v>0</v>
      </c>
      <c r="C475" s="71">
        <f t="shared" si="15"/>
        <v>55200</v>
      </c>
      <c r="D475" s="71">
        <f t="shared" si="14"/>
        <v>-15700</v>
      </c>
    </row>
    <row r="476" spans="1:4" x14ac:dyDescent="0.25">
      <c r="A476" s="46" t="s">
        <v>315</v>
      </c>
      <c r="B476" s="71">
        <f>_xlfn.IFNA(VLOOKUP(A476,綜合_回測!$A$3:$H$1751,7,FALSE),0)</f>
        <v>0</v>
      </c>
      <c r="C476" s="71">
        <f t="shared" si="15"/>
        <v>55200</v>
      </c>
      <c r="D476" s="71">
        <f t="shared" si="14"/>
        <v>-15700</v>
      </c>
    </row>
    <row r="477" spans="1:4" x14ac:dyDescent="0.25">
      <c r="A477" s="46" t="s">
        <v>314</v>
      </c>
      <c r="B477" s="71">
        <f>_xlfn.IFNA(VLOOKUP(A477,綜合_回測!$A$3:$H$1751,7,FALSE),0)</f>
        <v>0</v>
      </c>
      <c r="C477" s="71">
        <f t="shared" si="15"/>
        <v>55200</v>
      </c>
      <c r="D477" s="71">
        <f t="shared" si="14"/>
        <v>-15700</v>
      </c>
    </row>
    <row r="478" spans="1:4" x14ac:dyDescent="0.25">
      <c r="A478" s="46" t="s">
        <v>313</v>
      </c>
      <c r="B478" s="71">
        <f>_xlfn.IFNA(VLOOKUP(A478,綜合_回測!$A$3:$H$1751,7,FALSE),0)</f>
        <v>0</v>
      </c>
      <c r="C478" s="71">
        <f t="shared" si="15"/>
        <v>55200</v>
      </c>
      <c r="D478" s="71">
        <f t="shared" ref="D478:D541" si="16">MIN((B478-MAX(B478:B536)),0)</f>
        <v>-15700</v>
      </c>
    </row>
    <row r="479" spans="1:4" x14ac:dyDescent="0.25">
      <c r="A479" s="46" t="s">
        <v>312</v>
      </c>
      <c r="B479" s="71">
        <f>_xlfn.IFNA(VLOOKUP(A479,綜合_回測!$A$3:$H$1751,7,FALSE),0)</f>
        <v>-5900</v>
      </c>
      <c r="C479" s="71">
        <f t="shared" si="15"/>
        <v>55200</v>
      </c>
      <c r="D479" s="71">
        <f t="shared" si="16"/>
        <v>-21600</v>
      </c>
    </row>
    <row r="480" spans="1:4" x14ac:dyDescent="0.25">
      <c r="A480" s="46" t="s">
        <v>311</v>
      </c>
      <c r="B480" s="71">
        <f>_xlfn.IFNA(VLOOKUP(A480,綜合_回測!$A$3:$H$1751,7,FALSE),0)</f>
        <v>3950</v>
      </c>
      <c r="C480" s="71">
        <f t="shared" si="15"/>
        <v>61100</v>
      </c>
      <c r="D480" s="71">
        <f t="shared" si="16"/>
        <v>-11750</v>
      </c>
    </row>
    <row r="481" spans="1:4" x14ac:dyDescent="0.25">
      <c r="A481" s="46" t="s">
        <v>310</v>
      </c>
      <c r="B481" s="71">
        <f>_xlfn.IFNA(VLOOKUP(A481,綜合_回測!$A$3:$H$1751,7,FALSE),0)</f>
        <v>3200</v>
      </c>
      <c r="C481" s="71">
        <f t="shared" si="15"/>
        <v>57150</v>
      </c>
      <c r="D481" s="71">
        <f t="shared" si="16"/>
        <v>-12500</v>
      </c>
    </row>
    <row r="482" spans="1:4" x14ac:dyDescent="0.25">
      <c r="A482" s="46" t="s">
        <v>309</v>
      </c>
      <c r="B482" s="71">
        <f>_xlfn.IFNA(VLOOKUP(A482,綜合_回測!$A$3:$H$1751,7,FALSE),0)</f>
        <v>0</v>
      </c>
      <c r="C482" s="71">
        <f t="shared" si="15"/>
        <v>53950</v>
      </c>
      <c r="D482" s="71">
        <f t="shared" si="16"/>
        <v>-15700</v>
      </c>
    </row>
    <row r="483" spans="1:4" x14ac:dyDescent="0.25">
      <c r="A483" s="46" t="s">
        <v>308</v>
      </c>
      <c r="B483" s="71">
        <f>_xlfn.IFNA(VLOOKUP(A483,綜合_回測!$A$3:$H$1751,7,FALSE),0)</f>
        <v>0</v>
      </c>
      <c r="C483" s="71">
        <f t="shared" si="15"/>
        <v>53950</v>
      </c>
      <c r="D483" s="71">
        <f t="shared" si="16"/>
        <v>-15700</v>
      </c>
    </row>
    <row r="484" spans="1:4" x14ac:dyDescent="0.25">
      <c r="A484" s="46" t="s">
        <v>307</v>
      </c>
      <c r="B484" s="71">
        <f>_xlfn.IFNA(VLOOKUP(A484,綜合_回測!$A$3:$H$1751,7,FALSE),0)</f>
        <v>200</v>
      </c>
      <c r="C484" s="71">
        <f t="shared" si="15"/>
        <v>53950</v>
      </c>
      <c r="D484" s="71">
        <f t="shared" si="16"/>
        <v>-15500</v>
      </c>
    </row>
    <row r="485" spans="1:4" x14ac:dyDescent="0.25">
      <c r="A485" s="46" t="s">
        <v>306</v>
      </c>
      <c r="B485" s="71">
        <f>_xlfn.IFNA(VLOOKUP(A485,綜合_回測!$A$3:$H$1751,7,FALSE),0)</f>
        <v>1200</v>
      </c>
      <c r="C485" s="71">
        <f t="shared" si="15"/>
        <v>53750</v>
      </c>
      <c r="D485" s="71">
        <f t="shared" si="16"/>
        <v>-14500</v>
      </c>
    </row>
    <row r="486" spans="1:4" x14ac:dyDescent="0.25">
      <c r="A486" s="46" t="s">
        <v>305</v>
      </c>
      <c r="B486" s="71">
        <f>_xlfn.IFNA(VLOOKUP(A486,綜合_回測!$A$3:$H$1751,7,FALSE),0)</f>
        <v>-5900</v>
      </c>
      <c r="C486" s="71">
        <f t="shared" si="15"/>
        <v>52550</v>
      </c>
      <c r="D486" s="71">
        <f t="shared" si="16"/>
        <v>-21600</v>
      </c>
    </row>
    <row r="487" spans="1:4" x14ac:dyDescent="0.25">
      <c r="A487" s="46" t="s">
        <v>304</v>
      </c>
      <c r="B487" s="71">
        <f>_xlfn.IFNA(VLOOKUP(A487,綜合_回測!$A$3:$H$1751,7,FALSE),0)</f>
        <v>0</v>
      </c>
      <c r="C487" s="71">
        <f t="shared" si="15"/>
        <v>58450</v>
      </c>
      <c r="D487" s="71">
        <f t="shared" si="16"/>
        <v>-15700</v>
      </c>
    </row>
    <row r="488" spans="1:4" x14ac:dyDescent="0.25">
      <c r="A488" s="46" t="s">
        <v>303</v>
      </c>
      <c r="B488" s="71">
        <f>_xlfn.IFNA(VLOOKUP(A488,綜合_回測!$A$3:$H$1751,7,FALSE),0)</f>
        <v>-5400</v>
      </c>
      <c r="C488" s="71">
        <f t="shared" si="15"/>
        <v>58450</v>
      </c>
      <c r="D488" s="71">
        <f t="shared" si="16"/>
        <v>-21100</v>
      </c>
    </row>
    <row r="489" spans="1:4" x14ac:dyDescent="0.25">
      <c r="A489" s="46" t="s">
        <v>302</v>
      </c>
      <c r="B489" s="71">
        <f>_xlfn.IFNA(VLOOKUP(A489,綜合_回測!$A$3:$H$1751,7,FALSE),0)</f>
        <v>1200</v>
      </c>
      <c r="C489" s="71">
        <f t="shared" si="15"/>
        <v>63850</v>
      </c>
      <c r="D489" s="71">
        <f t="shared" si="16"/>
        <v>-14500</v>
      </c>
    </row>
    <row r="490" spans="1:4" x14ac:dyDescent="0.25">
      <c r="A490" s="46" t="s">
        <v>301</v>
      </c>
      <c r="B490" s="71">
        <f>_xlfn.IFNA(VLOOKUP(A490,綜合_回測!$A$3:$H$1751,7,FALSE),0)</f>
        <v>2800</v>
      </c>
      <c r="C490" s="71">
        <f t="shared" si="15"/>
        <v>62650</v>
      </c>
      <c r="D490" s="71">
        <f t="shared" si="16"/>
        <v>-12900</v>
      </c>
    </row>
    <row r="491" spans="1:4" x14ac:dyDescent="0.25">
      <c r="A491" s="46" t="s">
        <v>300</v>
      </c>
      <c r="B491" s="71">
        <f>_xlfn.IFNA(VLOOKUP(A491,綜合_回測!$A$3:$H$1751,7,FALSE),0)</f>
        <v>4700</v>
      </c>
      <c r="C491" s="71">
        <f t="shared" si="15"/>
        <v>59850</v>
      </c>
      <c r="D491" s="71">
        <f t="shared" si="16"/>
        <v>-11000</v>
      </c>
    </row>
    <row r="492" spans="1:4" x14ac:dyDescent="0.25">
      <c r="A492" s="46" t="s">
        <v>299</v>
      </c>
      <c r="B492" s="71">
        <f>_xlfn.IFNA(VLOOKUP(A492,綜合_回測!$A$3:$H$1751,7,FALSE),0)</f>
        <v>2500</v>
      </c>
      <c r="C492" s="71">
        <f t="shared" si="15"/>
        <v>55150</v>
      </c>
      <c r="D492" s="71">
        <f t="shared" si="16"/>
        <v>-13200</v>
      </c>
    </row>
    <row r="493" spans="1:4" x14ac:dyDescent="0.25">
      <c r="A493" s="46" t="s">
        <v>298</v>
      </c>
      <c r="B493" s="71">
        <f>_xlfn.IFNA(VLOOKUP(A493,綜合_回測!$A$3:$H$1751,7,FALSE),0)</f>
        <v>0</v>
      </c>
      <c r="C493" s="71">
        <f t="shared" si="15"/>
        <v>52650</v>
      </c>
      <c r="D493" s="71">
        <f t="shared" si="16"/>
        <v>-15700</v>
      </c>
    </row>
    <row r="494" spans="1:4" x14ac:dyDescent="0.25">
      <c r="A494" s="46" t="s">
        <v>297</v>
      </c>
      <c r="B494" s="71">
        <f>_xlfn.IFNA(VLOOKUP(A494,綜合_回測!$A$3:$H$1751,7,FALSE),0)</f>
        <v>0</v>
      </c>
      <c r="C494" s="71">
        <f t="shared" si="15"/>
        <v>52650</v>
      </c>
      <c r="D494" s="71">
        <f t="shared" si="16"/>
        <v>-15700</v>
      </c>
    </row>
    <row r="495" spans="1:4" x14ac:dyDescent="0.25">
      <c r="A495" s="46" t="s">
        <v>296</v>
      </c>
      <c r="B495" s="71">
        <f>_xlfn.IFNA(VLOOKUP(A495,綜合_回測!$A$3:$H$1751,7,FALSE),0)</f>
        <v>0</v>
      </c>
      <c r="C495" s="71">
        <f t="shared" si="15"/>
        <v>52650</v>
      </c>
      <c r="D495" s="71">
        <f t="shared" si="16"/>
        <v>-15700</v>
      </c>
    </row>
    <row r="496" spans="1:4" x14ac:dyDescent="0.25">
      <c r="A496" s="46" t="s">
        <v>295</v>
      </c>
      <c r="B496" s="71">
        <f>_xlfn.IFNA(VLOOKUP(A496,綜合_回測!$A$3:$H$1751,7,FALSE),0)</f>
        <v>0</v>
      </c>
      <c r="C496" s="71">
        <f t="shared" si="15"/>
        <v>52650</v>
      </c>
      <c r="D496" s="71">
        <f t="shared" si="16"/>
        <v>-15700</v>
      </c>
    </row>
    <row r="497" spans="1:4" x14ac:dyDescent="0.25">
      <c r="A497" s="46" t="s">
        <v>294</v>
      </c>
      <c r="B497" s="71">
        <f>_xlfn.IFNA(VLOOKUP(A497,綜合_回測!$A$3:$H$1751,7,FALSE),0)</f>
        <v>-6200</v>
      </c>
      <c r="C497" s="71">
        <f t="shared" si="15"/>
        <v>52650</v>
      </c>
      <c r="D497" s="71">
        <f t="shared" si="16"/>
        <v>-21900</v>
      </c>
    </row>
    <row r="498" spans="1:4" x14ac:dyDescent="0.25">
      <c r="A498" s="46" t="s">
        <v>293</v>
      </c>
      <c r="B498" s="71">
        <f>_xlfn.IFNA(VLOOKUP(A498,綜合_回測!$A$3:$H$1751,7,FALSE),0)</f>
        <v>0</v>
      </c>
      <c r="C498" s="71">
        <f t="shared" si="15"/>
        <v>58850</v>
      </c>
      <c r="D498" s="71">
        <f t="shared" si="16"/>
        <v>-15700</v>
      </c>
    </row>
    <row r="499" spans="1:4" x14ac:dyDescent="0.25">
      <c r="A499" s="46" t="s">
        <v>292</v>
      </c>
      <c r="B499" s="71">
        <f>_xlfn.IFNA(VLOOKUP(A499,綜合_回測!$A$3:$H$1751,7,FALSE),0)</f>
        <v>-6400</v>
      </c>
      <c r="C499" s="71">
        <f t="shared" si="15"/>
        <v>58850</v>
      </c>
      <c r="D499" s="71">
        <f t="shared" si="16"/>
        <v>-22100</v>
      </c>
    </row>
    <row r="500" spans="1:4" x14ac:dyDescent="0.25">
      <c r="A500" s="46" t="s">
        <v>291</v>
      </c>
      <c r="B500" s="71">
        <f>_xlfn.IFNA(VLOOKUP(A500,綜合_回測!$A$3:$H$1751,7,FALSE),0)</f>
        <v>0</v>
      </c>
      <c r="C500" s="71">
        <f t="shared" si="15"/>
        <v>65250</v>
      </c>
      <c r="D500" s="71">
        <f t="shared" si="16"/>
        <v>-15700</v>
      </c>
    </row>
    <row r="501" spans="1:4" x14ac:dyDescent="0.25">
      <c r="A501" s="46" t="s">
        <v>290</v>
      </c>
      <c r="B501" s="71">
        <f>_xlfn.IFNA(VLOOKUP(A501,綜合_回測!$A$3:$H$1751,7,FALSE),0)</f>
        <v>-900</v>
      </c>
      <c r="C501" s="71">
        <f t="shared" si="15"/>
        <v>65250</v>
      </c>
      <c r="D501" s="71">
        <f t="shared" si="16"/>
        <v>-16600</v>
      </c>
    </row>
    <row r="502" spans="1:4" x14ac:dyDescent="0.25">
      <c r="A502" s="46" t="s">
        <v>289</v>
      </c>
      <c r="B502" s="71">
        <f>_xlfn.IFNA(VLOOKUP(A502,綜合_回測!$A$3:$H$1751,7,FALSE),0)</f>
        <v>-5400</v>
      </c>
      <c r="C502" s="71">
        <f t="shared" si="15"/>
        <v>66150</v>
      </c>
      <c r="D502" s="71">
        <f t="shared" si="16"/>
        <v>-21100</v>
      </c>
    </row>
    <row r="503" spans="1:4" x14ac:dyDescent="0.25">
      <c r="A503" s="46" t="s">
        <v>288</v>
      </c>
      <c r="B503" s="71">
        <f>_xlfn.IFNA(VLOOKUP(A503,綜合_回測!$A$3:$H$1751,7,FALSE),0)</f>
        <v>0</v>
      </c>
      <c r="C503" s="71">
        <f t="shared" si="15"/>
        <v>71550</v>
      </c>
      <c r="D503" s="71">
        <f t="shared" si="16"/>
        <v>-15700</v>
      </c>
    </row>
    <row r="504" spans="1:4" x14ac:dyDescent="0.25">
      <c r="A504" s="46" t="s">
        <v>287</v>
      </c>
      <c r="B504" s="71">
        <f>_xlfn.IFNA(VLOOKUP(A504,綜合_回測!$A$3:$H$1751,7,FALSE),0)</f>
        <v>-200</v>
      </c>
      <c r="C504" s="71">
        <f t="shared" si="15"/>
        <v>71550</v>
      </c>
      <c r="D504" s="71">
        <f t="shared" si="16"/>
        <v>-15900</v>
      </c>
    </row>
    <row r="505" spans="1:4" x14ac:dyDescent="0.25">
      <c r="A505" s="46" t="s">
        <v>286</v>
      </c>
      <c r="B505" s="71">
        <f>_xlfn.IFNA(VLOOKUP(A505,綜合_回測!$A$3:$H$1751,7,FALSE),0)</f>
        <v>6400</v>
      </c>
      <c r="C505" s="71">
        <f t="shared" si="15"/>
        <v>71750</v>
      </c>
      <c r="D505" s="71">
        <f t="shared" si="16"/>
        <v>-9300</v>
      </c>
    </row>
    <row r="506" spans="1:4" x14ac:dyDescent="0.25">
      <c r="A506" s="46" t="s">
        <v>285</v>
      </c>
      <c r="B506" s="71">
        <f>_xlfn.IFNA(VLOOKUP(A506,綜合_回測!$A$3:$H$1751,7,FALSE),0)</f>
        <v>0</v>
      </c>
      <c r="C506" s="71">
        <f t="shared" si="15"/>
        <v>65350</v>
      </c>
      <c r="D506" s="71">
        <f t="shared" si="16"/>
        <v>-15700</v>
      </c>
    </row>
    <row r="507" spans="1:4" x14ac:dyDescent="0.25">
      <c r="A507" s="46" t="s">
        <v>284</v>
      </c>
      <c r="B507" s="71">
        <f>_xlfn.IFNA(VLOOKUP(A507,綜合_回測!$A$3:$H$1751,7,FALSE),0)</f>
        <v>0</v>
      </c>
      <c r="C507" s="71">
        <f t="shared" si="15"/>
        <v>65350</v>
      </c>
      <c r="D507" s="71">
        <f t="shared" si="16"/>
        <v>-15700</v>
      </c>
    </row>
    <row r="508" spans="1:4" x14ac:dyDescent="0.25">
      <c r="A508" s="46" t="s">
        <v>283</v>
      </c>
      <c r="B508" s="71">
        <f>_xlfn.IFNA(VLOOKUP(A508,綜合_回測!$A$3:$H$1751,7,FALSE),0)</f>
        <v>1200</v>
      </c>
      <c r="C508" s="71">
        <f t="shared" si="15"/>
        <v>65350</v>
      </c>
      <c r="D508" s="71">
        <f t="shared" si="16"/>
        <v>-14500</v>
      </c>
    </row>
    <row r="509" spans="1:4" x14ac:dyDescent="0.25">
      <c r="A509" s="46" t="s">
        <v>282</v>
      </c>
      <c r="B509" s="71">
        <f>_xlfn.IFNA(VLOOKUP(A509,綜合_回測!$A$3:$H$1751,7,FALSE),0)</f>
        <v>0</v>
      </c>
      <c r="C509" s="71">
        <f t="shared" si="15"/>
        <v>64150</v>
      </c>
      <c r="D509" s="71">
        <f t="shared" si="16"/>
        <v>-15700</v>
      </c>
    </row>
    <row r="510" spans="1:4" x14ac:dyDescent="0.25">
      <c r="A510" s="46" t="s">
        <v>281</v>
      </c>
      <c r="B510" s="71">
        <f>_xlfn.IFNA(VLOOKUP(A510,綜合_回測!$A$3:$H$1751,7,FALSE),0)</f>
        <v>1200</v>
      </c>
      <c r="C510" s="71">
        <f t="shared" si="15"/>
        <v>64150</v>
      </c>
      <c r="D510" s="71">
        <f t="shared" si="16"/>
        <v>-14500</v>
      </c>
    </row>
    <row r="511" spans="1:4" x14ac:dyDescent="0.25">
      <c r="A511" s="46" t="s">
        <v>280</v>
      </c>
      <c r="B511" s="71">
        <f>_xlfn.IFNA(VLOOKUP(A511,綜合_回測!$A$3:$H$1751,7,FALSE),0)</f>
        <v>0</v>
      </c>
      <c r="C511" s="71">
        <f t="shared" si="15"/>
        <v>62950</v>
      </c>
      <c r="D511" s="71">
        <f t="shared" si="16"/>
        <v>-15700</v>
      </c>
    </row>
    <row r="512" spans="1:4" x14ac:dyDescent="0.25">
      <c r="A512" s="46" t="s">
        <v>279</v>
      </c>
      <c r="B512" s="71">
        <f>_xlfn.IFNA(VLOOKUP(A512,綜合_回測!$A$3:$H$1751,7,FALSE),0)</f>
        <v>5400</v>
      </c>
      <c r="C512" s="71">
        <f t="shared" si="15"/>
        <v>62950</v>
      </c>
      <c r="D512" s="71">
        <f t="shared" si="16"/>
        <v>-10300</v>
      </c>
    </row>
    <row r="513" spans="1:4" x14ac:dyDescent="0.25">
      <c r="A513" s="46" t="s">
        <v>278</v>
      </c>
      <c r="B513" s="71">
        <f>_xlfn.IFNA(VLOOKUP(A513,綜合_回測!$A$3:$H$1751,7,FALSE),0)</f>
        <v>0</v>
      </c>
      <c r="C513" s="71">
        <f t="shared" si="15"/>
        <v>57550</v>
      </c>
      <c r="D513" s="71">
        <f t="shared" si="16"/>
        <v>-20600</v>
      </c>
    </row>
    <row r="514" spans="1:4" x14ac:dyDescent="0.25">
      <c r="A514" s="46" t="s">
        <v>277</v>
      </c>
      <c r="B514" s="71">
        <f>_xlfn.IFNA(VLOOKUP(A514,綜合_回測!$A$3:$H$1751,7,FALSE),0)</f>
        <v>5750</v>
      </c>
      <c r="C514" s="71">
        <f t="shared" ref="C514:C576" si="17">C515+B514</f>
        <v>57550</v>
      </c>
      <c r="D514" s="71">
        <f t="shared" si="16"/>
        <v>-14850</v>
      </c>
    </row>
    <row r="515" spans="1:4" x14ac:dyDescent="0.25">
      <c r="A515" s="46" t="s">
        <v>276</v>
      </c>
      <c r="B515" s="71">
        <f>_xlfn.IFNA(VLOOKUP(A515,綜合_回測!$A$3:$H$1751,7,FALSE),0)</f>
        <v>-1500</v>
      </c>
      <c r="C515" s="71">
        <f t="shared" si="17"/>
        <v>51800</v>
      </c>
      <c r="D515" s="71">
        <f t="shared" si="16"/>
        <v>-22100</v>
      </c>
    </row>
    <row r="516" spans="1:4" x14ac:dyDescent="0.25">
      <c r="A516" s="46" t="s">
        <v>275</v>
      </c>
      <c r="B516" s="71">
        <f>_xlfn.IFNA(VLOOKUP(A516,綜合_回測!$A$3:$H$1751,7,FALSE),0)</f>
        <v>0</v>
      </c>
      <c r="C516" s="71">
        <f t="shared" si="17"/>
        <v>53300</v>
      </c>
      <c r="D516" s="71">
        <f t="shared" si="16"/>
        <v>-20600</v>
      </c>
    </row>
    <row r="517" spans="1:4" x14ac:dyDescent="0.25">
      <c r="A517" s="46" t="s">
        <v>274</v>
      </c>
      <c r="B517" s="71">
        <f>_xlfn.IFNA(VLOOKUP(A517,綜合_回測!$A$3:$H$1751,7,FALSE),0)</f>
        <v>-1300</v>
      </c>
      <c r="C517" s="71">
        <f t="shared" si="17"/>
        <v>53300</v>
      </c>
      <c r="D517" s="71">
        <f t="shared" si="16"/>
        <v>-21900</v>
      </c>
    </row>
    <row r="518" spans="1:4" x14ac:dyDescent="0.25">
      <c r="A518" s="46" t="s">
        <v>273</v>
      </c>
      <c r="B518" s="71">
        <f>_xlfn.IFNA(VLOOKUP(A518,綜合_回測!$A$3:$H$1751,7,FALSE),0)</f>
        <v>-5400</v>
      </c>
      <c r="C518" s="71">
        <f t="shared" si="17"/>
        <v>54600</v>
      </c>
      <c r="D518" s="71">
        <f t="shared" si="16"/>
        <v>-26000</v>
      </c>
    </row>
    <row r="519" spans="1:4" x14ac:dyDescent="0.25">
      <c r="A519" s="46" t="s">
        <v>272</v>
      </c>
      <c r="B519" s="71">
        <f>_xlfn.IFNA(VLOOKUP(A519,綜合_回測!$A$3:$H$1751,7,FALSE),0)</f>
        <v>0</v>
      </c>
      <c r="C519" s="71">
        <f t="shared" si="17"/>
        <v>60000</v>
      </c>
      <c r="D519" s="71">
        <f t="shared" si="16"/>
        <v>-20600</v>
      </c>
    </row>
    <row r="520" spans="1:4" x14ac:dyDescent="0.25">
      <c r="A520" s="46" t="s">
        <v>271</v>
      </c>
      <c r="B520" s="71">
        <f>_xlfn.IFNA(VLOOKUP(A520,綜合_回測!$A$3:$H$1751,7,FALSE),0)</f>
        <v>2100</v>
      </c>
      <c r="C520" s="71">
        <f t="shared" si="17"/>
        <v>60000</v>
      </c>
      <c r="D520" s="71">
        <f t="shared" si="16"/>
        <v>-18500</v>
      </c>
    </row>
    <row r="521" spans="1:4" x14ac:dyDescent="0.25">
      <c r="A521" s="46" t="s">
        <v>270</v>
      </c>
      <c r="B521" s="71">
        <f>_xlfn.IFNA(VLOOKUP(A521,綜合_回測!$A$3:$H$1751,7,FALSE),0)</f>
        <v>0</v>
      </c>
      <c r="C521" s="71">
        <f t="shared" si="17"/>
        <v>57900</v>
      </c>
      <c r="D521" s="71">
        <f t="shared" si="16"/>
        <v>-20600</v>
      </c>
    </row>
    <row r="522" spans="1:4" x14ac:dyDescent="0.25">
      <c r="A522" s="46" t="s">
        <v>269</v>
      </c>
      <c r="B522" s="71">
        <f>_xlfn.IFNA(VLOOKUP(A522,綜合_回測!$A$3:$H$1751,7,FALSE),0)</f>
        <v>0</v>
      </c>
      <c r="C522" s="71">
        <f t="shared" si="17"/>
        <v>57900</v>
      </c>
      <c r="D522" s="71">
        <f t="shared" si="16"/>
        <v>-20600</v>
      </c>
    </row>
    <row r="523" spans="1:4" x14ac:dyDescent="0.25">
      <c r="A523" s="46" t="s">
        <v>268</v>
      </c>
      <c r="B523" s="71">
        <f>_xlfn.IFNA(VLOOKUP(A523,綜合_回測!$A$3:$H$1751,7,FALSE),0)</f>
        <v>-2100</v>
      </c>
      <c r="C523" s="71">
        <f t="shared" si="17"/>
        <v>57900</v>
      </c>
      <c r="D523" s="71">
        <f t="shared" si="16"/>
        <v>-22700</v>
      </c>
    </row>
    <row r="524" spans="1:4" x14ac:dyDescent="0.25">
      <c r="A524" s="46" t="s">
        <v>267</v>
      </c>
      <c r="B524" s="71">
        <f>_xlfn.IFNA(VLOOKUP(A524,綜合_回測!$A$3:$H$1751,7,FALSE),0)</f>
        <v>600</v>
      </c>
      <c r="C524" s="71">
        <f t="shared" si="17"/>
        <v>60000</v>
      </c>
      <c r="D524" s="71">
        <f t="shared" si="16"/>
        <v>-20000</v>
      </c>
    </row>
    <row r="525" spans="1:4" x14ac:dyDescent="0.25">
      <c r="A525" s="46" t="s">
        <v>266</v>
      </c>
      <c r="B525" s="71">
        <f>_xlfn.IFNA(VLOOKUP(A525,綜合_回測!$A$3:$H$1751,7,FALSE),0)</f>
        <v>9300</v>
      </c>
      <c r="C525" s="71">
        <f t="shared" si="17"/>
        <v>59400</v>
      </c>
      <c r="D525" s="71">
        <f t="shared" si="16"/>
        <v>-11300</v>
      </c>
    </row>
    <row r="526" spans="1:4" x14ac:dyDescent="0.25">
      <c r="A526" s="46" t="s">
        <v>265</v>
      </c>
      <c r="B526" s="71">
        <f>_xlfn.IFNA(VLOOKUP(A526,綜合_回測!$A$3:$H$1751,7,FALSE),0)</f>
        <v>0</v>
      </c>
      <c r="C526" s="71">
        <f t="shared" si="17"/>
        <v>50100</v>
      </c>
      <c r="D526" s="71">
        <f t="shared" si="16"/>
        <v>-20600</v>
      </c>
    </row>
    <row r="527" spans="1:4" x14ac:dyDescent="0.25">
      <c r="A527" s="46" t="s">
        <v>264</v>
      </c>
      <c r="B527" s="71">
        <f>_xlfn.IFNA(VLOOKUP(A527,綜合_回測!$A$3:$H$1751,7,FALSE),0)</f>
        <v>0</v>
      </c>
      <c r="C527" s="71">
        <f t="shared" si="17"/>
        <v>50100</v>
      </c>
      <c r="D527" s="71">
        <f t="shared" si="16"/>
        <v>-20600</v>
      </c>
    </row>
    <row r="528" spans="1:4" x14ac:dyDescent="0.25">
      <c r="A528" s="46" t="s">
        <v>263</v>
      </c>
      <c r="B528" s="71">
        <f>_xlfn.IFNA(VLOOKUP(A528,綜合_回測!$A$3:$H$1751,7,FALSE),0)</f>
        <v>0</v>
      </c>
      <c r="C528" s="71">
        <f t="shared" si="17"/>
        <v>50100</v>
      </c>
      <c r="D528" s="71">
        <f t="shared" si="16"/>
        <v>-20600</v>
      </c>
    </row>
    <row r="529" spans="1:4" x14ac:dyDescent="0.25">
      <c r="A529" s="46" t="s">
        <v>262</v>
      </c>
      <c r="B529" s="71">
        <f>_xlfn.IFNA(VLOOKUP(A529,綜合_回測!$A$3:$H$1751,7,FALSE),0)</f>
        <v>6350</v>
      </c>
      <c r="C529" s="71">
        <f t="shared" si="17"/>
        <v>50100</v>
      </c>
      <c r="D529" s="71">
        <f t="shared" si="16"/>
        <v>-14250</v>
      </c>
    </row>
    <row r="530" spans="1:4" x14ac:dyDescent="0.25">
      <c r="A530" s="46" t="s">
        <v>261</v>
      </c>
      <c r="B530" s="71">
        <f>_xlfn.IFNA(VLOOKUP(A530,綜合_回測!$A$3:$H$1751,7,FALSE),0)</f>
        <v>-1500</v>
      </c>
      <c r="C530" s="71">
        <f t="shared" si="17"/>
        <v>43750</v>
      </c>
      <c r="D530" s="71">
        <f t="shared" si="16"/>
        <v>-22100</v>
      </c>
    </row>
    <row r="531" spans="1:4" x14ac:dyDescent="0.25">
      <c r="A531" s="46" t="s">
        <v>260</v>
      </c>
      <c r="B531" s="71">
        <f>_xlfn.IFNA(VLOOKUP(A531,綜合_回測!$A$3:$H$1751,7,FALSE),0)</f>
        <v>15700</v>
      </c>
      <c r="C531" s="71">
        <f t="shared" si="17"/>
        <v>45250</v>
      </c>
      <c r="D531" s="71">
        <f t="shared" si="16"/>
        <v>-4900</v>
      </c>
    </row>
    <row r="532" spans="1:4" x14ac:dyDescent="0.25">
      <c r="A532" s="46" t="s">
        <v>259</v>
      </c>
      <c r="B532" s="71">
        <f>_xlfn.IFNA(VLOOKUP(A532,綜合_回測!$A$3:$H$1751,7,FALSE),0)</f>
        <v>0</v>
      </c>
      <c r="C532" s="71">
        <f t="shared" si="17"/>
        <v>29550</v>
      </c>
      <c r="D532" s="71">
        <f t="shared" si="16"/>
        <v>-20600</v>
      </c>
    </row>
    <row r="533" spans="1:4" x14ac:dyDescent="0.25">
      <c r="A533" s="46" t="s">
        <v>258</v>
      </c>
      <c r="B533" s="71">
        <f>_xlfn.IFNA(VLOOKUP(A533,綜合_回測!$A$3:$H$1751,7,FALSE),0)</f>
        <v>-3800</v>
      </c>
      <c r="C533" s="71">
        <f t="shared" si="17"/>
        <v>29550</v>
      </c>
      <c r="D533" s="71">
        <f t="shared" si="16"/>
        <v>-24400</v>
      </c>
    </row>
    <row r="534" spans="1:4" x14ac:dyDescent="0.25">
      <c r="A534" s="46" t="s">
        <v>257</v>
      </c>
      <c r="B534" s="71">
        <f>_xlfn.IFNA(VLOOKUP(A534,綜合_回測!$A$3:$H$1751,7,FALSE),0)</f>
        <v>-2700</v>
      </c>
      <c r="C534" s="71">
        <f t="shared" si="17"/>
        <v>33350</v>
      </c>
      <c r="D534" s="71">
        <f t="shared" si="16"/>
        <v>-23300</v>
      </c>
    </row>
    <row r="535" spans="1:4" x14ac:dyDescent="0.25">
      <c r="A535" s="46" t="s">
        <v>256</v>
      </c>
      <c r="B535" s="71">
        <f>_xlfn.IFNA(VLOOKUP(A535,綜合_回測!$A$3:$H$1751,7,FALSE),0)</f>
        <v>0</v>
      </c>
      <c r="C535" s="71">
        <f t="shared" si="17"/>
        <v>36050</v>
      </c>
      <c r="D535" s="71">
        <f t="shared" si="16"/>
        <v>-20600</v>
      </c>
    </row>
    <row r="536" spans="1:4" x14ac:dyDescent="0.25">
      <c r="A536" s="46" t="s">
        <v>255</v>
      </c>
      <c r="B536" s="71">
        <f>_xlfn.IFNA(VLOOKUP(A536,綜合_回測!$A$3:$H$1751,7,FALSE),0)</f>
        <v>0</v>
      </c>
      <c r="C536" s="71">
        <f t="shared" si="17"/>
        <v>36050</v>
      </c>
      <c r="D536" s="71">
        <f t="shared" si="16"/>
        <v>-20600</v>
      </c>
    </row>
    <row r="537" spans="1:4" x14ac:dyDescent="0.25">
      <c r="A537" s="46" t="s">
        <v>254</v>
      </c>
      <c r="B537" s="71">
        <f>_xlfn.IFNA(VLOOKUP(A537,綜合_回測!$A$3:$H$1751,7,FALSE),0)</f>
        <v>-5400</v>
      </c>
      <c r="C537" s="71">
        <f t="shared" si="17"/>
        <v>36050</v>
      </c>
      <c r="D537" s="71">
        <f t="shared" si="16"/>
        <v>-26000</v>
      </c>
    </row>
    <row r="538" spans="1:4" x14ac:dyDescent="0.25">
      <c r="A538" s="46" t="s">
        <v>253</v>
      </c>
      <c r="B538" s="71">
        <f>_xlfn.IFNA(VLOOKUP(A538,綜合_回測!$A$3:$H$1751,7,FALSE),0)</f>
        <v>-1000</v>
      </c>
      <c r="C538" s="71">
        <f t="shared" si="17"/>
        <v>41450</v>
      </c>
      <c r="D538" s="71">
        <f t="shared" si="16"/>
        <v>-21600</v>
      </c>
    </row>
    <row r="539" spans="1:4" x14ac:dyDescent="0.25">
      <c r="A539" s="46" t="s">
        <v>252</v>
      </c>
      <c r="B539" s="71">
        <f>_xlfn.IFNA(VLOOKUP(A539,綜合_回測!$A$3:$H$1751,7,FALSE),0)</f>
        <v>-5400</v>
      </c>
      <c r="C539" s="71">
        <f t="shared" si="17"/>
        <v>42450</v>
      </c>
      <c r="D539" s="71">
        <f t="shared" si="16"/>
        <v>-26000</v>
      </c>
    </row>
    <row r="540" spans="1:4" x14ac:dyDescent="0.25">
      <c r="A540" s="46" t="s">
        <v>251</v>
      </c>
      <c r="B540" s="71">
        <f>_xlfn.IFNA(VLOOKUP(A540,綜合_回測!$A$3:$H$1751,7,FALSE),0)</f>
        <v>0</v>
      </c>
      <c r="C540" s="71">
        <f t="shared" si="17"/>
        <v>47850</v>
      </c>
      <c r="D540" s="71">
        <f t="shared" si="16"/>
        <v>-20600</v>
      </c>
    </row>
    <row r="541" spans="1:4" x14ac:dyDescent="0.25">
      <c r="A541" s="46" t="s">
        <v>250</v>
      </c>
      <c r="B541" s="71">
        <f>_xlfn.IFNA(VLOOKUP(A541,綜合_回測!$A$3:$H$1751,7,FALSE),0)</f>
        <v>1000</v>
      </c>
      <c r="C541" s="71">
        <f t="shared" si="17"/>
        <v>47850</v>
      </c>
      <c r="D541" s="71">
        <f t="shared" si="16"/>
        <v>-19600</v>
      </c>
    </row>
    <row r="542" spans="1:4" x14ac:dyDescent="0.25">
      <c r="A542" s="46" t="s">
        <v>249</v>
      </c>
      <c r="B542" s="71">
        <f>_xlfn.IFNA(VLOOKUP(A542,綜合_回測!$A$3:$H$1751,7,FALSE),0)</f>
        <v>-5900</v>
      </c>
      <c r="C542" s="71">
        <f t="shared" si="17"/>
        <v>46850</v>
      </c>
      <c r="D542" s="71">
        <f t="shared" ref="D542:D578" si="18">MIN((B542-MAX(B542:B600)),0)</f>
        <v>-26500</v>
      </c>
    </row>
    <row r="543" spans="1:4" x14ac:dyDescent="0.25">
      <c r="A543" s="46" t="s">
        <v>248</v>
      </c>
      <c r="B543" s="71">
        <f>_xlfn.IFNA(VLOOKUP(A543,綜合_回測!$A$3:$H$1751,7,FALSE),0)</f>
        <v>0</v>
      </c>
      <c r="C543" s="71">
        <f t="shared" si="17"/>
        <v>52750</v>
      </c>
      <c r="D543" s="71">
        <f t="shared" si="18"/>
        <v>-20600</v>
      </c>
    </row>
    <row r="544" spans="1:4" x14ac:dyDescent="0.25">
      <c r="A544" s="46" t="s">
        <v>247</v>
      </c>
      <c r="B544" s="71">
        <f>_xlfn.IFNA(VLOOKUP(A544,綜合_回測!$A$3:$H$1751,7,FALSE),0)</f>
        <v>0</v>
      </c>
      <c r="C544" s="71">
        <f t="shared" si="17"/>
        <v>52750</v>
      </c>
      <c r="D544" s="71">
        <f t="shared" si="18"/>
        <v>-20600</v>
      </c>
    </row>
    <row r="545" spans="1:4" x14ac:dyDescent="0.25">
      <c r="A545" s="46" t="s">
        <v>246</v>
      </c>
      <c r="B545" s="71">
        <f>_xlfn.IFNA(VLOOKUP(A545,綜合_回測!$A$3:$H$1751,7,FALSE),0)</f>
        <v>-200</v>
      </c>
      <c r="C545" s="71">
        <f t="shared" si="17"/>
        <v>52750</v>
      </c>
      <c r="D545" s="71">
        <f t="shared" si="18"/>
        <v>-20800</v>
      </c>
    </row>
    <row r="546" spans="1:4" x14ac:dyDescent="0.25">
      <c r="A546" s="46" t="s">
        <v>245</v>
      </c>
      <c r="B546" s="71">
        <f>_xlfn.IFNA(VLOOKUP(A546,綜合_回測!$A$3:$H$1751,7,FALSE),0)</f>
        <v>0</v>
      </c>
      <c r="C546" s="71">
        <f t="shared" si="17"/>
        <v>52950</v>
      </c>
      <c r="D546" s="71">
        <f t="shared" si="18"/>
        <v>-20600</v>
      </c>
    </row>
    <row r="547" spans="1:4" x14ac:dyDescent="0.25">
      <c r="A547" s="46" t="s">
        <v>244</v>
      </c>
      <c r="B547" s="71">
        <f>_xlfn.IFNA(VLOOKUP(A547,綜合_回測!$A$3:$H$1751,7,FALSE),0)</f>
        <v>-5900</v>
      </c>
      <c r="C547" s="71">
        <f t="shared" si="17"/>
        <v>52950</v>
      </c>
      <c r="D547" s="71">
        <f t="shared" si="18"/>
        <v>-26500</v>
      </c>
    </row>
    <row r="548" spans="1:4" x14ac:dyDescent="0.25">
      <c r="A548" s="46" t="s">
        <v>243</v>
      </c>
      <c r="B548" s="71">
        <f>_xlfn.IFNA(VLOOKUP(A548,綜合_回測!$A$3:$H$1751,7,FALSE),0)</f>
        <v>-6300</v>
      </c>
      <c r="C548" s="71">
        <f t="shared" si="17"/>
        <v>58850</v>
      </c>
      <c r="D548" s="71">
        <f t="shared" si="18"/>
        <v>-26900</v>
      </c>
    </row>
    <row r="549" spans="1:4" x14ac:dyDescent="0.25">
      <c r="A549" s="46" t="s">
        <v>242</v>
      </c>
      <c r="B549" s="71">
        <f>_xlfn.IFNA(VLOOKUP(A549,綜合_回測!$A$3:$H$1751,7,FALSE),0)</f>
        <v>-5800</v>
      </c>
      <c r="C549" s="71">
        <f t="shared" si="17"/>
        <v>65150</v>
      </c>
      <c r="D549" s="71">
        <f t="shared" si="18"/>
        <v>-26400</v>
      </c>
    </row>
    <row r="550" spans="1:4" x14ac:dyDescent="0.25">
      <c r="A550" s="46" t="s">
        <v>241</v>
      </c>
      <c r="B550" s="71">
        <f>_xlfn.IFNA(VLOOKUP(A550,綜合_回測!$A$3:$H$1751,7,FALSE),0)</f>
        <v>0</v>
      </c>
      <c r="C550" s="71">
        <f t="shared" si="17"/>
        <v>70950</v>
      </c>
      <c r="D550" s="71">
        <f t="shared" si="18"/>
        <v>-20600</v>
      </c>
    </row>
    <row r="551" spans="1:4" x14ac:dyDescent="0.25">
      <c r="A551" s="46" t="s">
        <v>240</v>
      </c>
      <c r="B551" s="71">
        <f>_xlfn.IFNA(VLOOKUP(A551,綜合_回測!$A$3:$H$1751,7,FALSE),0)</f>
        <v>0</v>
      </c>
      <c r="C551" s="71">
        <f t="shared" si="17"/>
        <v>70950</v>
      </c>
      <c r="D551" s="71">
        <f t="shared" si="18"/>
        <v>-20600</v>
      </c>
    </row>
    <row r="552" spans="1:4" x14ac:dyDescent="0.25">
      <c r="A552" s="46" t="s">
        <v>239</v>
      </c>
      <c r="B552" s="71">
        <f>_xlfn.IFNA(VLOOKUP(A552,綜合_回測!$A$3:$H$1751,7,FALSE),0)</f>
        <v>6950</v>
      </c>
      <c r="C552" s="71">
        <f t="shared" si="17"/>
        <v>70950</v>
      </c>
      <c r="D552" s="71">
        <f t="shared" si="18"/>
        <v>-13650</v>
      </c>
    </row>
    <row r="553" spans="1:4" x14ac:dyDescent="0.25">
      <c r="A553" s="46" t="s">
        <v>238</v>
      </c>
      <c r="B553" s="71">
        <f>_xlfn.IFNA(VLOOKUP(A553,綜合_回測!$A$3:$H$1751,7,FALSE),0)</f>
        <v>0</v>
      </c>
      <c r="C553" s="71">
        <f t="shared" si="17"/>
        <v>64000</v>
      </c>
      <c r="D553" s="71">
        <f t="shared" si="18"/>
        <v>-20600</v>
      </c>
    </row>
    <row r="554" spans="1:4" x14ac:dyDescent="0.25">
      <c r="A554" s="46" t="s">
        <v>237</v>
      </c>
      <c r="B554" s="71">
        <f>_xlfn.IFNA(VLOOKUP(A554,綜合_回測!$A$3:$H$1751,7,FALSE),0)</f>
        <v>0</v>
      </c>
      <c r="C554" s="71">
        <f t="shared" si="17"/>
        <v>64000</v>
      </c>
      <c r="D554" s="71">
        <f t="shared" si="18"/>
        <v>-20600</v>
      </c>
    </row>
    <row r="555" spans="1:4" x14ac:dyDescent="0.25">
      <c r="A555" s="46" t="s">
        <v>236</v>
      </c>
      <c r="B555" s="71">
        <f>_xlfn.IFNA(VLOOKUP(A555,綜合_回測!$A$3:$H$1751,7,FALSE),0)</f>
        <v>-700</v>
      </c>
      <c r="C555" s="71">
        <f t="shared" si="17"/>
        <v>64000</v>
      </c>
      <c r="D555" s="71">
        <f t="shared" si="18"/>
        <v>-21300</v>
      </c>
    </row>
    <row r="556" spans="1:4" x14ac:dyDescent="0.25">
      <c r="A556" s="46" t="s">
        <v>235</v>
      </c>
      <c r="B556" s="71">
        <f>_xlfn.IFNA(VLOOKUP(A556,綜合_回測!$A$3:$H$1751,7,FALSE),0)</f>
        <v>5650</v>
      </c>
      <c r="C556" s="71">
        <f t="shared" si="17"/>
        <v>64700</v>
      </c>
      <c r="D556" s="71">
        <f t="shared" si="18"/>
        <v>-14950</v>
      </c>
    </row>
    <row r="557" spans="1:4" x14ac:dyDescent="0.25">
      <c r="A557" s="46" t="s">
        <v>234</v>
      </c>
      <c r="B557" s="71">
        <f>_xlfn.IFNA(VLOOKUP(A557,綜合_回測!$A$3:$H$1751,7,FALSE),0)</f>
        <v>0</v>
      </c>
      <c r="C557" s="71">
        <f t="shared" si="17"/>
        <v>59050</v>
      </c>
      <c r="D557" s="71">
        <f t="shared" si="18"/>
        <v>-20600</v>
      </c>
    </row>
    <row r="558" spans="1:4" x14ac:dyDescent="0.25">
      <c r="A558" s="46" t="s">
        <v>233</v>
      </c>
      <c r="B558" s="71">
        <f>_xlfn.IFNA(VLOOKUP(A558,綜合_回測!$A$3:$H$1751,7,FALSE),0)</f>
        <v>7200</v>
      </c>
      <c r="C558" s="71">
        <f t="shared" si="17"/>
        <v>59050</v>
      </c>
      <c r="D558" s="71">
        <f t="shared" si="18"/>
        <v>-13400</v>
      </c>
    </row>
    <row r="559" spans="1:4" x14ac:dyDescent="0.25">
      <c r="A559" s="46" t="s">
        <v>232</v>
      </c>
      <c r="B559" s="71">
        <f>_xlfn.IFNA(VLOOKUP(A559,綜合_回測!$A$3:$H$1751,7,FALSE),0)</f>
        <v>3500</v>
      </c>
      <c r="C559" s="71">
        <f t="shared" si="17"/>
        <v>51850</v>
      </c>
      <c r="D559" s="71">
        <f t="shared" si="18"/>
        <v>-17100</v>
      </c>
    </row>
    <row r="560" spans="1:4" x14ac:dyDescent="0.25">
      <c r="A560" s="46" t="s">
        <v>231</v>
      </c>
      <c r="B560" s="71">
        <f>_xlfn.IFNA(VLOOKUP(A560,綜合_回測!$A$3:$H$1751,7,FALSE),0)</f>
        <v>2200</v>
      </c>
      <c r="C560" s="71">
        <f t="shared" si="17"/>
        <v>48350</v>
      </c>
      <c r="D560" s="71">
        <f t="shared" si="18"/>
        <v>-18400</v>
      </c>
    </row>
    <row r="561" spans="1:4" x14ac:dyDescent="0.25">
      <c r="A561" s="46" t="s">
        <v>230</v>
      </c>
      <c r="B561" s="71">
        <f>_xlfn.IFNA(VLOOKUP(A561,綜合_回測!$A$3:$H$1751,7,FALSE),0)</f>
        <v>4900</v>
      </c>
      <c r="C561" s="71">
        <f t="shared" si="17"/>
        <v>46150</v>
      </c>
      <c r="D561" s="71">
        <f t="shared" si="18"/>
        <v>-15700</v>
      </c>
    </row>
    <row r="562" spans="1:4" x14ac:dyDescent="0.25">
      <c r="A562" s="46" t="s">
        <v>229</v>
      </c>
      <c r="B562" s="71">
        <f>_xlfn.IFNA(VLOOKUP(A562,綜合_回測!$A$3:$H$1751,7,FALSE),0)</f>
        <v>-5900</v>
      </c>
      <c r="C562" s="71">
        <f t="shared" si="17"/>
        <v>41250</v>
      </c>
      <c r="D562" s="71">
        <f t="shared" si="18"/>
        <v>-26500</v>
      </c>
    </row>
    <row r="563" spans="1:4" x14ac:dyDescent="0.25">
      <c r="A563" s="46" t="s">
        <v>228</v>
      </c>
      <c r="B563" s="71">
        <f>_xlfn.IFNA(VLOOKUP(A563,綜合_回測!$A$3:$H$1751,7,FALSE),0)</f>
        <v>0</v>
      </c>
      <c r="C563" s="71">
        <f t="shared" si="17"/>
        <v>47150</v>
      </c>
      <c r="D563" s="71">
        <f t="shared" si="18"/>
        <v>-20600</v>
      </c>
    </row>
    <row r="564" spans="1:4" x14ac:dyDescent="0.25">
      <c r="A564" s="46" t="s">
        <v>227</v>
      </c>
      <c r="B564" s="71">
        <f>_xlfn.IFNA(VLOOKUP(A564,綜合_回測!$A$3:$H$1751,7,FALSE),0)</f>
        <v>-1200</v>
      </c>
      <c r="C564" s="71">
        <f t="shared" si="17"/>
        <v>47150</v>
      </c>
      <c r="D564" s="71">
        <f t="shared" si="18"/>
        <v>-21800</v>
      </c>
    </row>
    <row r="565" spans="1:4" x14ac:dyDescent="0.25">
      <c r="A565" s="46" t="s">
        <v>226</v>
      </c>
      <c r="B565" s="71">
        <f>_xlfn.IFNA(VLOOKUP(A565,綜合_回測!$A$3:$H$1751,7,FALSE),0)</f>
        <v>0</v>
      </c>
      <c r="C565" s="71">
        <f t="shared" si="17"/>
        <v>48350</v>
      </c>
      <c r="D565" s="71">
        <f t="shared" si="18"/>
        <v>-20600</v>
      </c>
    </row>
    <row r="566" spans="1:4" x14ac:dyDescent="0.25">
      <c r="A566" s="46" t="s">
        <v>225</v>
      </c>
      <c r="B566" s="71">
        <f>_xlfn.IFNA(VLOOKUP(A566,綜合_回測!$A$3:$H$1751,7,FALSE),0)</f>
        <v>3000</v>
      </c>
      <c r="C566" s="71">
        <f t="shared" si="17"/>
        <v>48350</v>
      </c>
      <c r="D566" s="71">
        <f t="shared" si="18"/>
        <v>-17600</v>
      </c>
    </row>
    <row r="567" spans="1:4" x14ac:dyDescent="0.25">
      <c r="A567" s="46" t="s">
        <v>224</v>
      </c>
      <c r="B567" s="71">
        <f>_xlfn.IFNA(VLOOKUP(A567,綜合_回測!$A$3:$H$1751,7,FALSE),0)</f>
        <v>-3100</v>
      </c>
      <c r="C567" s="71">
        <f t="shared" si="17"/>
        <v>45350</v>
      </c>
      <c r="D567" s="71">
        <f t="shared" si="18"/>
        <v>-23700</v>
      </c>
    </row>
    <row r="568" spans="1:4" x14ac:dyDescent="0.25">
      <c r="A568" s="46" t="s">
        <v>223</v>
      </c>
      <c r="B568" s="71">
        <f>_xlfn.IFNA(VLOOKUP(A568,綜合_回測!$A$3:$H$1751,7,FALSE),0)</f>
        <v>7250</v>
      </c>
      <c r="C568" s="71">
        <f t="shared" si="17"/>
        <v>48450</v>
      </c>
      <c r="D568" s="71">
        <f t="shared" si="18"/>
        <v>-13350</v>
      </c>
    </row>
    <row r="569" spans="1:4" x14ac:dyDescent="0.25">
      <c r="A569" s="46" t="s">
        <v>222</v>
      </c>
      <c r="B569" s="71">
        <f>_xlfn.IFNA(VLOOKUP(A569,綜合_回測!$A$3:$H$1751,7,FALSE),0)</f>
        <v>-5900</v>
      </c>
      <c r="C569" s="71">
        <f t="shared" si="17"/>
        <v>41200</v>
      </c>
      <c r="D569" s="71">
        <f t="shared" si="18"/>
        <v>-26500</v>
      </c>
    </row>
    <row r="570" spans="1:4" x14ac:dyDescent="0.25">
      <c r="A570" s="46" t="s">
        <v>221</v>
      </c>
      <c r="B570" s="71">
        <f>_xlfn.IFNA(VLOOKUP(A570,綜合_回測!$A$3:$H$1751,7,FALSE),0)</f>
        <v>12100</v>
      </c>
      <c r="C570" s="71">
        <f t="shared" si="17"/>
        <v>47100</v>
      </c>
      <c r="D570" s="71">
        <f t="shared" si="18"/>
        <v>-8500</v>
      </c>
    </row>
    <row r="571" spans="1:4" x14ac:dyDescent="0.25">
      <c r="A571" s="46" t="s">
        <v>220</v>
      </c>
      <c r="B571" s="71">
        <f>_xlfn.IFNA(VLOOKUP(A571,綜合_回測!$A$3:$H$1751,7,FALSE),0)</f>
        <v>20600</v>
      </c>
      <c r="C571" s="71">
        <f t="shared" si="17"/>
        <v>35000</v>
      </c>
      <c r="D571" s="71">
        <f t="shared" si="18"/>
        <v>0</v>
      </c>
    </row>
    <row r="572" spans="1:4" x14ac:dyDescent="0.25">
      <c r="A572" s="46" t="s">
        <v>219</v>
      </c>
      <c r="B572" s="71">
        <f>_xlfn.IFNA(VLOOKUP(A572,綜合_回測!$A$3:$H$1751,7,FALSE),0)</f>
        <v>0</v>
      </c>
      <c r="C572" s="71">
        <f t="shared" si="17"/>
        <v>14400</v>
      </c>
      <c r="D572" s="71">
        <f t="shared" si="18"/>
        <v>-11000</v>
      </c>
    </row>
    <row r="573" spans="1:4" x14ac:dyDescent="0.25">
      <c r="A573" s="46" t="s">
        <v>218</v>
      </c>
      <c r="B573" s="71">
        <f>_xlfn.IFNA(VLOOKUP(A573,綜合_回測!$A$3:$H$1751,7,FALSE),0)</f>
        <v>5600</v>
      </c>
      <c r="C573" s="71">
        <f t="shared" si="17"/>
        <v>14400</v>
      </c>
      <c r="D573" s="71">
        <f t="shared" si="18"/>
        <v>-5400</v>
      </c>
    </row>
    <row r="574" spans="1:4" x14ac:dyDescent="0.25">
      <c r="A574" s="46" t="s">
        <v>217</v>
      </c>
      <c r="B574" s="71">
        <f>_xlfn.IFNA(VLOOKUP(A574,綜合_回測!$A$3:$H$1751,7,FALSE),0)</f>
        <v>-700</v>
      </c>
      <c r="C574" s="71">
        <f t="shared" si="17"/>
        <v>8800</v>
      </c>
      <c r="D574" s="71">
        <f t="shared" si="18"/>
        <v>-11700</v>
      </c>
    </row>
    <row r="575" spans="1:4" x14ac:dyDescent="0.25">
      <c r="A575" s="46" t="s">
        <v>216</v>
      </c>
      <c r="B575" s="71">
        <f>_xlfn.IFNA(VLOOKUP(A575,綜合_回測!$A$3:$H$1751,7,FALSE),0)</f>
        <v>3900</v>
      </c>
      <c r="C575" s="71">
        <f t="shared" si="17"/>
        <v>9500</v>
      </c>
      <c r="D575" s="71">
        <f t="shared" si="18"/>
        <v>-7100</v>
      </c>
    </row>
    <row r="576" spans="1:4" x14ac:dyDescent="0.25">
      <c r="A576" s="46" t="s">
        <v>215</v>
      </c>
      <c r="B576" s="71">
        <f>_xlfn.IFNA(VLOOKUP(A576,綜合_回測!$A$3:$H$1751,7,FALSE),0)</f>
        <v>0</v>
      </c>
      <c r="C576" s="71">
        <f t="shared" si="17"/>
        <v>5600</v>
      </c>
      <c r="D576" s="71">
        <f t="shared" si="18"/>
        <v>-11000</v>
      </c>
    </row>
    <row r="577" spans="1:4" x14ac:dyDescent="0.25">
      <c r="A577" s="46" t="s">
        <v>214</v>
      </c>
      <c r="B577" s="71">
        <f>_xlfn.IFNA(VLOOKUP(A577,綜合_回測!$A$3:$H$1751,7,FALSE),0)</f>
        <v>-5400</v>
      </c>
      <c r="C577" s="71">
        <f>C578+B577</f>
        <v>5600</v>
      </c>
      <c r="D577" s="71">
        <f t="shared" si="18"/>
        <v>-16400</v>
      </c>
    </row>
    <row r="578" spans="1:4" x14ac:dyDescent="0.25">
      <c r="A578" s="46" t="s">
        <v>213</v>
      </c>
      <c r="B578" s="71">
        <f>_xlfn.IFNA(VLOOKUP(A578,綜合_回測!$A$3:$H$1751,7,FALSE),0)</f>
        <v>11000</v>
      </c>
      <c r="C578" s="71">
        <f>C579+B578</f>
        <v>11000</v>
      </c>
      <c r="D578" s="71">
        <f t="shared" si="18"/>
        <v>0</v>
      </c>
    </row>
    <row r="579" spans="1:4" x14ac:dyDescent="0.25">
      <c r="A579" s="46" t="s">
        <v>212</v>
      </c>
    </row>
    <row r="580" spans="1:4" x14ac:dyDescent="0.25">
      <c r="A580" s="46" t="s">
        <v>211</v>
      </c>
    </row>
    <row r="581" spans="1:4" x14ac:dyDescent="0.25">
      <c r="A581" s="46" t="s">
        <v>210</v>
      </c>
    </row>
    <row r="582" spans="1:4" x14ac:dyDescent="0.25">
      <c r="A582" s="46" t="s">
        <v>209</v>
      </c>
    </row>
    <row r="583" spans="1:4" x14ac:dyDescent="0.25">
      <c r="A583" s="46" t="s">
        <v>208</v>
      </c>
    </row>
    <row r="584" spans="1:4" x14ac:dyDescent="0.25">
      <c r="A584" s="46" t="s">
        <v>207</v>
      </c>
    </row>
    <row r="585" spans="1:4" x14ac:dyDescent="0.25">
      <c r="A585" s="46" t="s">
        <v>206</v>
      </c>
    </row>
    <row r="586" spans="1:4" x14ac:dyDescent="0.25">
      <c r="A586" s="46" t="s">
        <v>205</v>
      </c>
    </row>
    <row r="587" spans="1:4" x14ac:dyDescent="0.25">
      <c r="A587" s="46" t="s">
        <v>204</v>
      </c>
    </row>
    <row r="588" spans="1:4" x14ac:dyDescent="0.25">
      <c r="A588" s="46" t="s">
        <v>203</v>
      </c>
    </row>
    <row r="589" spans="1:4" x14ac:dyDescent="0.25">
      <c r="A589" s="46" t="s">
        <v>202</v>
      </c>
    </row>
    <row r="590" spans="1:4" x14ac:dyDescent="0.25">
      <c r="A590" s="46" t="s">
        <v>201</v>
      </c>
    </row>
    <row r="591" spans="1:4" x14ac:dyDescent="0.25">
      <c r="A591" s="46" t="s">
        <v>200</v>
      </c>
    </row>
    <row r="592" spans="1:4" x14ac:dyDescent="0.25">
      <c r="A592" s="46" t="s">
        <v>199</v>
      </c>
    </row>
    <row r="593" spans="1:1" x14ac:dyDescent="0.25">
      <c r="A593" s="46" t="s">
        <v>198</v>
      </c>
    </row>
    <row r="594" spans="1:1" x14ac:dyDescent="0.25">
      <c r="A594" s="46" t="s">
        <v>197</v>
      </c>
    </row>
    <row r="595" spans="1:1" x14ac:dyDescent="0.25">
      <c r="A595" s="46" t="s">
        <v>196</v>
      </c>
    </row>
    <row r="596" spans="1:1" x14ac:dyDescent="0.25">
      <c r="A596" s="46" t="s">
        <v>195</v>
      </c>
    </row>
    <row r="597" spans="1:1" x14ac:dyDescent="0.25">
      <c r="A597" s="46" t="s">
        <v>193</v>
      </c>
    </row>
    <row r="598" spans="1:1" x14ac:dyDescent="0.25">
      <c r="A598" s="46" t="s">
        <v>192</v>
      </c>
    </row>
    <row r="599" spans="1:1" x14ac:dyDescent="0.25">
      <c r="A599" s="46" t="s">
        <v>191</v>
      </c>
    </row>
    <row r="600" spans="1:1" x14ac:dyDescent="0.25">
      <c r="A600" s="46" t="s">
        <v>190</v>
      </c>
    </row>
    <row r="601" spans="1:1" x14ac:dyDescent="0.25">
      <c r="A601" s="46" t="s">
        <v>189</v>
      </c>
    </row>
    <row r="602" spans="1:1" x14ac:dyDescent="0.25">
      <c r="A602" s="46" t="s">
        <v>187</v>
      </c>
    </row>
    <row r="603" spans="1:1" x14ac:dyDescent="0.25">
      <c r="A603" s="46" t="s">
        <v>186</v>
      </c>
    </row>
    <row r="604" spans="1:1" x14ac:dyDescent="0.25">
      <c r="A604" s="46" t="s">
        <v>185</v>
      </c>
    </row>
    <row r="605" spans="1:1" x14ac:dyDescent="0.25">
      <c r="A605" s="46" t="s">
        <v>184</v>
      </c>
    </row>
    <row r="606" spans="1:1" x14ac:dyDescent="0.25">
      <c r="A606" s="46" t="s">
        <v>183</v>
      </c>
    </row>
    <row r="607" spans="1:1" x14ac:dyDescent="0.25">
      <c r="A607" s="46" t="s">
        <v>182</v>
      </c>
    </row>
    <row r="608" spans="1:1" x14ac:dyDescent="0.25">
      <c r="A608" s="46" t="s">
        <v>181</v>
      </c>
    </row>
    <row r="609" spans="1:1" x14ac:dyDescent="0.25">
      <c r="A609" s="46" t="s">
        <v>180</v>
      </c>
    </row>
    <row r="610" spans="1:1" x14ac:dyDescent="0.25">
      <c r="A610" s="46" t="s">
        <v>179</v>
      </c>
    </row>
    <row r="611" spans="1:1" x14ac:dyDescent="0.25">
      <c r="A611" s="46" t="s">
        <v>178</v>
      </c>
    </row>
    <row r="612" spans="1:1" x14ac:dyDescent="0.25">
      <c r="A612" s="46" t="s">
        <v>177</v>
      </c>
    </row>
    <row r="613" spans="1:1" x14ac:dyDescent="0.25">
      <c r="A613" s="46" t="s">
        <v>176</v>
      </c>
    </row>
    <row r="614" spans="1:1" x14ac:dyDescent="0.25">
      <c r="A614" s="46" t="s">
        <v>175</v>
      </c>
    </row>
    <row r="615" spans="1:1" x14ac:dyDescent="0.25">
      <c r="A615" s="46" t="s">
        <v>173</v>
      </c>
    </row>
    <row r="616" spans="1:1" x14ac:dyDescent="0.25">
      <c r="A616" s="46" t="s">
        <v>172</v>
      </c>
    </row>
    <row r="617" spans="1:1" x14ac:dyDescent="0.25">
      <c r="A617" s="46" t="s">
        <v>170</v>
      </c>
    </row>
    <row r="618" spans="1:1" x14ac:dyDescent="0.25">
      <c r="A618" s="46" t="s">
        <v>169</v>
      </c>
    </row>
    <row r="619" spans="1:1" x14ac:dyDescent="0.25">
      <c r="A619" s="46" t="s">
        <v>168</v>
      </c>
    </row>
    <row r="620" spans="1:1" x14ac:dyDescent="0.25">
      <c r="A620" s="46" t="s">
        <v>167</v>
      </c>
    </row>
    <row r="621" spans="1:1" x14ac:dyDescent="0.25">
      <c r="A621" s="46" t="s">
        <v>166</v>
      </c>
    </row>
    <row r="622" spans="1:1" x14ac:dyDescent="0.25">
      <c r="A622" s="46" t="s">
        <v>165</v>
      </c>
    </row>
    <row r="623" spans="1:1" x14ac:dyDescent="0.25">
      <c r="A623" s="46" t="s">
        <v>164</v>
      </c>
    </row>
    <row r="624" spans="1:1" x14ac:dyDescent="0.25">
      <c r="A624" s="46" t="s">
        <v>163</v>
      </c>
    </row>
    <row r="625" spans="1:1" x14ac:dyDescent="0.25">
      <c r="A625" s="46" t="s">
        <v>162</v>
      </c>
    </row>
    <row r="626" spans="1:1" x14ac:dyDescent="0.25">
      <c r="A626" s="46" t="s">
        <v>161</v>
      </c>
    </row>
    <row r="627" spans="1:1" x14ac:dyDescent="0.25">
      <c r="A627" s="46" t="s">
        <v>160</v>
      </c>
    </row>
    <row r="628" spans="1:1" x14ac:dyDescent="0.25">
      <c r="A628" s="46" t="s">
        <v>159</v>
      </c>
    </row>
    <row r="629" spans="1:1" x14ac:dyDescent="0.25">
      <c r="A629" s="46" t="s">
        <v>158</v>
      </c>
    </row>
    <row r="630" spans="1:1" x14ac:dyDescent="0.25">
      <c r="A630" s="46" t="s">
        <v>156</v>
      </c>
    </row>
    <row r="631" spans="1:1" x14ac:dyDescent="0.25">
      <c r="A631" s="46" t="s">
        <v>155</v>
      </c>
    </row>
    <row r="632" spans="1:1" x14ac:dyDescent="0.25">
      <c r="A632" s="46" t="s">
        <v>154</v>
      </c>
    </row>
    <row r="633" spans="1:1" x14ac:dyDescent="0.25">
      <c r="A633" s="46" t="s">
        <v>153</v>
      </c>
    </row>
    <row r="634" spans="1:1" x14ac:dyDescent="0.25">
      <c r="A634" s="46" t="s">
        <v>152</v>
      </c>
    </row>
    <row r="635" spans="1:1" x14ac:dyDescent="0.25">
      <c r="A635" s="46" t="s">
        <v>151</v>
      </c>
    </row>
    <row r="636" spans="1:1" x14ac:dyDescent="0.25">
      <c r="A636" s="46" t="s">
        <v>150</v>
      </c>
    </row>
    <row r="637" spans="1:1" x14ac:dyDescent="0.25">
      <c r="A637" s="46" t="s">
        <v>149</v>
      </c>
    </row>
    <row r="638" spans="1:1" x14ac:dyDescent="0.25">
      <c r="A638" s="46" t="s">
        <v>148</v>
      </c>
    </row>
    <row r="639" spans="1:1" x14ac:dyDescent="0.25">
      <c r="A639" s="46" t="s">
        <v>147</v>
      </c>
    </row>
    <row r="640" spans="1:1" x14ac:dyDescent="0.25">
      <c r="A640" s="46" t="s">
        <v>146</v>
      </c>
    </row>
    <row r="641" spans="1:1" x14ac:dyDescent="0.25">
      <c r="A641" s="46" t="s">
        <v>145</v>
      </c>
    </row>
    <row r="642" spans="1:1" x14ac:dyDescent="0.25">
      <c r="A642" s="46" t="s">
        <v>144</v>
      </c>
    </row>
    <row r="643" spans="1:1" x14ac:dyDescent="0.25">
      <c r="A643" s="46" t="s">
        <v>143</v>
      </c>
    </row>
    <row r="644" spans="1:1" x14ac:dyDescent="0.25">
      <c r="A644" s="46" t="s">
        <v>142</v>
      </c>
    </row>
    <row r="645" spans="1:1" x14ac:dyDescent="0.25">
      <c r="A645" s="46" t="s">
        <v>141</v>
      </c>
    </row>
    <row r="646" spans="1:1" x14ac:dyDescent="0.25">
      <c r="A646" s="46" t="s">
        <v>140</v>
      </c>
    </row>
    <row r="647" spans="1:1" x14ac:dyDescent="0.25">
      <c r="A647" s="46" t="s">
        <v>139</v>
      </c>
    </row>
    <row r="648" spans="1:1" x14ac:dyDescent="0.25">
      <c r="A648" s="46" t="s">
        <v>138</v>
      </c>
    </row>
    <row r="649" spans="1:1" x14ac:dyDescent="0.25">
      <c r="A649" s="46" t="s">
        <v>137</v>
      </c>
    </row>
    <row r="650" spans="1:1" x14ac:dyDescent="0.25">
      <c r="A650" s="46" t="s">
        <v>136</v>
      </c>
    </row>
    <row r="651" spans="1:1" x14ac:dyDescent="0.25">
      <c r="A651" s="46" t="s">
        <v>135</v>
      </c>
    </row>
    <row r="652" spans="1:1" x14ac:dyDescent="0.25">
      <c r="A652" s="46" t="s">
        <v>134</v>
      </c>
    </row>
    <row r="653" spans="1:1" x14ac:dyDescent="0.25">
      <c r="A653" s="46" t="s">
        <v>133</v>
      </c>
    </row>
    <row r="654" spans="1:1" x14ac:dyDescent="0.25">
      <c r="A654" s="46" t="s">
        <v>132</v>
      </c>
    </row>
    <row r="655" spans="1:1" x14ac:dyDescent="0.25">
      <c r="A655" s="46" t="s">
        <v>131</v>
      </c>
    </row>
    <row r="656" spans="1:1" x14ac:dyDescent="0.25">
      <c r="A656" s="46" t="s">
        <v>130</v>
      </c>
    </row>
    <row r="657" spans="1:1" x14ac:dyDescent="0.25">
      <c r="A657" s="46" t="s">
        <v>129</v>
      </c>
    </row>
    <row r="658" spans="1:1" x14ac:dyDescent="0.25">
      <c r="A658" s="46" t="s">
        <v>128</v>
      </c>
    </row>
    <row r="659" spans="1:1" x14ac:dyDescent="0.25">
      <c r="A659" s="46" t="s">
        <v>127</v>
      </c>
    </row>
    <row r="660" spans="1:1" x14ac:dyDescent="0.25">
      <c r="A660" s="46" t="s">
        <v>126</v>
      </c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1373" spans="1:1" x14ac:dyDescent="0.25">
      <c r="A1373" s="46"/>
    </row>
    <row r="1374" spans="1:1" x14ac:dyDescent="0.25">
      <c r="A1374" s="46"/>
    </row>
    <row r="1375" spans="1:1" x14ac:dyDescent="0.25">
      <c r="A1375" s="46"/>
    </row>
    <row r="1376" spans="1:1" x14ac:dyDescent="0.25">
      <c r="A1376" s="46"/>
    </row>
    <row r="1377" spans="1:1" x14ac:dyDescent="0.25">
      <c r="A1377" s="46"/>
    </row>
    <row r="1378" spans="1:1" x14ac:dyDescent="0.25">
      <c r="A1378" s="46"/>
    </row>
    <row r="1379" spans="1:1" x14ac:dyDescent="0.25">
      <c r="A1379" s="46"/>
    </row>
    <row r="1380" spans="1:1" x14ac:dyDescent="0.25">
      <c r="A1380" s="46"/>
    </row>
    <row r="1381" spans="1:1" x14ac:dyDescent="0.25">
      <c r="A1381" s="46"/>
    </row>
    <row r="1382" spans="1:1" x14ac:dyDescent="0.25">
      <c r="A1382" s="46"/>
    </row>
    <row r="1383" spans="1:1" x14ac:dyDescent="0.25">
      <c r="A1383" s="46"/>
    </row>
    <row r="1384" spans="1:1" x14ac:dyDescent="0.25">
      <c r="A1384" s="46"/>
    </row>
    <row r="1385" spans="1:1" x14ac:dyDescent="0.25">
      <c r="A1385" s="46"/>
    </row>
    <row r="1386" spans="1:1" x14ac:dyDescent="0.25">
      <c r="A1386" s="46"/>
    </row>
    <row r="1387" spans="1:1" x14ac:dyDescent="0.25">
      <c r="A1387" s="46"/>
    </row>
    <row r="1388" spans="1:1" x14ac:dyDescent="0.25">
      <c r="A1388" s="46"/>
    </row>
    <row r="1389" spans="1:1" x14ac:dyDescent="0.25">
      <c r="A1389" s="46"/>
    </row>
    <row r="1390" spans="1:1" x14ac:dyDescent="0.25">
      <c r="A1390" s="46"/>
    </row>
    <row r="1391" spans="1:1" x14ac:dyDescent="0.25">
      <c r="A1391" s="46"/>
    </row>
    <row r="1392" spans="1:1" x14ac:dyDescent="0.25">
      <c r="A1392" s="46"/>
    </row>
    <row r="1393" spans="1:1" x14ac:dyDescent="0.25">
      <c r="A1393" s="46"/>
    </row>
    <row r="1394" spans="1:1" x14ac:dyDescent="0.25">
      <c r="A1394" s="46"/>
    </row>
    <row r="1395" spans="1:1" x14ac:dyDescent="0.25">
      <c r="A1395" s="46"/>
    </row>
    <row r="1396" spans="1:1" x14ac:dyDescent="0.25">
      <c r="A1396" s="46"/>
    </row>
    <row r="1397" spans="1:1" x14ac:dyDescent="0.25">
      <c r="A1397" s="46"/>
    </row>
    <row r="1398" spans="1:1" x14ac:dyDescent="0.25">
      <c r="A1398" s="46"/>
    </row>
    <row r="1399" spans="1:1" x14ac:dyDescent="0.25">
      <c r="A1399" s="46"/>
    </row>
    <row r="1400" spans="1:1" x14ac:dyDescent="0.25">
      <c r="A1400" s="46"/>
    </row>
    <row r="1401" spans="1:1" x14ac:dyDescent="0.25">
      <c r="A1401" s="46"/>
    </row>
    <row r="1402" spans="1:1" x14ac:dyDescent="0.25">
      <c r="A1402" s="46"/>
    </row>
    <row r="1403" spans="1:1" x14ac:dyDescent="0.25">
      <c r="A1403" s="46"/>
    </row>
    <row r="1404" spans="1:1" x14ac:dyDescent="0.25">
      <c r="A1404" s="46"/>
    </row>
    <row r="1405" spans="1:1" x14ac:dyDescent="0.25">
      <c r="A1405" s="46"/>
    </row>
    <row r="1406" spans="1:1" x14ac:dyDescent="0.25">
      <c r="A1406" s="46"/>
    </row>
    <row r="1407" spans="1:1" x14ac:dyDescent="0.25">
      <c r="A1407" s="46"/>
    </row>
    <row r="1408" spans="1:1" x14ac:dyDescent="0.25">
      <c r="A1408" s="46"/>
    </row>
    <row r="1409" spans="1:1" x14ac:dyDescent="0.25">
      <c r="A1409" s="46"/>
    </row>
    <row r="1410" spans="1:1" x14ac:dyDescent="0.25">
      <c r="A1410" s="46"/>
    </row>
    <row r="1411" spans="1:1" x14ac:dyDescent="0.25">
      <c r="A1411" s="46"/>
    </row>
    <row r="1412" spans="1:1" x14ac:dyDescent="0.25">
      <c r="A1412" s="46"/>
    </row>
    <row r="1413" spans="1:1" x14ac:dyDescent="0.25">
      <c r="A1413" s="46"/>
    </row>
    <row r="1414" spans="1:1" x14ac:dyDescent="0.25">
      <c r="A1414" s="46"/>
    </row>
    <row r="1415" spans="1:1" x14ac:dyDescent="0.25">
      <c r="A1415" s="46"/>
    </row>
    <row r="1416" spans="1:1" x14ac:dyDescent="0.25">
      <c r="A1416" s="46"/>
    </row>
    <row r="1417" spans="1:1" x14ac:dyDescent="0.25">
      <c r="A1417" s="46"/>
    </row>
    <row r="1418" spans="1:1" x14ac:dyDescent="0.25">
      <c r="A1418" s="46"/>
    </row>
    <row r="1419" spans="1:1" x14ac:dyDescent="0.25">
      <c r="A1419" s="46"/>
    </row>
    <row r="1420" spans="1:1" x14ac:dyDescent="0.25">
      <c r="A1420" s="46"/>
    </row>
    <row r="1421" spans="1:1" x14ac:dyDescent="0.25">
      <c r="A1421" s="46"/>
    </row>
    <row r="1422" spans="1:1" x14ac:dyDescent="0.25">
      <c r="A1422" s="46"/>
    </row>
    <row r="1423" spans="1:1" x14ac:dyDescent="0.25">
      <c r="A1423" s="46"/>
    </row>
    <row r="1424" spans="1:1" x14ac:dyDescent="0.25">
      <c r="A1424" s="46"/>
    </row>
    <row r="1425" spans="1:1" x14ac:dyDescent="0.25">
      <c r="A1425" s="46"/>
    </row>
    <row r="1426" spans="1:1" x14ac:dyDescent="0.25">
      <c r="A1426" s="46"/>
    </row>
    <row r="1427" spans="1:1" x14ac:dyDescent="0.25">
      <c r="A1427" s="46"/>
    </row>
    <row r="1428" spans="1:1" x14ac:dyDescent="0.25">
      <c r="A1428" s="46"/>
    </row>
    <row r="1429" spans="1:1" x14ac:dyDescent="0.25">
      <c r="A1429" s="46"/>
    </row>
    <row r="1430" spans="1:1" x14ac:dyDescent="0.25">
      <c r="A1430" s="46"/>
    </row>
    <row r="1431" spans="1:1" x14ac:dyDescent="0.25">
      <c r="A1431" s="46"/>
    </row>
    <row r="1432" spans="1:1" x14ac:dyDescent="0.25">
      <c r="A1432" s="46"/>
    </row>
    <row r="1433" spans="1:1" x14ac:dyDescent="0.25">
      <c r="A1433" s="46"/>
    </row>
    <row r="1434" spans="1:1" x14ac:dyDescent="0.25">
      <c r="A1434" s="46"/>
    </row>
    <row r="1435" spans="1:1" x14ac:dyDescent="0.25">
      <c r="A1435" s="46"/>
    </row>
    <row r="1436" spans="1:1" x14ac:dyDescent="0.25">
      <c r="A1436" s="46"/>
    </row>
    <row r="1437" spans="1:1" x14ac:dyDescent="0.25">
      <c r="A1437" s="46"/>
    </row>
    <row r="1438" spans="1:1" x14ac:dyDescent="0.25">
      <c r="A1438" s="46"/>
    </row>
    <row r="1439" spans="1:1" x14ac:dyDescent="0.25">
      <c r="A1439" s="46"/>
    </row>
    <row r="1440" spans="1:1" x14ac:dyDescent="0.25">
      <c r="A1440" s="46"/>
    </row>
    <row r="1441" spans="1:1" x14ac:dyDescent="0.25">
      <c r="A1441" s="46"/>
    </row>
    <row r="1442" spans="1:1" x14ac:dyDescent="0.25">
      <c r="A1442" s="46"/>
    </row>
    <row r="1443" spans="1:1" x14ac:dyDescent="0.25">
      <c r="A1443" s="46"/>
    </row>
    <row r="1444" spans="1:1" x14ac:dyDescent="0.25">
      <c r="A1444" s="46"/>
    </row>
    <row r="1445" spans="1:1" x14ac:dyDescent="0.25">
      <c r="A1445" s="46"/>
    </row>
    <row r="1446" spans="1:1" x14ac:dyDescent="0.25">
      <c r="A1446" s="46"/>
    </row>
    <row r="1447" spans="1:1" x14ac:dyDescent="0.25">
      <c r="A1447" s="46"/>
    </row>
    <row r="1448" spans="1:1" x14ac:dyDescent="0.25">
      <c r="A1448" s="46"/>
    </row>
    <row r="1449" spans="1:1" x14ac:dyDescent="0.25">
      <c r="A1449" s="46"/>
    </row>
    <row r="1450" spans="1:1" x14ac:dyDescent="0.25">
      <c r="A1450" s="46"/>
    </row>
    <row r="1451" spans="1:1" x14ac:dyDescent="0.25">
      <c r="A1451" s="46"/>
    </row>
    <row r="1452" spans="1:1" x14ac:dyDescent="0.25">
      <c r="A1452" s="46"/>
    </row>
    <row r="1453" spans="1:1" x14ac:dyDescent="0.25">
      <c r="A1453" s="46"/>
    </row>
    <row r="1454" spans="1:1" x14ac:dyDescent="0.25">
      <c r="A1454" s="46"/>
    </row>
    <row r="1455" spans="1:1" x14ac:dyDescent="0.25">
      <c r="A1455" s="46"/>
    </row>
    <row r="1456" spans="1:1" x14ac:dyDescent="0.25">
      <c r="A1456" s="46"/>
    </row>
    <row r="1457" spans="1:1" x14ac:dyDescent="0.25">
      <c r="A1457" s="46"/>
    </row>
    <row r="1458" spans="1:1" x14ac:dyDescent="0.25">
      <c r="A1458" s="46"/>
    </row>
    <row r="1459" spans="1:1" x14ac:dyDescent="0.25">
      <c r="A1459" s="46"/>
    </row>
    <row r="1460" spans="1:1" x14ac:dyDescent="0.25">
      <c r="A1460" s="46"/>
    </row>
    <row r="1461" spans="1:1" x14ac:dyDescent="0.25">
      <c r="A1461" s="46"/>
    </row>
    <row r="1462" spans="1:1" x14ac:dyDescent="0.25">
      <c r="A1462" s="46"/>
    </row>
    <row r="1463" spans="1:1" x14ac:dyDescent="0.25">
      <c r="A1463" s="46"/>
    </row>
    <row r="1464" spans="1:1" x14ac:dyDescent="0.25">
      <c r="A1464" s="46"/>
    </row>
    <row r="1465" spans="1:1" x14ac:dyDescent="0.25">
      <c r="A1465" s="46"/>
    </row>
    <row r="1466" spans="1:1" x14ac:dyDescent="0.25">
      <c r="A1466" s="46"/>
    </row>
    <row r="1467" spans="1:1" x14ac:dyDescent="0.25">
      <c r="A1467" s="46"/>
    </row>
    <row r="1468" spans="1:1" x14ac:dyDescent="0.25">
      <c r="A1468" s="46"/>
    </row>
    <row r="1469" spans="1:1" x14ac:dyDescent="0.25">
      <c r="A1469" s="46"/>
    </row>
    <row r="1470" spans="1:1" x14ac:dyDescent="0.25">
      <c r="A1470" s="46"/>
    </row>
    <row r="1471" spans="1:1" x14ac:dyDescent="0.25">
      <c r="A1471" s="46"/>
    </row>
    <row r="1472" spans="1:1" x14ac:dyDescent="0.25">
      <c r="A1472" s="46"/>
    </row>
    <row r="1473" spans="1:1" x14ac:dyDescent="0.25">
      <c r="A1473" s="46"/>
    </row>
    <row r="1474" spans="1:1" x14ac:dyDescent="0.25">
      <c r="A1474" s="46"/>
    </row>
    <row r="1475" spans="1:1" x14ac:dyDescent="0.25">
      <c r="A1475" s="46"/>
    </row>
    <row r="1476" spans="1:1" x14ac:dyDescent="0.25">
      <c r="A1476" s="46"/>
    </row>
    <row r="1477" spans="1:1" x14ac:dyDescent="0.25">
      <c r="A1477" s="46"/>
    </row>
    <row r="1478" spans="1:1" x14ac:dyDescent="0.25">
      <c r="A1478" s="46"/>
    </row>
    <row r="1479" spans="1:1" x14ac:dyDescent="0.25">
      <c r="A1479" s="46"/>
    </row>
    <row r="1480" spans="1:1" x14ac:dyDescent="0.25">
      <c r="A1480" s="46"/>
    </row>
    <row r="1481" spans="1:1" x14ac:dyDescent="0.25">
      <c r="A1481" s="46"/>
    </row>
    <row r="1482" spans="1:1" x14ac:dyDescent="0.25">
      <c r="A1482" s="46"/>
    </row>
    <row r="1483" spans="1:1" x14ac:dyDescent="0.25">
      <c r="A1483" s="46"/>
    </row>
    <row r="1484" spans="1:1" x14ac:dyDescent="0.25">
      <c r="A1484" s="46"/>
    </row>
    <row r="1485" spans="1:1" x14ac:dyDescent="0.25">
      <c r="A1485" s="46"/>
    </row>
    <row r="1486" spans="1:1" x14ac:dyDescent="0.25">
      <c r="A1486" s="46"/>
    </row>
    <row r="1487" spans="1:1" x14ac:dyDescent="0.25">
      <c r="A1487" s="46"/>
    </row>
    <row r="1488" spans="1:1" x14ac:dyDescent="0.25">
      <c r="A1488" s="46"/>
    </row>
    <row r="1489" spans="1:1" x14ac:dyDescent="0.25">
      <c r="A1489" s="46"/>
    </row>
    <row r="1490" spans="1:1" x14ac:dyDescent="0.25">
      <c r="A1490" s="46"/>
    </row>
    <row r="1491" spans="1:1" x14ac:dyDescent="0.25">
      <c r="A1491" s="46"/>
    </row>
    <row r="1492" spans="1:1" x14ac:dyDescent="0.25">
      <c r="A1492" s="46"/>
    </row>
    <row r="1493" spans="1:1" x14ac:dyDescent="0.25">
      <c r="A1493" s="46"/>
    </row>
    <row r="1494" spans="1:1" x14ac:dyDescent="0.25">
      <c r="A1494" s="46"/>
    </row>
    <row r="1495" spans="1:1" x14ac:dyDescent="0.25">
      <c r="A1495" s="46"/>
    </row>
    <row r="1496" spans="1:1" x14ac:dyDescent="0.25">
      <c r="A1496" s="46"/>
    </row>
    <row r="1497" spans="1:1" x14ac:dyDescent="0.25">
      <c r="A1497" s="46"/>
    </row>
    <row r="1498" spans="1:1" x14ac:dyDescent="0.25">
      <c r="A1498" s="46"/>
    </row>
    <row r="1499" spans="1:1" x14ac:dyDescent="0.25">
      <c r="A1499" s="46"/>
    </row>
    <row r="1500" spans="1:1" x14ac:dyDescent="0.25">
      <c r="A1500" s="46"/>
    </row>
    <row r="1501" spans="1:1" x14ac:dyDescent="0.25">
      <c r="A1501" s="46"/>
    </row>
    <row r="1502" spans="1:1" x14ac:dyDescent="0.25">
      <c r="A1502" s="46"/>
    </row>
    <row r="1503" spans="1:1" x14ac:dyDescent="0.25">
      <c r="A1503" s="46"/>
    </row>
    <row r="1504" spans="1:1" x14ac:dyDescent="0.25">
      <c r="A1504" s="46"/>
    </row>
    <row r="1505" spans="1:1" x14ac:dyDescent="0.25">
      <c r="A1505" s="46"/>
    </row>
    <row r="1506" spans="1:1" x14ac:dyDescent="0.25">
      <c r="A1506" s="46"/>
    </row>
    <row r="1507" spans="1:1" x14ac:dyDescent="0.25">
      <c r="A1507" s="46"/>
    </row>
    <row r="1508" spans="1:1" x14ac:dyDescent="0.25">
      <c r="A1508" s="46"/>
    </row>
    <row r="1509" spans="1:1" x14ac:dyDescent="0.25">
      <c r="A1509" s="46"/>
    </row>
    <row r="1510" spans="1:1" x14ac:dyDescent="0.25">
      <c r="A1510" s="46"/>
    </row>
    <row r="1511" spans="1:1" x14ac:dyDescent="0.25">
      <c r="A1511" s="46"/>
    </row>
    <row r="1512" spans="1:1" x14ac:dyDescent="0.25">
      <c r="A1512" s="46"/>
    </row>
    <row r="1513" spans="1:1" x14ac:dyDescent="0.25">
      <c r="A1513" s="46"/>
    </row>
    <row r="1514" spans="1:1" x14ac:dyDescent="0.25">
      <c r="A1514" s="46"/>
    </row>
    <row r="1515" spans="1:1" x14ac:dyDescent="0.25">
      <c r="A1515" s="46"/>
    </row>
    <row r="1516" spans="1:1" x14ac:dyDescent="0.25">
      <c r="A1516" s="46"/>
    </row>
    <row r="1517" spans="1:1" x14ac:dyDescent="0.25">
      <c r="A1517" s="46"/>
    </row>
    <row r="1518" spans="1:1" x14ac:dyDescent="0.25">
      <c r="A1518" s="46"/>
    </row>
    <row r="1519" spans="1:1" x14ac:dyDescent="0.25">
      <c r="A1519" s="46"/>
    </row>
    <row r="1520" spans="1:1" x14ac:dyDescent="0.25">
      <c r="A1520" s="46"/>
    </row>
    <row r="1521" spans="1:1" x14ac:dyDescent="0.25">
      <c r="A1521" s="46"/>
    </row>
    <row r="1522" spans="1:1" x14ac:dyDescent="0.25">
      <c r="A1522" s="46"/>
    </row>
    <row r="1523" spans="1:1" x14ac:dyDescent="0.25">
      <c r="A1523" s="46"/>
    </row>
    <row r="1524" spans="1:1" x14ac:dyDescent="0.25">
      <c r="A1524" s="46"/>
    </row>
    <row r="1525" spans="1:1" x14ac:dyDescent="0.25">
      <c r="A1525" s="46"/>
    </row>
    <row r="1526" spans="1:1" x14ac:dyDescent="0.25">
      <c r="A1526" s="46"/>
    </row>
    <row r="1527" spans="1:1" x14ac:dyDescent="0.25">
      <c r="A1527" s="46"/>
    </row>
    <row r="1528" spans="1:1" x14ac:dyDescent="0.25">
      <c r="A1528" s="46"/>
    </row>
    <row r="1529" spans="1:1" x14ac:dyDescent="0.25">
      <c r="A1529" s="46"/>
    </row>
    <row r="1530" spans="1:1" x14ac:dyDescent="0.25">
      <c r="A1530" s="46"/>
    </row>
    <row r="1531" spans="1:1" x14ac:dyDescent="0.25">
      <c r="A1531" s="46"/>
    </row>
    <row r="1532" spans="1:1" x14ac:dyDescent="0.25">
      <c r="A1532" s="46"/>
    </row>
    <row r="1533" spans="1:1" x14ac:dyDescent="0.25">
      <c r="A1533" s="46"/>
    </row>
    <row r="1534" spans="1:1" x14ac:dyDescent="0.25">
      <c r="A1534" s="46"/>
    </row>
    <row r="1535" spans="1:1" x14ac:dyDescent="0.25">
      <c r="A1535" s="46"/>
    </row>
    <row r="1536" spans="1:1" x14ac:dyDescent="0.25">
      <c r="A1536" s="46"/>
    </row>
    <row r="1537" spans="1:1" x14ac:dyDescent="0.25">
      <c r="A1537" s="46"/>
    </row>
    <row r="1538" spans="1:1" x14ac:dyDescent="0.25">
      <c r="A1538" s="46"/>
    </row>
    <row r="1539" spans="1:1" x14ac:dyDescent="0.25">
      <c r="A1539" s="46"/>
    </row>
    <row r="1540" spans="1:1" x14ac:dyDescent="0.25">
      <c r="A1540" s="46"/>
    </row>
    <row r="1541" spans="1:1" x14ac:dyDescent="0.25">
      <c r="A1541" s="46"/>
    </row>
    <row r="1542" spans="1:1" x14ac:dyDescent="0.25">
      <c r="A1542" s="46"/>
    </row>
    <row r="1543" spans="1:1" x14ac:dyDescent="0.25">
      <c r="A1543" s="46"/>
    </row>
    <row r="1544" spans="1:1" x14ac:dyDescent="0.25">
      <c r="A1544" s="46"/>
    </row>
    <row r="1545" spans="1:1" x14ac:dyDescent="0.25">
      <c r="A1545" s="46"/>
    </row>
    <row r="1546" spans="1:1" x14ac:dyDescent="0.25">
      <c r="A1546" s="46"/>
    </row>
    <row r="1547" spans="1:1" x14ac:dyDescent="0.25">
      <c r="A1547" s="46"/>
    </row>
    <row r="1548" spans="1:1" x14ac:dyDescent="0.25">
      <c r="A1548" s="46"/>
    </row>
    <row r="1549" spans="1:1" x14ac:dyDescent="0.25">
      <c r="A1549" s="46"/>
    </row>
    <row r="1550" spans="1:1" x14ac:dyDescent="0.25">
      <c r="A1550" s="46"/>
    </row>
    <row r="1551" spans="1:1" x14ac:dyDescent="0.25">
      <c r="A1551" s="46"/>
    </row>
    <row r="1552" spans="1:1" x14ac:dyDescent="0.25">
      <c r="A1552" s="46"/>
    </row>
    <row r="1553" spans="1:1" x14ac:dyDescent="0.25">
      <c r="A1553" s="46"/>
    </row>
    <row r="1554" spans="1:1" x14ac:dyDescent="0.25">
      <c r="A1554" s="46"/>
    </row>
    <row r="1555" spans="1:1" x14ac:dyDescent="0.25">
      <c r="A1555" s="46"/>
    </row>
    <row r="1556" spans="1:1" x14ac:dyDescent="0.25">
      <c r="A1556" s="46"/>
    </row>
    <row r="1557" spans="1:1" x14ac:dyDescent="0.25">
      <c r="A1557" s="46"/>
    </row>
    <row r="1558" spans="1:1" x14ac:dyDescent="0.25">
      <c r="A1558" s="46"/>
    </row>
    <row r="1559" spans="1:1" x14ac:dyDescent="0.25">
      <c r="A1559" s="46"/>
    </row>
    <row r="1560" spans="1:1" x14ac:dyDescent="0.25">
      <c r="A1560" s="46"/>
    </row>
    <row r="1561" spans="1:1" x14ac:dyDescent="0.25">
      <c r="A1561" s="46"/>
    </row>
    <row r="1562" spans="1:1" x14ac:dyDescent="0.25">
      <c r="A1562" s="46"/>
    </row>
    <row r="1563" spans="1:1" x14ac:dyDescent="0.25">
      <c r="A1563" s="46"/>
    </row>
    <row r="1564" spans="1:1" x14ac:dyDescent="0.25">
      <c r="A1564" s="46"/>
    </row>
    <row r="1565" spans="1:1" x14ac:dyDescent="0.25">
      <c r="A1565" s="46"/>
    </row>
    <row r="1566" spans="1:1" x14ac:dyDescent="0.25">
      <c r="A1566" s="46"/>
    </row>
    <row r="1567" spans="1:1" x14ac:dyDescent="0.25">
      <c r="A1567" s="46"/>
    </row>
    <row r="1568" spans="1:1" x14ac:dyDescent="0.25">
      <c r="A1568" s="46"/>
    </row>
    <row r="1569" spans="1:1" x14ac:dyDescent="0.25">
      <c r="A1569" s="46"/>
    </row>
    <row r="1570" spans="1:1" x14ac:dyDescent="0.25">
      <c r="A1570" s="46"/>
    </row>
    <row r="1571" spans="1:1" x14ac:dyDescent="0.25">
      <c r="A1571" s="46"/>
    </row>
    <row r="1572" spans="1:1" x14ac:dyDescent="0.25">
      <c r="A1572" s="46"/>
    </row>
    <row r="1573" spans="1:1" x14ac:dyDescent="0.25">
      <c r="A1573" s="46"/>
    </row>
    <row r="1574" spans="1:1" x14ac:dyDescent="0.25">
      <c r="A1574" s="46"/>
    </row>
    <row r="1575" spans="1:1" x14ac:dyDescent="0.25">
      <c r="A1575" s="46"/>
    </row>
    <row r="1576" spans="1:1" x14ac:dyDescent="0.25">
      <c r="A1576" s="46"/>
    </row>
    <row r="1577" spans="1:1" x14ac:dyDescent="0.25">
      <c r="A1577" s="46"/>
    </row>
    <row r="1578" spans="1:1" x14ac:dyDescent="0.25">
      <c r="A1578" s="46"/>
    </row>
    <row r="1579" spans="1:1" x14ac:dyDescent="0.25">
      <c r="A1579" s="46"/>
    </row>
    <row r="1580" spans="1:1" x14ac:dyDescent="0.25">
      <c r="A1580" s="46"/>
    </row>
    <row r="1581" spans="1:1" x14ac:dyDescent="0.25">
      <c r="A1581" s="46"/>
    </row>
    <row r="1582" spans="1:1" x14ac:dyDescent="0.25">
      <c r="A1582" s="46"/>
    </row>
    <row r="1583" spans="1:1" x14ac:dyDescent="0.25">
      <c r="A1583" s="46"/>
    </row>
    <row r="1584" spans="1:1" x14ac:dyDescent="0.25">
      <c r="A1584" s="46"/>
    </row>
    <row r="1585" spans="1:1" x14ac:dyDescent="0.25">
      <c r="A1585" s="46"/>
    </row>
    <row r="1586" spans="1:1" x14ac:dyDescent="0.25">
      <c r="A1586" s="46"/>
    </row>
    <row r="1587" spans="1:1" x14ac:dyDescent="0.25">
      <c r="A1587" s="46"/>
    </row>
    <row r="1588" spans="1:1" x14ac:dyDescent="0.25">
      <c r="A1588" s="46"/>
    </row>
    <row r="1589" spans="1:1" x14ac:dyDescent="0.25">
      <c r="A1589" s="46"/>
    </row>
    <row r="1590" spans="1:1" x14ac:dyDescent="0.25">
      <c r="A1590" s="46"/>
    </row>
    <row r="1591" spans="1:1" x14ac:dyDescent="0.25">
      <c r="A1591" s="46"/>
    </row>
    <row r="1592" spans="1:1" x14ac:dyDescent="0.25">
      <c r="A1592" s="46"/>
    </row>
    <row r="1593" spans="1:1" x14ac:dyDescent="0.25">
      <c r="A1593" s="46"/>
    </row>
    <row r="1594" spans="1:1" x14ac:dyDescent="0.25">
      <c r="A1594" s="46"/>
    </row>
    <row r="1595" spans="1:1" x14ac:dyDescent="0.25">
      <c r="A1595" s="46"/>
    </row>
    <row r="1596" spans="1:1" x14ac:dyDescent="0.25">
      <c r="A1596" s="46"/>
    </row>
    <row r="1597" spans="1:1" x14ac:dyDescent="0.25">
      <c r="A1597" s="46"/>
    </row>
    <row r="1598" spans="1:1" x14ac:dyDescent="0.25">
      <c r="A1598" s="46"/>
    </row>
    <row r="1599" spans="1:1" x14ac:dyDescent="0.25">
      <c r="A1599" s="46"/>
    </row>
    <row r="1600" spans="1:1" x14ac:dyDescent="0.25">
      <c r="A1600" s="46"/>
    </row>
    <row r="1601" spans="1:1" x14ac:dyDescent="0.25">
      <c r="A1601" s="46"/>
    </row>
    <row r="1602" spans="1:1" x14ac:dyDescent="0.25">
      <c r="A1602" s="46"/>
    </row>
    <row r="1603" spans="1:1" x14ac:dyDescent="0.25">
      <c r="A1603" s="46"/>
    </row>
    <row r="1604" spans="1:1" x14ac:dyDescent="0.25">
      <c r="A1604" s="46"/>
    </row>
    <row r="1605" spans="1:1" x14ac:dyDescent="0.25">
      <c r="A1605" s="46"/>
    </row>
    <row r="1606" spans="1:1" x14ac:dyDescent="0.25">
      <c r="A1606" s="46"/>
    </row>
    <row r="1607" spans="1:1" x14ac:dyDescent="0.25">
      <c r="A1607" s="46"/>
    </row>
    <row r="1608" spans="1:1" x14ac:dyDescent="0.25">
      <c r="A1608" s="46"/>
    </row>
    <row r="1609" spans="1:1" x14ac:dyDescent="0.25">
      <c r="A1609" s="46"/>
    </row>
    <row r="1610" spans="1:1" x14ac:dyDescent="0.25">
      <c r="A1610" s="46"/>
    </row>
    <row r="1611" spans="1:1" x14ac:dyDescent="0.25">
      <c r="A1611" s="46"/>
    </row>
    <row r="1612" spans="1:1" x14ac:dyDescent="0.25">
      <c r="A1612" s="46"/>
    </row>
    <row r="1613" spans="1:1" x14ac:dyDescent="0.25">
      <c r="A1613" s="46"/>
    </row>
    <row r="1614" spans="1:1" x14ac:dyDescent="0.25">
      <c r="A1614" s="46"/>
    </row>
    <row r="1615" spans="1:1" x14ac:dyDescent="0.25">
      <c r="A1615" s="46"/>
    </row>
    <row r="1616" spans="1:1" x14ac:dyDescent="0.25">
      <c r="A1616" s="46"/>
    </row>
    <row r="1617" spans="1:1" x14ac:dyDescent="0.25">
      <c r="A1617" s="46"/>
    </row>
    <row r="1618" spans="1:1" x14ac:dyDescent="0.25">
      <c r="A1618" s="46"/>
    </row>
    <row r="1619" spans="1:1" x14ac:dyDescent="0.25">
      <c r="A1619" s="46"/>
    </row>
    <row r="1620" spans="1:1" x14ac:dyDescent="0.25">
      <c r="A1620" s="46"/>
    </row>
    <row r="1621" spans="1:1" x14ac:dyDescent="0.25">
      <c r="A1621" s="46"/>
    </row>
    <row r="1622" spans="1:1" x14ac:dyDescent="0.25">
      <c r="A1622" s="46"/>
    </row>
    <row r="1623" spans="1:1" x14ac:dyDescent="0.25">
      <c r="A1623" s="46"/>
    </row>
    <row r="1624" spans="1:1" x14ac:dyDescent="0.25">
      <c r="A1624" s="46"/>
    </row>
    <row r="1625" spans="1:1" x14ac:dyDescent="0.25">
      <c r="A1625" s="46"/>
    </row>
    <row r="1626" spans="1:1" x14ac:dyDescent="0.25">
      <c r="A1626" s="46"/>
    </row>
    <row r="1627" spans="1:1" x14ac:dyDescent="0.25">
      <c r="A1627" s="46"/>
    </row>
    <row r="1628" spans="1:1" x14ac:dyDescent="0.25">
      <c r="A1628" s="46"/>
    </row>
    <row r="1629" spans="1:1" x14ac:dyDescent="0.25">
      <c r="A1629" s="46"/>
    </row>
    <row r="1630" spans="1:1" x14ac:dyDescent="0.25">
      <c r="A1630" s="46"/>
    </row>
    <row r="1631" spans="1:1" x14ac:dyDescent="0.25">
      <c r="A1631" s="46"/>
    </row>
    <row r="1632" spans="1:1" x14ac:dyDescent="0.25">
      <c r="A1632" s="46"/>
    </row>
    <row r="1633" spans="1:1" x14ac:dyDescent="0.25">
      <c r="A1633" s="46"/>
    </row>
    <row r="1634" spans="1:1" x14ac:dyDescent="0.25">
      <c r="A1634" s="46"/>
    </row>
    <row r="1635" spans="1:1" x14ac:dyDescent="0.25">
      <c r="A1635" s="46"/>
    </row>
    <row r="1636" spans="1:1" x14ac:dyDescent="0.25">
      <c r="A1636" s="46"/>
    </row>
    <row r="1637" spans="1:1" x14ac:dyDescent="0.25">
      <c r="A1637" s="46"/>
    </row>
    <row r="1638" spans="1:1" x14ac:dyDescent="0.25">
      <c r="A1638" s="46"/>
    </row>
    <row r="1639" spans="1:1" x14ac:dyDescent="0.25">
      <c r="A1639" s="46"/>
    </row>
    <row r="1640" spans="1:1" x14ac:dyDescent="0.25">
      <c r="A1640" s="46"/>
    </row>
    <row r="1641" spans="1:1" x14ac:dyDescent="0.25">
      <c r="A1641" s="46"/>
    </row>
    <row r="1642" spans="1:1" x14ac:dyDescent="0.25">
      <c r="A1642" s="46"/>
    </row>
    <row r="1643" spans="1:1" x14ac:dyDescent="0.25">
      <c r="A1643" s="46"/>
    </row>
    <row r="1644" spans="1:1" x14ac:dyDescent="0.25">
      <c r="A1644" s="46"/>
    </row>
    <row r="1645" spans="1:1" x14ac:dyDescent="0.25">
      <c r="A1645" s="46"/>
    </row>
    <row r="1646" spans="1:1" x14ac:dyDescent="0.25">
      <c r="A1646" s="46"/>
    </row>
    <row r="1647" spans="1:1" x14ac:dyDescent="0.25">
      <c r="A1647" s="46"/>
    </row>
    <row r="1648" spans="1:1" x14ac:dyDescent="0.25">
      <c r="A1648" s="46"/>
    </row>
    <row r="1649" spans="1:1" x14ac:dyDescent="0.25">
      <c r="A1649" s="46"/>
    </row>
    <row r="1650" spans="1:1" x14ac:dyDescent="0.25">
      <c r="A1650" s="46"/>
    </row>
    <row r="1651" spans="1:1" x14ac:dyDescent="0.25">
      <c r="A1651" s="46"/>
    </row>
    <row r="1652" spans="1:1" x14ac:dyDescent="0.25">
      <c r="A1652" s="46"/>
    </row>
    <row r="1653" spans="1:1" x14ac:dyDescent="0.25">
      <c r="A1653" s="46"/>
    </row>
    <row r="1654" spans="1:1" x14ac:dyDescent="0.25">
      <c r="A1654" s="46"/>
    </row>
    <row r="1655" spans="1:1" x14ac:dyDescent="0.25">
      <c r="A1655" s="46"/>
    </row>
    <row r="1656" spans="1:1" x14ac:dyDescent="0.25">
      <c r="A1656" s="46"/>
    </row>
    <row r="1657" spans="1:1" x14ac:dyDescent="0.25">
      <c r="A1657" s="46"/>
    </row>
    <row r="1658" spans="1:1" x14ac:dyDescent="0.25">
      <c r="A1658" s="46"/>
    </row>
    <row r="1659" spans="1:1" x14ac:dyDescent="0.25">
      <c r="A1659" s="46"/>
    </row>
    <row r="1660" spans="1:1" x14ac:dyDescent="0.25">
      <c r="A1660" s="46"/>
    </row>
    <row r="1661" spans="1:1" x14ac:dyDescent="0.25">
      <c r="A1661" s="46"/>
    </row>
    <row r="1662" spans="1:1" x14ac:dyDescent="0.25">
      <c r="A1662" s="46"/>
    </row>
    <row r="1663" spans="1:1" x14ac:dyDescent="0.25">
      <c r="A1663" s="46"/>
    </row>
    <row r="1664" spans="1:1" x14ac:dyDescent="0.25">
      <c r="A1664" s="46"/>
    </row>
    <row r="1665" spans="1:1" x14ac:dyDescent="0.25">
      <c r="A1665" s="46"/>
    </row>
    <row r="1666" spans="1:1" x14ac:dyDescent="0.25">
      <c r="A1666" s="46"/>
    </row>
    <row r="1667" spans="1:1" x14ac:dyDescent="0.25">
      <c r="A1667" s="46"/>
    </row>
    <row r="1668" spans="1:1" x14ac:dyDescent="0.25">
      <c r="A1668" s="46"/>
    </row>
    <row r="1669" spans="1:1" x14ac:dyDescent="0.25">
      <c r="A1669" s="46"/>
    </row>
    <row r="1670" spans="1:1" x14ac:dyDescent="0.25">
      <c r="A1670" s="46"/>
    </row>
    <row r="1671" spans="1:1" x14ac:dyDescent="0.25">
      <c r="A1671" s="46"/>
    </row>
    <row r="1672" spans="1:1" x14ac:dyDescent="0.25">
      <c r="A1672" s="46"/>
    </row>
    <row r="1673" spans="1:1" x14ac:dyDescent="0.25">
      <c r="A1673" s="46"/>
    </row>
    <row r="1674" spans="1:1" x14ac:dyDescent="0.25">
      <c r="A1674" s="46"/>
    </row>
    <row r="1675" spans="1:1" x14ac:dyDescent="0.25">
      <c r="A1675" s="46"/>
    </row>
    <row r="1676" spans="1:1" x14ac:dyDescent="0.25">
      <c r="A1676" s="46"/>
    </row>
    <row r="1677" spans="1:1" x14ac:dyDescent="0.25">
      <c r="A1677" s="46"/>
    </row>
    <row r="1678" spans="1:1" x14ac:dyDescent="0.25">
      <c r="A1678" s="46"/>
    </row>
    <row r="1679" spans="1:1" x14ac:dyDescent="0.25">
      <c r="A1679" s="46"/>
    </row>
    <row r="1680" spans="1:1" x14ac:dyDescent="0.25">
      <c r="A1680" s="46"/>
    </row>
    <row r="1681" spans="1:1" x14ac:dyDescent="0.25">
      <c r="A1681" s="46"/>
    </row>
    <row r="1682" spans="1:1" x14ac:dyDescent="0.25">
      <c r="A1682" s="46"/>
    </row>
    <row r="1683" spans="1:1" x14ac:dyDescent="0.25">
      <c r="A1683" s="46"/>
    </row>
    <row r="1684" spans="1:1" x14ac:dyDescent="0.25">
      <c r="A1684" s="46"/>
    </row>
    <row r="1685" spans="1:1" x14ac:dyDescent="0.25">
      <c r="A1685" s="46"/>
    </row>
    <row r="1686" spans="1:1" x14ac:dyDescent="0.25">
      <c r="A1686" s="46"/>
    </row>
    <row r="1687" spans="1:1" x14ac:dyDescent="0.25">
      <c r="A1687" s="46"/>
    </row>
    <row r="1688" spans="1:1" x14ac:dyDescent="0.25">
      <c r="A1688" s="46"/>
    </row>
    <row r="1689" spans="1:1" x14ac:dyDescent="0.25">
      <c r="A1689" s="46"/>
    </row>
    <row r="1690" spans="1:1" x14ac:dyDescent="0.25">
      <c r="A1690" s="46"/>
    </row>
    <row r="1691" spans="1:1" x14ac:dyDescent="0.25">
      <c r="A1691" s="46"/>
    </row>
    <row r="1692" spans="1:1" x14ac:dyDescent="0.25">
      <c r="A1692" s="46"/>
    </row>
    <row r="1693" spans="1:1" x14ac:dyDescent="0.25">
      <c r="A1693" s="46"/>
    </row>
    <row r="1694" spans="1:1" x14ac:dyDescent="0.25">
      <c r="A1694" s="46"/>
    </row>
    <row r="1695" spans="1:1" x14ac:dyDescent="0.25">
      <c r="A1695" s="46"/>
    </row>
    <row r="1696" spans="1:1" x14ac:dyDescent="0.25">
      <c r="A1696" s="46"/>
    </row>
    <row r="1697" spans="1:1" x14ac:dyDescent="0.25">
      <c r="A1697" s="46"/>
    </row>
    <row r="1698" spans="1:1" x14ac:dyDescent="0.25">
      <c r="A1698" s="46"/>
    </row>
    <row r="1699" spans="1:1" x14ac:dyDescent="0.25">
      <c r="A1699" s="46"/>
    </row>
    <row r="1700" spans="1:1" x14ac:dyDescent="0.25">
      <c r="A1700" s="46"/>
    </row>
    <row r="1701" spans="1:1" x14ac:dyDescent="0.25">
      <c r="A1701" s="46"/>
    </row>
    <row r="1702" spans="1:1" x14ac:dyDescent="0.25">
      <c r="A1702" s="46"/>
    </row>
    <row r="1703" spans="1:1" x14ac:dyDescent="0.25">
      <c r="A1703" s="46"/>
    </row>
    <row r="1704" spans="1:1" x14ac:dyDescent="0.25">
      <c r="A1704" s="46"/>
    </row>
    <row r="1705" spans="1:1" x14ac:dyDescent="0.25">
      <c r="A1705" s="46"/>
    </row>
    <row r="1706" spans="1:1" x14ac:dyDescent="0.25">
      <c r="A1706" s="46"/>
    </row>
    <row r="1707" spans="1:1" x14ac:dyDescent="0.25">
      <c r="A1707" s="46"/>
    </row>
    <row r="1708" spans="1:1" x14ac:dyDescent="0.25">
      <c r="A1708" s="46"/>
    </row>
    <row r="1709" spans="1:1" x14ac:dyDescent="0.25">
      <c r="A1709" s="46"/>
    </row>
    <row r="1710" spans="1:1" x14ac:dyDescent="0.25">
      <c r="A1710" s="46"/>
    </row>
    <row r="1711" spans="1:1" x14ac:dyDescent="0.25">
      <c r="A1711" s="46"/>
    </row>
    <row r="1712" spans="1:1" x14ac:dyDescent="0.25">
      <c r="A1712" s="46"/>
    </row>
    <row r="1713" spans="1:1" x14ac:dyDescent="0.25">
      <c r="A1713" s="46"/>
    </row>
    <row r="1714" spans="1:1" x14ac:dyDescent="0.25">
      <c r="A1714" s="46"/>
    </row>
    <row r="1715" spans="1:1" x14ac:dyDescent="0.25">
      <c r="A1715" s="46"/>
    </row>
    <row r="1716" spans="1:1" x14ac:dyDescent="0.25">
      <c r="A1716" s="46"/>
    </row>
    <row r="1717" spans="1:1" x14ac:dyDescent="0.25">
      <c r="A1717" s="46"/>
    </row>
    <row r="1718" spans="1:1" x14ac:dyDescent="0.25">
      <c r="A1718" s="46"/>
    </row>
    <row r="1719" spans="1:1" x14ac:dyDescent="0.25">
      <c r="A1719" s="46"/>
    </row>
    <row r="1720" spans="1:1" x14ac:dyDescent="0.25">
      <c r="A1720" s="46"/>
    </row>
    <row r="1721" spans="1:1" x14ac:dyDescent="0.25">
      <c r="A1721" s="46"/>
    </row>
    <row r="1722" spans="1:1" x14ac:dyDescent="0.25">
      <c r="A1722" s="46"/>
    </row>
    <row r="1723" spans="1:1" x14ac:dyDescent="0.25">
      <c r="A1723" s="46"/>
    </row>
    <row r="1724" spans="1:1" x14ac:dyDescent="0.25">
      <c r="A1724" s="46"/>
    </row>
    <row r="1725" spans="1:1" x14ac:dyDescent="0.25">
      <c r="A1725" s="46"/>
    </row>
    <row r="1726" spans="1:1" x14ac:dyDescent="0.25">
      <c r="A1726" s="46"/>
    </row>
    <row r="1727" spans="1:1" x14ac:dyDescent="0.25">
      <c r="A1727" s="46"/>
    </row>
    <row r="1728" spans="1:1" x14ac:dyDescent="0.25">
      <c r="A1728" s="46"/>
    </row>
    <row r="1729" spans="1:1" x14ac:dyDescent="0.25">
      <c r="A1729" s="46"/>
    </row>
    <row r="1730" spans="1:1" x14ac:dyDescent="0.25">
      <c r="A1730" s="46"/>
    </row>
    <row r="1731" spans="1:1" x14ac:dyDescent="0.25">
      <c r="A1731" s="46"/>
    </row>
    <row r="1732" spans="1:1" x14ac:dyDescent="0.25">
      <c r="A1732" s="46"/>
    </row>
    <row r="1733" spans="1:1" x14ac:dyDescent="0.25">
      <c r="A1733" s="46"/>
    </row>
    <row r="1734" spans="1:1" x14ac:dyDescent="0.25">
      <c r="A1734" s="46"/>
    </row>
    <row r="1735" spans="1:1" x14ac:dyDescent="0.25">
      <c r="A1735" s="46"/>
    </row>
    <row r="1736" spans="1:1" x14ac:dyDescent="0.25">
      <c r="A1736" s="46"/>
    </row>
    <row r="1737" spans="1:1" x14ac:dyDescent="0.25">
      <c r="A1737" s="46"/>
    </row>
    <row r="1738" spans="1:1" x14ac:dyDescent="0.25">
      <c r="A1738" s="46"/>
    </row>
    <row r="1739" spans="1:1" x14ac:dyDescent="0.25">
      <c r="A1739" s="46"/>
    </row>
    <row r="1740" spans="1:1" x14ac:dyDescent="0.25">
      <c r="A1740" s="46"/>
    </row>
    <row r="1741" spans="1:1" x14ac:dyDescent="0.25">
      <c r="A1741" s="46"/>
    </row>
    <row r="1742" spans="1:1" x14ac:dyDescent="0.25">
      <c r="A1742" s="46"/>
    </row>
    <row r="1743" spans="1:1" x14ac:dyDescent="0.25">
      <c r="A1743" s="46"/>
    </row>
    <row r="1744" spans="1:1" x14ac:dyDescent="0.25">
      <c r="A1744" s="46"/>
    </row>
    <row r="1745" spans="1:1" x14ac:dyDescent="0.25">
      <c r="A1745" s="46"/>
    </row>
    <row r="1746" spans="1:1" x14ac:dyDescent="0.25">
      <c r="A1746" s="46"/>
    </row>
    <row r="1747" spans="1:1" x14ac:dyDescent="0.25">
      <c r="A1747" s="46"/>
    </row>
    <row r="1748" spans="1:1" x14ac:dyDescent="0.25">
      <c r="A1748" s="46"/>
    </row>
    <row r="1749" spans="1:1" x14ac:dyDescent="0.25">
      <c r="A1749" s="46"/>
    </row>
    <row r="1750" spans="1:1" x14ac:dyDescent="0.25">
      <c r="A1750" s="46"/>
    </row>
    <row r="1751" spans="1:1" x14ac:dyDescent="0.25">
      <c r="A1751" s="46"/>
    </row>
    <row r="1752" spans="1:1" x14ac:dyDescent="0.25">
      <c r="A1752" s="46"/>
    </row>
    <row r="1753" spans="1:1" x14ac:dyDescent="0.25">
      <c r="A1753" s="46"/>
    </row>
    <row r="1754" spans="1:1" x14ac:dyDescent="0.25">
      <c r="A1754" s="46"/>
    </row>
    <row r="1755" spans="1:1" x14ac:dyDescent="0.25">
      <c r="A1755" s="46"/>
    </row>
    <row r="1756" spans="1:1" x14ac:dyDescent="0.25">
      <c r="A1756" s="46"/>
    </row>
    <row r="1757" spans="1:1" x14ac:dyDescent="0.25">
      <c r="A1757" s="46"/>
    </row>
    <row r="1758" spans="1:1" x14ac:dyDescent="0.25">
      <c r="A1758" s="46"/>
    </row>
    <row r="1759" spans="1:1" x14ac:dyDescent="0.25">
      <c r="A1759" s="46"/>
    </row>
    <row r="1760" spans="1:1" x14ac:dyDescent="0.25">
      <c r="A1760" s="46"/>
    </row>
    <row r="1761" spans="1:1" x14ac:dyDescent="0.25">
      <c r="A1761" s="46"/>
    </row>
    <row r="1762" spans="1:1" x14ac:dyDescent="0.25">
      <c r="A1762" s="46"/>
    </row>
    <row r="1763" spans="1:1" x14ac:dyDescent="0.25">
      <c r="A1763" s="46"/>
    </row>
    <row r="1764" spans="1:1" x14ac:dyDescent="0.25">
      <c r="A1764" s="46"/>
    </row>
    <row r="1765" spans="1:1" x14ac:dyDescent="0.25">
      <c r="A1765" s="46"/>
    </row>
    <row r="1766" spans="1:1" x14ac:dyDescent="0.25">
      <c r="A1766" s="46"/>
    </row>
    <row r="1767" spans="1:1" x14ac:dyDescent="0.25">
      <c r="A1767" s="46"/>
    </row>
    <row r="1768" spans="1:1" x14ac:dyDescent="0.25">
      <c r="A1768" s="46"/>
    </row>
    <row r="1769" spans="1:1" x14ac:dyDescent="0.25">
      <c r="A1769" s="46"/>
    </row>
    <row r="1770" spans="1:1" x14ac:dyDescent="0.25">
      <c r="A1770" s="46"/>
    </row>
    <row r="1771" spans="1:1" x14ac:dyDescent="0.25">
      <c r="A1771" s="46"/>
    </row>
    <row r="1772" spans="1:1" x14ac:dyDescent="0.25">
      <c r="A1772" s="46"/>
    </row>
    <row r="1773" spans="1:1" x14ac:dyDescent="0.25">
      <c r="A1773" s="46"/>
    </row>
    <row r="1774" spans="1:1" x14ac:dyDescent="0.25">
      <c r="A1774" s="46"/>
    </row>
    <row r="1775" spans="1:1" x14ac:dyDescent="0.25">
      <c r="A1775" s="46"/>
    </row>
    <row r="1776" spans="1:1" x14ac:dyDescent="0.25">
      <c r="A1776" s="46"/>
    </row>
    <row r="1777" spans="1:1" x14ac:dyDescent="0.25">
      <c r="A1777" s="46"/>
    </row>
    <row r="1778" spans="1:1" x14ac:dyDescent="0.25">
      <c r="A1778" s="46"/>
    </row>
    <row r="1779" spans="1:1" x14ac:dyDescent="0.25">
      <c r="A1779" s="46"/>
    </row>
    <row r="1780" spans="1:1" x14ac:dyDescent="0.25">
      <c r="A1780" s="46"/>
    </row>
    <row r="1781" spans="1:1" x14ac:dyDescent="0.25">
      <c r="A1781" s="46"/>
    </row>
    <row r="1782" spans="1:1" x14ac:dyDescent="0.25">
      <c r="A1782" s="46"/>
    </row>
    <row r="1783" spans="1:1" x14ac:dyDescent="0.25">
      <c r="A1783" s="46"/>
    </row>
    <row r="1784" spans="1:1" x14ac:dyDescent="0.25">
      <c r="A1784" s="46"/>
    </row>
    <row r="1785" spans="1:1" x14ac:dyDescent="0.25">
      <c r="A1785" s="46"/>
    </row>
    <row r="1786" spans="1:1" x14ac:dyDescent="0.25">
      <c r="A1786" s="46"/>
    </row>
    <row r="1787" spans="1:1" x14ac:dyDescent="0.25">
      <c r="A1787" s="46"/>
    </row>
    <row r="1788" spans="1:1" x14ac:dyDescent="0.25">
      <c r="A1788" s="46"/>
    </row>
    <row r="1789" spans="1:1" x14ac:dyDescent="0.25">
      <c r="A1789" s="46"/>
    </row>
    <row r="1790" spans="1:1" x14ac:dyDescent="0.25">
      <c r="A1790" s="46"/>
    </row>
    <row r="1791" spans="1:1" x14ac:dyDescent="0.25">
      <c r="A1791" s="46"/>
    </row>
    <row r="1792" spans="1:1" x14ac:dyDescent="0.25">
      <c r="A1792" s="46"/>
    </row>
    <row r="1793" spans="1:1" x14ac:dyDescent="0.25">
      <c r="A1793" s="46"/>
    </row>
    <row r="1794" spans="1:1" x14ac:dyDescent="0.25">
      <c r="A1794" s="46"/>
    </row>
    <row r="1795" spans="1:1" x14ac:dyDescent="0.25">
      <c r="A1795" s="46"/>
    </row>
    <row r="1796" spans="1:1" x14ac:dyDescent="0.25">
      <c r="A1796" s="46"/>
    </row>
    <row r="1797" spans="1:1" x14ac:dyDescent="0.25">
      <c r="A1797" s="46"/>
    </row>
    <row r="1798" spans="1:1" x14ac:dyDescent="0.25">
      <c r="A1798" s="46"/>
    </row>
    <row r="1799" spans="1:1" x14ac:dyDescent="0.25">
      <c r="A1799" s="46"/>
    </row>
    <row r="1800" spans="1:1" x14ac:dyDescent="0.25">
      <c r="A1800" s="46"/>
    </row>
    <row r="1801" spans="1:1" x14ac:dyDescent="0.25">
      <c r="A1801" s="46"/>
    </row>
    <row r="1802" spans="1:1" x14ac:dyDescent="0.25">
      <c r="A1802" s="46"/>
    </row>
    <row r="1803" spans="1:1" x14ac:dyDescent="0.25">
      <c r="A1803" s="46"/>
    </row>
    <row r="1804" spans="1:1" x14ac:dyDescent="0.25">
      <c r="A1804" s="46"/>
    </row>
    <row r="1805" spans="1:1" x14ac:dyDescent="0.25">
      <c r="A1805" s="46"/>
    </row>
    <row r="1806" spans="1:1" x14ac:dyDescent="0.25">
      <c r="A1806" s="46"/>
    </row>
    <row r="1807" spans="1:1" x14ac:dyDescent="0.25">
      <c r="A1807" s="46"/>
    </row>
    <row r="1808" spans="1:1" x14ac:dyDescent="0.25">
      <c r="A1808" s="46"/>
    </row>
    <row r="1809" spans="1:1" x14ac:dyDescent="0.25">
      <c r="A1809" s="46"/>
    </row>
    <row r="1810" spans="1:1" x14ac:dyDescent="0.25">
      <c r="A1810" s="46"/>
    </row>
    <row r="1811" spans="1:1" x14ac:dyDescent="0.25">
      <c r="A1811" s="46"/>
    </row>
    <row r="1812" spans="1:1" x14ac:dyDescent="0.25">
      <c r="A1812" s="46"/>
    </row>
    <row r="1813" spans="1:1" x14ac:dyDescent="0.25">
      <c r="A1813" s="46"/>
    </row>
    <row r="1814" spans="1:1" x14ac:dyDescent="0.25">
      <c r="A1814" s="46"/>
    </row>
    <row r="1815" spans="1:1" x14ac:dyDescent="0.25">
      <c r="A1815" s="46"/>
    </row>
    <row r="1816" spans="1:1" x14ac:dyDescent="0.25">
      <c r="A1816" s="46"/>
    </row>
    <row r="1817" spans="1:1" x14ac:dyDescent="0.25">
      <c r="A1817" s="46"/>
    </row>
    <row r="1818" spans="1:1" x14ac:dyDescent="0.25">
      <c r="A1818" s="46"/>
    </row>
    <row r="1819" spans="1:1" x14ac:dyDescent="0.25">
      <c r="A1819" s="46"/>
    </row>
    <row r="1820" spans="1:1" x14ac:dyDescent="0.25">
      <c r="A1820" s="46"/>
    </row>
    <row r="1821" spans="1:1" x14ac:dyDescent="0.25">
      <c r="A1821" s="46"/>
    </row>
    <row r="1822" spans="1:1" x14ac:dyDescent="0.25">
      <c r="A1822" s="46"/>
    </row>
    <row r="1823" spans="1:1" x14ac:dyDescent="0.25">
      <c r="A1823" s="46"/>
    </row>
    <row r="1824" spans="1:1" x14ac:dyDescent="0.25">
      <c r="A1824" s="46"/>
    </row>
    <row r="1825" spans="1:1" x14ac:dyDescent="0.25">
      <c r="A1825" s="46"/>
    </row>
    <row r="1826" spans="1:1" x14ac:dyDescent="0.25">
      <c r="A1826" s="46"/>
    </row>
    <row r="1827" spans="1:1" x14ac:dyDescent="0.25">
      <c r="A1827" s="46"/>
    </row>
    <row r="1828" spans="1:1" x14ac:dyDescent="0.25">
      <c r="A1828" s="46"/>
    </row>
    <row r="1829" spans="1:1" x14ac:dyDescent="0.25">
      <c r="A1829" s="46"/>
    </row>
    <row r="1830" spans="1:1" x14ac:dyDescent="0.25">
      <c r="A1830" s="46"/>
    </row>
    <row r="1831" spans="1:1" x14ac:dyDescent="0.25">
      <c r="A1831" s="46"/>
    </row>
    <row r="1832" spans="1:1" x14ac:dyDescent="0.25">
      <c r="A1832" s="46"/>
    </row>
    <row r="1833" spans="1:1" x14ac:dyDescent="0.25">
      <c r="A1833" s="46"/>
    </row>
    <row r="1834" spans="1:1" x14ac:dyDescent="0.25">
      <c r="A1834" s="46"/>
    </row>
    <row r="1835" spans="1:1" x14ac:dyDescent="0.25">
      <c r="A1835" s="46"/>
    </row>
    <row r="1836" spans="1:1" x14ac:dyDescent="0.25">
      <c r="A1836" s="46"/>
    </row>
    <row r="1837" spans="1:1" x14ac:dyDescent="0.25">
      <c r="A1837" s="46"/>
    </row>
    <row r="1838" spans="1:1" x14ac:dyDescent="0.25">
      <c r="A1838" s="46"/>
    </row>
    <row r="1839" spans="1:1" x14ac:dyDescent="0.25">
      <c r="A1839" s="46"/>
    </row>
    <row r="1840" spans="1:1" x14ac:dyDescent="0.25">
      <c r="A1840" s="46"/>
    </row>
    <row r="1841" spans="1:1" x14ac:dyDescent="0.25">
      <c r="A1841" s="46"/>
    </row>
    <row r="1842" spans="1:1" x14ac:dyDescent="0.25">
      <c r="A1842" s="46"/>
    </row>
    <row r="1843" spans="1:1" x14ac:dyDescent="0.25">
      <c r="A1843" s="46"/>
    </row>
    <row r="1844" spans="1:1" x14ac:dyDescent="0.25">
      <c r="A1844" s="46"/>
    </row>
    <row r="1845" spans="1:1" x14ac:dyDescent="0.25">
      <c r="A1845" s="46"/>
    </row>
    <row r="1846" spans="1:1" x14ac:dyDescent="0.25">
      <c r="A1846" s="46"/>
    </row>
    <row r="1847" spans="1:1" x14ac:dyDescent="0.25">
      <c r="A1847" s="46"/>
    </row>
    <row r="1848" spans="1:1" x14ac:dyDescent="0.25">
      <c r="A1848" s="46"/>
    </row>
    <row r="1849" spans="1:1" x14ac:dyDescent="0.25">
      <c r="A1849" s="46"/>
    </row>
    <row r="1850" spans="1:1" x14ac:dyDescent="0.25">
      <c r="A1850" s="46"/>
    </row>
    <row r="1851" spans="1:1" x14ac:dyDescent="0.25">
      <c r="A1851" s="46"/>
    </row>
    <row r="1852" spans="1:1" x14ac:dyDescent="0.25">
      <c r="A1852" s="46"/>
    </row>
    <row r="1853" spans="1:1" x14ac:dyDescent="0.25">
      <c r="A1853" s="46"/>
    </row>
    <row r="1854" spans="1:1" x14ac:dyDescent="0.25">
      <c r="A1854" s="46"/>
    </row>
    <row r="1855" spans="1:1" x14ac:dyDescent="0.25">
      <c r="A1855" s="46"/>
    </row>
    <row r="1856" spans="1:1" x14ac:dyDescent="0.25">
      <c r="A1856" s="46"/>
    </row>
    <row r="1857" spans="1:1" x14ac:dyDescent="0.25">
      <c r="A1857" s="46"/>
    </row>
    <row r="1858" spans="1:1" x14ac:dyDescent="0.25">
      <c r="A1858" s="46"/>
    </row>
    <row r="1859" spans="1:1" x14ac:dyDescent="0.25">
      <c r="A1859" s="46"/>
    </row>
    <row r="1860" spans="1:1" x14ac:dyDescent="0.25">
      <c r="A1860" s="46"/>
    </row>
    <row r="1861" spans="1:1" x14ac:dyDescent="0.25">
      <c r="A1861" s="46"/>
    </row>
    <row r="1862" spans="1:1" x14ac:dyDescent="0.25">
      <c r="A1862" s="46"/>
    </row>
    <row r="1863" spans="1:1" x14ac:dyDescent="0.25">
      <c r="A1863" s="46"/>
    </row>
    <row r="1864" spans="1:1" x14ac:dyDescent="0.25">
      <c r="A1864" s="46"/>
    </row>
    <row r="1865" spans="1:1" x14ac:dyDescent="0.25">
      <c r="A1865" s="46"/>
    </row>
    <row r="1866" spans="1:1" x14ac:dyDescent="0.25">
      <c r="A1866" s="46"/>
    </row>
    <row r="1867" spans="1:1" x14ac:dyDescent="0.25">
      <c r="A1867" s="46"/>
    </row>
    <row r="1868" spans="1:1" x14ac:dyDescent="0.25">
      <c r="A1868" s="46"/>
    </row>
    <row r="1869" spans="1:1" x14ac:dyDescent="0.25">
      <c r="A1869" s="46"/>
    </row>
    <row r="1870" spans="1:1" x14ac:dyDescent="0.25">
      <c r="A1870" s="46"/>
    </row>
    <row r="1871" spans="1:1" x14ac:dyDescent="0.25">
      <c r="A1871" s="46"/>
    </row>
    <row r="1872" spans="1:1" x14ac:dyDescent="0.25">
      <c r="A1872" s="46"/>
    </row>
    <row r="1873" spans="1:1" x14ac:dyDescent="0.25">
      <c r="A1873" s="46"/>
    </row>
    <row r="1874" spans="1:1" x14ac:dyDescent="0.25">
      <c r="A1874" s="46"/>
    </row>
    <row r="1875" spans="1:1" x14ac:dyDescent="0.25">
      <c r="A1875" s="46"/>
    </row>
    <row r="1876" spans="1:1" x14ac:dyDescent="0.25">
      <c r="A1876" s="46"/>
    </row>
    <row r="1877" spans="1:1" x14ac:dyDescent="0.25">
      <c r="A1877" s="46"/>
    </row>
    <row r="1878" spans="1:1" x14ac:dyDescent="0.25">
      <c r="A1878" s="46"/>
    </row>
    <row r="1879" spans="1:1" x14ac:dyDescent="0.25">
      <c r="A1879" s="46"/>
    </row>
    <row r="1880" spans="1:1" x14ac:dyDescent="0.25">
      <c r="A1880" s="46"/>
    </row>
    <row r="1881" spans="1:1" x14ac:dyDescent="0.25">
      <c r="A1881" s="46"/>
    </row>
    <row r="1882" spans="1:1" x14ac:dyDescent="0.25">
      <c r="A1882" s="46"/>
    </row>
    <row r="1883" spans="1:1" x14ac:dyDescent="0.25">
      <c r="A1883" s="46"/>
    </row>
    <row r="1884" spans="1:1" x14ac:dyDescent="0.25">
      <c r="A1884" s="46"/>
    </row>
    <row r="1885" spans="1:1" x14ac:dyDescent="0.25">
      <c r="A1885" s="46"/>
    </row>
    <row r="1886" spans="1:1" x14ac:dyDescent="0.25">
      <c r="A1886" s="46"/>
    </row>
    <row r="1887" spans="1:1" x14ac:dyDescent="0.25">
      <c r="A1887" s="46"/>
    </row>
    <row r="1888" spans="1:1" x14ac:dyDescent="0.25">
      <c r="A1888" s="46"/>
    </row>
    <row r="1889" spans="1:1" x14ac:dyDescent="0.25">
      <c r="A1889" s="46"/>
    </row>
    <row r="1890" spans="1:1" x14ac:dyDescent="0.25">
      <c r="A1890" s="46"/>
    </row>
    <row r="1891" spans="1:1" x14ac:dyDescent="0.25">
      <c r="A1891" s="46"/>
    </row>
    <row r="1892" spans="1:1" x14ac:dyDescent="0.25">
      <c r="A1892" s="46"/>
    </row>
    <row r="1893" spans="1:1" x14ac:dyDescent="0.25">
      <c r="A1893" s="46"/>
    </row>
    <row r="1894" spans="1:1" x14ac:dyDescent="0.25">
      <c r="A1894" s="46"/>
    </row>
    <row r="1895" spans="1:1" x14ac:dyDescent="0.25">
      <c r="A1895" s="46"/>
    </row>
    <row r="1896" spans="1:1" x14ac:dyDescent="0.25">
      <c r="A1896" s="46"/>
    </row>
    <row r="1897" spans="1:1" x14ac:dyDescent="0.25">
      <c r="A1897" s="46"/>
    </row>
    <row r="1898" spans="1:1" x14ac:dyDescent="0.25">
      <c r="A1898" s="46"/>
    </row>
    <row r="1899" spans="1:1" x14ac:dyDescent="0.25">
      <c r="A1899" s="46"/>
    </row>
    <row r="1900" spans="1:1" x14ac:dyDescent="0.25">
      <c r="A1900" s="46"/>
    </row>
    <row r="1901" spans="1:1" x14ac:dyDescent="0.25">
      <c r="A1901" s="46"/>
    </row>
    <row r="1902" spans="1:1" x14ac:dyDescent="0.25">
      <c r="A1902" s="46"/>
    </row>
    <row r="1903" spans="1:1" x14ac:dyDescent="0.25">
      <c r="A1903" s="46"/>
    </row>
    <row r="1904" spans="1:1" x14ac:dyDescent="0.25">
      <c r="A1904" s="46"/>
    </row>
    <row r="1905" spans="1:1" x14ac:dyDescent="0.25">
      <c r="A1905" s="46"/>
    </row>
    <row r="1906" spans="1:1" x14ac:dyDescent="0.25">
      <c r="A1906" s="46"/>
    </row>
    <row r="1907" spans="1:1" x14ac:dyDescent="0.25">
      <c r="A1907" s="46"/>
    </row>
    <row r="1908" spans="1:1" x14ac:dyDescent="0.25">
      <c r="A1908" s="46"/>
    </row>
    <row r="1909" spans="1:1" x14ac:dyDescent="0.25">
      <c r="A1909" s="46"/>
    </row>
    <row r="1910" spans="1:1" x14ac:dyDescent="0.25">
      <c r="A1910" s="46"/>
    </row>
    <row r="1911" spans="1:1" x14ac:dyDescent="0.25">
      <c r="A1911" s="46"/>
    </row>
    <row r="1912" spans="1:1" x14ac:dyDescent="0.25">
      <c r="A1912" s="46"/>
    </row>
    <row r="1913" spans="1:1" x14ac:dyDescent="0.25">
      <c r="A1913" s="46"/>
    </row>
    <row r="1914" spans="1:1" x14ac:dyDescent="0.25">
      <c r="A1914" s="46"/>
    </row>
    <row r="1915" spans="1:1" x14ac:dyDescent="0.25">
      <c r="A1915" s="46"/>
    </row>
    <row r="1916" spans="1:1" x14ac:dyDescent="0.25">
      <c r="A1916" s="46"/>
    </row>
    <row r="1917" spans="1:1" x14ac:dyDescent="0.25">
      <c r="A1917" s="46"/>
    </row>
    <row r="1918" spans="1:1" x14ac:dyDescent="0.25">
      <c r="A1918" s="46"/>
    </row>
    <row r="1919" spans="1:1" x14ac:dyDescent="0.25">
      <c r="A1919" s="46"/>
    </row>
    <row r="1920" spans="1:1" x14ac:dyDescent="0.25">
      <c r="A1920" s="46"/>
    </row>
    <row r="1921" spans="1:1" x14ac:dyDescent="0.25">
      <c r="A1921" s="46"/>
    </row>
    <row r="1922" spans="1:1" x14ac:dyDescent="0.25">
      <c r="A1922" s="46"/>
    </row>
    <row r="1923" spans="1:1" x14ac:dyDescent="0.25">
      <c r="A1923" s="46"/>
    </row>
    <row r="1924" spans="1:1" x14ac:dyDescent="0.25">
      <c r="A1924" s="46"/>
    </row>
    <row r="1925" spans="1:1" x14ac:dyDescent="0.25">
      <c r="A1925" s="46"/>
    </row>
    <row r="1926" spans="1:1" x14ac:dyDescent="0.25">
      <c r="A1926" s="46"/>
    </row>
    <row r="1927" spans="1:1" x14ac:dyDescent="0.25">
      <c r="A1927" s="46"/>
    </row>
    <row r="1928" spans="1:1" x14ac:dyDescent="0.25">
      <c r="A1928" s="46"/>
    </row>
    <row r="1929" spans="1:1" x14ac:dyDescent="0.25">
      <c r="A1929" s="46"/>
    </row>
    <row r="1930" spans="1:1" x14ac:dyDescent="0.25">
      <c r="A1930" s="46"/>
    </row>
    <row r="1931" spans="1:1" x14ac:dyDescent="0.25">
      <c r="A1931" s="46"/>
    </row>
    <row r="1932" spans="1:1" x14ac:dyDescent="0.25">
      <c r="A1932" s="46"/>
    </row>
    <row r="1933" spans="1:1" x14ac:dyDescent="0.25">
      <c r="A1933" s="46"/>
    </row>
    <row r="1934" spans="1:1" x14ac:dyDescent="0.25">
      <c r="A1934" s="46"/>
    </row>
    <row r="1935" spans="1:1" x14ac:dyDescent="0.25">
      <c r="A1935" s="46"/>
    </row>
    <row r="1936" spans="1:1" x14ac:dyDescent="0.25">
      <c r="A1936" s="46"/>
    </row>
    <row r="1937" spans="1:1" x14ac:dyDescent="0.25">
      <c r="A1937" s="46"/>
    </row>
    <row r="1938" spans="1:1" x14ac:dyDescent="0.25">
      <c r="A1938" s="46"/>
    </row>
    <row r="1939" spans="1:1" x14ac:dyDescent="0.25">
      <c r="A1939" s="46"/>
    </row>
    <row r="1940" spans="1:1" x14ac:dyDescent="0.25">
      <c r="A1940" s="46"/>
    </row>
    <row r="1941" spans="1:1" x14ac:dyDescent="0.25">
      <c r="A1941" s="46"/>
    </row>
    <row r="1942" spans="1:1" x14ac:dyDescent="0.25">
      <c r="A1942" s="46"/>
    </row>
    <row r="1943" spans="1:1" x14ac:dyDescent="0.25">
      <c r="A1943" s="46"/>
    </row>
    <row r="1944" spans="1:1" x14ac:dyDescent="0.25">
      <c r="A1944" s="46"/>
    </row>
    <row r="1945" spans="1:1" x14ac:dyDescent="0.25">
      <c r="A1945" s="46"/>
    </row>
    <row r="1946" spans="1:1" x14ac:dyDescent="0.25">
      <c r="A1946" s="46"/>
    </row>
    <row r="1947" spans="1:1" x14ac:dyDescent="0.25">
      <c r="A1947" s="46"/>
    </row>
    <row r="1948" spans="1:1" x14ac:dyDescent="0.25">
      <c r="A1948" s="46"/>
    </row>
    <row r="1949" spans="1:1" x14ac:dyDescent="0.25">
      <c r="A1949" s="46"/>
    </row>
    <row r="1950" spans="1:1" x14ac:dyDescent="0.25">
      <c r="A1950" s="46"/>
    </row>
    <row r="1951" spans="1:1" x14ac:dyDescent="0.25">
      <c r="A1951" s="46"/>
    </row>
    <row r="1952" spans="1:1" x14ac:dyDescent="0.25">
      <c r="A1952" s="46"/>
    </row>
    <row r="1953" spans="1:1" x14ac:dyDescent="0.25">
      <c r="A1953" s="46"/>
    </row>
    <row r="1954" spans="1:1" x14ac:dyDescent="0.25">
      <c r="A1954" s="46"/>
    </row>
    <row r="1955" spans="1:1" x14ac:dyDescent="0.25">
      <c r="A1955" s="46"/>
    </row>
    <row r="1956" spans="1:1" x14ac:dyDescent="0.25">
      <c r="A1956" s="46"/>
    </row>
    <row r="1957" spans="1:1" x14ac:dyDescent="0.25">
      <c r="A1957" s="46"/>
    </row>
    <row r="1958" spans="1:1" x14ac:dyDescent="0.25">
      <c r="A1958" s="46"/>
    </row>
    <row r="1959" spans="1:1" x14ac:dyDescent="0.25">
      <c r="A1959" s="46"/>
    </row>
    <row r="1960" spans="1:1" x14ac:dyDescent="0.25">
      <c r="A1960" s="46"/>
    </row>
    <row r="1961" spans="1:1" x14ac:dyDescent="0.25">
      <c r="A1961" s="46"/>
    </row>
    <row r="1962" spans="1:1" x14ac:dyDescent="0.25">
      <c r="A1962" s="46"/>
    </row>
    <row r="1963" spans="1:1" x14ac:dyDescent="0.25">
      <c r="A1963" s="46"/>
    </row>
    <row r="1964" spans="1:1" x14ac:dyDescent="0.25">
      <c r="A1964" s="46"/>
    </row>
    <row r="1965" spans="1:1" x14ac:dyDescent="0.25">
      <c r="A1965" s="46"/>
    </row>
    <row r="1966" spans="1:1" x14ac:dyDescent="0.25">
      <c r="A1966" s="46"/>
    </row>
    <row r="1967" spans="1:1" x14ac:dyDescent="0.25">
      <c r="A1967" s="46"/>
    </row>
    <row r="1968" spans="1:1" x14ac:dyDescent="0.25">
      <c r="A1968" s="46"/>
    </row>
    <row r="1969" spans="1:1" x14ac:dyDescent="0.25">
      <c r="A1969" s="46"/>
    </row>
    <row r="1970" spans="1:1" x14ac:dyDescent="0.25">
      <c r="A1970" s="46"/>
    </row>
    <row r="1971" spans="1:1" x14ac:dyDescent="0.25">
      <c r="A1971" s="46"/>
    </row>
    <row r="1972" spans="1:1" x14ac:dyDescent="0.25">
      <c r="A1972" s="46"/>
    </row>
    <row r="1973" spans="1:1" x14ac:dyDescent="0.25">
      <c r="A1973" s="46"/>
    </row>
    <row r="1974" spans="1:1" x14ac:dyDescent="0.25">
      <c r="A1974" s="46"/>
    </row>
    <row r="1975" spans="1:1" x14ac:dyDescent="0.25">
      <c r="A1975" s="46"/>
    </row>
    <row r="1976" spans="1:1" x14ac:dyDescent="0.25">
      <c r="A1976" s="46"/>
    </row>
    <row r="1977" spans="1:1" x14ac:dyDescent="0.25">
      <c r="A1977" s="46"/>
    </row>
    <row r="1978" spans="1:1" x14ac:dyDescent="0.25">
      <c r="A1978" s="46"/>
    </row>
    <row r="1979" spans="1:1" x14ac:dyDescent="0.25">
      <c r="A1979" s="46"/>
    </row>
    <row r="1980" spans="1:1" x14ac:dyDescent="0.25">
      <c r="A1980" s="46"/>
    </row>
    <row r="1981" spans="1:1" x14ac:dyDescent="0.25">
      <c r="A1981" s="46"/>
    </row>
    <row r="1982" spans="1:1" x14ac:dyDescent="0.25">
      <c r="A1982" s="46"/>
    </row>
    <row r="1983" spans="1:1" x14ac:dyDescent="0.25">
      <c r="A1983" s="46"/>
    </row>
    <row r="1984" spans="1:1" x14ac:dyDescent="0.25">
      <c r="A1984" s="46"/>
    </row>
    <row r="1985" spans="1:1" x14ac:dyDescent="0.25">
      <c r="A1985" s="46"/>
    </row>
    <row r="1986" spans="1:1" x14ac:dyDescent="0.25">
      <c r="A1986" s="46"/>
    </row>
    <row r="1987" spans="1:1" x14ac:dyDescent="0.25">
      <c r="A1987" s="46"/>
    </row>
    <row r="1988" spans="1:1" x14ac:dyDescent="0.25">
      <c r="A1988" s="46"/>
    </row>
    <row r="1989" spans="1:1" x14ac:dyDescent="0.25">
      <c r="A1989" s="46"/>
    </row>
    <row r="1990" spans="1:1" x14ac:dyDescent="0.25">
      <c r="A1990" s="46"/>
    </row>
    <row r="1991" spans="1:1" x14ac:dyDescent="0.25">
      <c r="A1991" s="46"/>
    </row>
    <row r="1992" spans="1:1" x14ac:dyDescent="0.25">
      <c r="A1992" s="46"/>
    </row>
    <row r="1993" spans="1:1" x14ac:dyDescent="0.25">
      <c r="A1993" s="46"/>
    </row>
    <row r="1994" spans="1:1" x14ac:dyDescent="0.25">
      <c r="A1994" s="46"/>
    </row>
    <row r="1995" spans="1:1" x14ac:dyDescent="0.25">
      <c r="A1995" s="46"/>
    </row>
    <row r="1996" spans="1:1" x14ac:dyDescent="0.25">
      <c r="A1996" s="46"/>
    </row>
    <row r="1997" spans="1:1" x14ac:dyDescent="0.25">
      <c r="A1997" s="46"/>
    </row>
    <row r="1998" spans="1:1" x14ac:dyDescent="0.25">
      <c r="A1998" s="46"/>
    </row>
    <row r="1999" spans="1:1" x14ac:dyDescent="0.25">
      <c r="A1999" s="46"/>
    </row>
    <row r="2000" spans="1:1" x14ac:dyDescent="0.25">
      <c r="A2000" s="46"/>
    </row>
    <row r="2001" spans="1:1" x14ac:dyDescent="0.25">
      <c r="A2001" s="46"/>
    </row>
    <row r="2002" spans="1:1" x14ac:dyDescent="0.25">
      <c r="A2002" s="46"/>
    </row>
    <row r="2003" spans="1:1" x14ac:dyDescent="0.25">
      <c r="A2003" s="46"/>
    </row>
    <row r="2004" spans="1:1" x14ac:dyDescent="0.25">
      <c r="A2004" s="46"/>
    </row>
    <row r="2005" spans="1:1" x14ac:dyDescent="0.25">
      <c r="A2005" s="46"/>
    </row>
    <row r="2006" spans="1:1" x14ac:dyDescent="0.25">
      <c r="A2006" s="46"/>
    </row>
    <row r="2007" spans="1:1" x14ac:dyDescent="0.25">
      <c r="A2007" s="46"/>
    </row>
    <row r="2008" spans="1:1" x14ac:dyDescent="0.25">
      <c r="A2008" s="46"/>
    </row>
    <row r="2009" spans="1:1" x14ac:dyDescent="0.25">
      <c r="A2009" s="46"/>
    </row>
    <row r="2010" spans="1:1" x14ac:dyDescent="0.25">
      <c r="A2010" s="46"/>
    </row>
    <row r="2011" spans="1:1" x14ac:dyDescent="0.25">
      <c r="A2011" s="46"/>
    </row>
    <row r="2012" spans="1:1" x14ac:dyDescent="0.25">
      <c r="A2012" s="46"/>
    </row>
    <row r="2013" spans="1:1" x14ac:dyDescent="0.25">
      <c r="A2013" s="46"/>
    </row>
    <row r="2014" spans="1:1" x14ac:dyDescent="0.25">
      <c r="A2014" s="46"/>
    </row>
    <row r="2015" spans="1:1" x14ac:dyDescent="0.25">
      <c r="A2015" s="46"/>
    </row>
    <row r="2016" spans="1:1" x14ac:dyDescent="0.25">
      <c r="A2016" s="46"/>
    </row>
    <row r="2017" spans="1:1" x14ac:dyDescent="0.25">
      <c r="A2017" s="46"/>
    </row>
    <row r="2018" spans="1:1" x14ac:dyDescent="0.25">
      <c r="A2018" s="46"/>
    </row>
    <row r="2019" spans="1:1" x14ac:dyDescent="0.25">
      <c r="A2019" s="46"/>
    </row>
  </sheetData>
  <sortState xmlns:xlrd2="http://schemas.microsoft.com/office/spreadsheetml/2017/richdata2" ref="A2:D578">
    <sortCondition descending="1" ref="A2:A578"/>
  </sortState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EBD37-A088-452D-944C-4CA28E5447DE}">
  <dimension ref="A1:O5053"/>
  <sheetViews>
    <sheetView workbookViewId="0">
      <selection activeCell="L24" sqref="L24"/>
    </sheetView>
  </sheetViews>
  <sheetFormatPr defaultRowHeight="16.5" x14ac:dyDescent="0.25"/>
  <cols>
    <col min="1" max="1" width="15.625" style="31" customWidth="1"/>
    <col min="2" max="2" width="20.625" style="45" customWidth="1"/>
    <col min="3" max="3" width="14.75" style="31" customWidth="1"/>
    <col min="4" max="4" width="13.875" style="31" customWidth="1"/>
    <col min="5" max="6" width="9" style="31"/>
    <col min="7" max="7" width="13.875" style="32" bestFit="1" customWidth="1"/>
    <col min="8" max="8" width="12.625" style="32" bestFit="1" customWidth="1"/>
    <col min="9" max="9" width="11.75" style="32" bestFit="1" customWidth="1"/>
    <col min="10" max="11" width="10.125" style="32" bestFit="1" customWidth="1"/>
    <col min="12" max="12" width="21.375" style="32" bestFit="1" customWidth="1"/>
    <col min="13" max="16384" width="9" style="30"/>
  </cols>
  <sheetData>
    <row r="1" spans="1:15" x14ac:dyDescent="0.25">
      <c r="A1" s="31" t="s">
        <v>24</v>
      </c>
      <c r="B1" s="45" t="s">
        <v>25</v>
      </c>
      <c r="C1" s="31" t="s">
        <v>9</v>
      </c>
      <c r="D1" s="31" t="s">
        <v>10</v>
      </c>
      <c r="E1" s="31" t="s">
        <v>11</v>
      </c>
    </row>
    <row r="2" spans="1:15" x14ac:dyDescent="0.25">
      <c r="A2" s="46" t="s">
        <v>693</v>
      </c>
      <c r="B2" s="31">
        <v>5650</v>
      </c>
      <c r="C2" s="31">
        <f>VLOOKUP($A2,級距!$A:$K,9,FALSE)</f>
        <v>7</v>
      </c>
      <c r="D2" s="31">
        <f>VLOOKUP($A2,級距!$A:$K,10,FALSE)</f>
        <v>4</v>
      </c>
      <c r="E2" s="31">
        <f>VLOOKUP($A2,級距!$A:$K,11,FALSE)</f>
        <v>1</v>
      </c>
      <c r="F2" s="31">
        <f>IF(A3&lt;&gt;A2,1,0)</f>
        <v>1</v>
      </c>
      <c r="G2" s="35" t="s">
        <v>12</v>
      </c>
      <c r="H2" s="3">
        <f>MAX(B2:B800)</f>
        <v>30000</v>
      </c>
      <c r="I2" s="49">
        <f>ABS(H2/H3)</f>
        <v>2.8846153846153846</v>
      </c>
      <c r="J2" s="35"/>
      <c r="K2" s="35"/>
      <c r="O2" s="41" t="s">
        <v>22</v>
      </c>
    </row>
    <row r="3" spans="1:15" x14ac:dyDescent="0.25">
      <c r="A3" s="46" t="s">
        <v>690</v>
      </c>
      <c r="B3" s="31">
        <v>5450</v>
      </c>
      <c r="C3" s="31">
        <f>VLOOKUP($A3,級距!$A:$K,9,FALSE)</f>
        <v>7</v>
      </c>
      <c r="D3" s="31">
        <f>VLOOKUP($A3,級距!$A:$K,10,FALSE)</f>
        <v>9</v>
      </c>
      <c r="E3" s="31">
        <f>VLOOKUP($A3,級距!$A:$K,11,FALSE)</f>
        <v>4</v>
      </c>
      <c r="F3" s="31">
        <f>IF(A4&lt;&gt;A3,1,0)</f>
        <v>1</v>
      </c>
      <c r="G3" s="35" t="s">
        <v>13</v>
      </c>
      <c r="H3" s="3">
        <f>MIN(B2:B800)</f>
        <v>-10400</v>
      </c>
      <c r="I3" s="35"/>
      <c r="J3" s="35"/>
      <c r="K3" s="35"/>
    </row>
    <row r="4" spans="1:15" x14ac:dyDescent="0.25">
      <c r="A4" s="46" t="s">
        <v>689</v>
      </c>
      <c r="B4" s="31">
        <v>1050</v>
      </c>
      <c r="C4" s="31">
        <f>VLOOKUP($A4,級距!$A:$K,9,FALSE)</f>
        <v>8</v>
      </c>
      <c r="D4" s="31">
        <f>VLOOKUP($A4,級距!$A:$K,10,FALSE)</f>
        <v>7</v>
      </c>
      <c r="E4" s="31">
        <f>VLOOKUP($A4,級距!$A:$K,11,FALSE)</f>
        <v>4</v>
      </c>
      <c r="F4" s="31">
        <f t="shared" ref="F4:F67" si="0">IF(A5&lt;&gt;A4,1,0)</f>
        <v>1</v>
      </c>
      <c r="G4" s="35" t="s">
        <v>11</v>
      </c>
      <c r="H4" s="35">
        <v>1</v>
      </c>
      <c r="I4" s="35">
        <v>2</v>
      </c>
      <c r="J4" s="35">
        <v>3</v>
      </c>
      <c r="K4" s="35">
        <v>4</v>
      </c>
      <c r="L4" s="33" t="s">
        <v>21</v>
      </c>
      <c r="O4" s="30" t="s">
        <v>20</v>
      </c>
    </row>
    <row r="5" spans="1:15" x14ac:dyDescent="0.25">
      <c r="A5" s="46" t="s">
        <v>687</v>
      </c>
      <c r="B5" s="31">
        <v>-3100</v>
      </c>
      <c r="C5" s="31">
        <f>VLOOKUP($A5,級距!$A:$K,9,FALSE)</f>
        <v>5</v>
      </c>
      <c r="D5" s="31">
        <f>VLOOKUP($A5,級距!$A:$K,10,FALSE)</f>
        <v>5</v>
      </c>
      <c r="E5" s="31">
        <f>VLOOKUP($A5,級距!$A:$K,11,FALSE)</f>
        <v>2</v>
      </c>
      <c r="F5" s="31">
        <f t="shared" si="0"/>
        <v>1</v>
      </c>
      <c r="G5" s="35" t="s">
        <v>14</v>
      </c>
      <c r="H5" s="36">
        <f>COUNTIF($E$2:$E$800,H$4)/COUNT($E$2:$E$800)</f>
        <v>0.17490494296577946</v>
      </c>
      <c r="I5" s="36">
        <f>COUNTIF($E$2:$E$800,I$4)/COUNT($E$2:$E$800)</f>
        <v>0.39163498098859317</v>
      </c>
      <c r="J5" s="36">
        <f>COUNTIF($E$2:$E$800,J$4)/COUNT($E$2:$E$800)</f>
        <v>0.12167300380228137</v>
      </c>
      <c r="K5" s="36">
        <f>COUNTIF($E$2:$E$800,K$4)/COUNT($E$2:$E$800)</f>
        <v>0.31178707224334601</v>
      </c>
      <c r="O5" s="30" t="s">
        <v>37</v>
      </c>
    </row>
    <row r="6" spans="1:15" x14ac:dyDescent="0.25">
      <c r="A6" s="46" t="s">
        <v>686</v>
      </c>
      <c r="B6" s="31">
        <v>-1300</v>
      </c>
      <c r="C6" s="31">
        <f>VLOOKUP($A6,級距!$A:$K,9,FALSE)</f>
        <v>4</v>
      </c>
      <c r="D6" s="31">
        <f>VLOOKUP($A6,級距!$A:$K,10,FALSE)</f>
        <v>3</v>
      </c>
      <c r="E6" s="31">
        <f>VLOOKUP($A6,級距!$A:$K,11,FALSE)</f>
        <v>2</v>
      </c>
      <c r="F6" s="31">
        <f t="shared" si="0"/>
        <v>1</v>
      </c>
      <c r="G6" s="35" t="s">
        <v>15</v>
      </c>
      <c r="H6" s="3">
        <f>SUMIF($E$2:$E$800,H$4,$B$2:$B$800)</f>
        <v>-7150</v>
      </c>
      <c r="I6" s="3">
        <f>SUMIF($E$2:$E$800,I$4,$B$2:$B$800)</f>
        <v>-72900</v>
      </c>
      <c r="J6" s="3">
        <f>SUMIF($E$2:$E$800,J$4,$B$2:$B$800)</f>
        <v>39250</v>
      </c>
      <c r="K6" s="3">
        <f>SUMIF($E$2:$E$800,K$4,$B$2:$B$800)</f>
        <v>240350</v>
      </c>
      <c r="L6" s="6">
        <f>SUM(H6:K6)</f>
        <v>199550</v>
      </c>
      <c r="O6" s="30" t="s">
        <v>38</v>
      </c>
    </row>
    <row r="7" spans="1:15" x14ac:dyDescent="0.25">
      <c r="A7" s="46" t="s">
        <v>684</v>
      </c>
      <c r="B7" s="31">
        <v>-200</v>
      </c>
      <c r="C7" s="31">
        <f>VLOOKUP($A7,級距!$A:$K,9,FALSE)</f>
        <v>6</v>
      </c>
      <c r="D7" s="31">
        <f>VLOOKUP($A7,級距!$A:$K,10,FALSE)</f>
        <v>2</v>
      </c>
      <c r="E7" s="31">
        <f>VLOOKUP($A7,級距!$A:$K,11,FALSE)</f>
        <v>1</v>
      </c>
      <c r="F7" s="31">
        <f t="shared" si="0"/>
        <v>1</v>
      </c>
      <c r="G7" s="37" t="s">
        <v>16</v>
      </c>
      <c r="H7" s="38">
        <f>COUNTIFS($B$2:$B$800,"&gt;0",$E$2:$E$800,H$4)/COUNTIF($E$2:$E$800,H$4)</f>
        <v>0.47826086956521741</v>
      </c>
      <c r="I7" s="38">
        <f>COUNTIFS($B$2:$B$800,"&gt;0",$E$2:$E$800,I$4)/COUNTIF($E$2:$E$800,I$4)</f>
        <v>0.34951456310679613</v>
      </c>
      <c r="J7" s="38">
        <f>COUNTIFS($B$2:$B$800,"&gt;0",$E$2:$E$800,J$4)/COUNTIF($E$2:$E$800,J$4)</f>
        <v>0.78125</v>
      </c>
      <c r="K7" s="38">
        <f>COUNTIFS($B$2:$B$800,"&gt;0",$E$2:$E$800,K$4)/COUNTIF($E$2:$E$800,K$4)</f>
        <v>0.82926829268292679</v>
      </c>
      <c r="L7" s="42">
        <f>COUNTIFS($B$2:$B$800,"&gt;0")/COUNT($B$2:$B$800)</f>
        <v>0.5714285714285714</v>
      </c>
      <c r="O7" s="30" t="s">
        <v>23</v>
      </c>
    </row>
    <row r="8" spans="1:15" x14ac:dyDescent="0.25">
      <c r="A8" s="46" t="s">
        <v>682</v>
      </c>
      <c r="B8" s="31">
        <v>3050</v>
      </c>
      <c r="C8" s="31">
        <f>VLOOKUP($A8,級距!$A:$K,9,FALSE)</f>
        <v>8</v>
      </c>
      <c r="D8" s="31">
        <f>VLOOKUP($A8,級距!$A:$K,10,FALSE)</f>
        <v>8</v>
      </c>
      <c r="E8" s="31">
        <f>VLOOKUP($A8,級距!$A:$K,11,FALSE)</f>
        <v>4</v>
      </c>
      <c r="F8" s="31">
        <f t="shared" si="0"/>
        <v>1</v>
      </c>
      <c r="G8" s="37" t="s">
        <v>17</v>
      </c>
      <c r="H8" s="39">
        <f>AVERAGEIFS($B$2:$B$800,$B$2:$B$800,"&gt;0",$E$2:$E$800,H$4)/MAX(1,-AVERAGEIFS($B$2:$B$800,$B$2:$B$800,"&lt;0",$E$2:$E$800,H$4))</f>
        <v>0.96304023845007447</v>
      </c>
      <c r="I8" s="39">
        <f>AVERAGEIFS($B$2:$B$800,$B$2:$B$800,"&gt;0",$E$2:$E$800,I$4)/MAX(1,-AVERAGEIFS($B$2:$B$800,$B$2:$B$800,"&lt;0",$E$2:$E$800,I$4))</f>
        <v>0.88292077225026033</v>
      </c>
      <c r="J8" s="39">
        <f>AVERAGEIFS($B$2:$B$800,$B$2:$B$800,"&gt;0",$E$2:$E$800,J$4)/MAX(1,-AVERAGEIFS($B$2:$B$800,$B$2:$B$800,"&lt;0",$E$2:$E$800,J$4))</f>
        <v>1.1734959349593497</v>
      </c>
      <c r="K8" s="39">
        <f>AVERAGEIFS($B$2:$B$800,$B$2:$B$800,"&gt;0",$E$2:$E$800,K$4)/MAX(2,-AVERAGEIFS($B$2:$B$800,$B$2:$B$800,"&lt;0",$E$2:$E$800,K$4))</f>
        <v>1.6017588981996183</v>
      </c>
      <c r="L8" s="43">
        <f>AVERAGEIFS($B$2:$B$800,$B$2:$B$800,"&gt;0")/MAX(2,-AVERAGEIFS($B$2:$B$800,$B$2:$B$800,"&lt;0"))</f>
        <v>1.3317260381814604</v>
      </c>
      <c r="O8" s="30" t="s">
        <v>26</v>
      </c>
    </row>
    <row r="9" spans="1:15" x14ac:dyDescent="0.25">
      <c r="A9" s="46" t="s">
        <v>681</v>
      </c>
      <c r="B9" s="31">
        <v>-1400</v>
      </c>
      <c r="C9" s="31">
        <f>VLOOKUP($A9,級距!$A:$K,9,FALSE)</f>
        <v>2</v>
      </c>
      <c r="D9" s="31">
        <f>VLOOKUP($A9,級距!$A:$K,10,FALSE)</f>
        <v>2</v>
      </c>
      <c r="E9" s="31">
        <f>VLOOKUP($A9,級距!$A:$K,11,FALSE)</f>
        <v>2</v>
      </c>
      <c r="F9" s="31">
        <f t="shared" si="0"/>
        <v>1</v>
      </c>
      <c r="G9" s="37" t="s">
        <v>18</v>
      </c>
      <c r="H9" s="4">
        <f>H8*H7-(1-H7)</f>
        <v>-6.1154668567355686E-2</v>
      </c>
      <c r="I9" s="4">
        <f>I8*I7-(1-I7)</f>
        <v>-0.34189176892223905</v>
      </c>
      <c r="J9" s="4">
        <f>J8*J7-(1-J7)</f>
        <v>0.69804369918699194</v>
      </c>
      <c r="K9" s="4">
        <f>K8*K7-(1-K7)</f>
        <v>1.1575561594826103</v>
      </c>
      <c r="L9" s="44">
        <f>L8*L7-(1-L7)</f>
        <v>0.33241487896083444</v>
      </c>
      <c r="O9" s="30" t="s">
        <v>27</v>
      </c>
    </row>
    <row r="10" spans="1:15" x14ac:dyDescent="0.25">
      <c r="A10" s="46" t="s">
        <v>680</v>
      </c>
      <c r="B10" s="31">
        <v>-1500</v>
      </c>
      <c r="C10" s="31">
        <f>VLOOKUP($A10,級距!$A:$K,9,FALSE)</f>
        <v>5</v>
      </c>
      <c r="D10" s="31">
        <f>VLOOKUP($A10,級距!$A:$K,10,FALSE)</f>
        <v>4</v>
      </c>
      <c r="E10" s="31">
        <f>VLOOKUP($A10,級距!$A:$K,11,FALSE)</f>
        <v>2</v>
      </c>
      <c r="F10" s="31">
        <f t="shared" si="0"/>
        <v>1</v>
      </c>
      <c r="G10" s="40" t="s">
        <v>19</v>
      </c>
      <c r="H10" s="52">
        <f>SUM(F2:F800)/COUNT(級距!K:K)</f>
        <v>0.40364188163884673</v>
      </c>
      <c r="I10" s="35"/>
      <c r="J10" s="35"/>
      <c r="K10" s="35"/>
      <c r="O10" s="30" t="s">
        <v>28</v>
      </c>
    </row>
    <row r="11" spans="1:15" x14ac:dyDescent="0.25">
      <c r="A11" s="46" t="s">
        <v>678</v>
      </c>
      <c r="B11" s="31">
        <v>300</v>
      </c>
      <c r="C11" s="31">
        <f>VLOOKUP($A11,級距!$A:$K,9,FALSE)</f>
        <v>5</v>
      </c>
      <c r="D11" s="31">
        <f>VLOOKUP($A11,級距!$A:$K,10,FALSE)</f>
        <v>5</v>
      </c>
      <c r="E11" s="31">
        <f>VLOOKUP($A11,級距!$A:$K,11,FALSE)</f>
        <v>2</v>
      </c>
      <c r="F11" s="31">
        <f t="shared" si="0"/>
        <v>1</v>
      </c>
      <c r="G11" s="50" t="s">
        <v>29</v>
      </c>
      <c r="H11" s="44">
        <f>AVERAGEIF($B$2:$B$800,"&lt;0")</f>
        <v>-2228.5087719298244</v>
      </c>
      <c r="I11" s="33"/>
      <c r="J11" s="33"/>
      <c r="K11" s="33"/>
      <c r="O11" s="30" t="s">
        <v>31</v>
      </c>
    </row>
    <row r="12" spans="1:15" x14ac:dyDescent="0.25">
      <c r="A12" s="46" t="s">
        <v>677</v>
      </c>
      <c r="B12" s="31">
        <v>-200</v>
      </c>
      <c r="C12" s="31">
        <f>VLOOKUP($A12,級距!$A:$K,9,FALSE)</f>
        <v>6</v>
      </c>
      <c r="D12" s="31">
        <f>VLOOKUP($A12,級距!$A:$K,10,FALSE)</f>
        <v>1</v>
      </c>
      <c r="E12" s="31">
        <f>VLOOKUP($A12,級距!$A:$K,11,FALSE)</f>
        <v>1</v>
      </c>
      <c r="F12" s="31">
        <f t="shared" si="0"/>
        <v>1</v>
      </c>
      <c r="G12" s="50" t="s">
        <v>30</v>
      </c>
      <c r="H12" s="51">
        <f>AVERAGEIF($B$2:$B$800,"&gt;0")</f>
        <v>2967.7631578947367</v>
      </c>
      <c r="I12" s="75">
        <f>H12/ABS(H11)</f>
        <v>1.3317260381814604</v>
      </c>
      <c r="J12" s="33"/>
      <c r="K12" s="33"/>
      <c r="O12" s="30" t="s">
        <v>33</v>
      </c>
    </row>
    <row r="13" spans="1:15" x14ac:dyDescent="0.25">
      <c r="A13" s="46" t="s">
        <v>675</v>
      </c>
      <c r="B13" s="31">
        <v>-3600</v>
      </c>
      <c r="C13" s="31">
        <f>VLOOKUP($A13,級距!$A:$K,9,FALSE)</f>
        <v>5</v>
      </c>
      <c r="D13" s="31">
        <f>VLOOKUP($A13,級距!$A:$K,10,FALSE)</f>
        <v>3</v>
      </c>
      <c r="E13" s="31">
        <f>VLOOKUP($A13,級距!$A:$K,11,FALSE)</f>
        <v>2</v>
      </c>
      <c r="F13" s="31">
        <f t="shared" si="0"/>
        <v>1</v>
      </c>
      <c r="G13" s="32" t="s">
        <v>32</v>
      </c>
      <c r="H13" s="34">
        <f xml:space="preserve"> COUNTIF(B1:B508,"&lt;-10000")/COUNT(B1:B508)</f>
        <v>3.7593984962406013E-3</v>
      </c>
    </row>
    <row r="14" spans="1:15" x14ac:dyDescent="0.25">
      <c r="A14" s="46" t="s">
        <v>665</v>
      </c>
      <c r="B14" s="31">
        <v>1050</v>
      </c>
      <c r="C14" s="31">
        <f>VLOOKUP($A14,級距!$A:$K,9,FALSE)</f>
        <v>5</v>
      </c>
      <c r="D14" s="31">
        <f>VLOOKUP($A14,級距!$A:$K,10,FALSE)</f>
        <v>6</v>
      </c>
      <c r="E14" s="31">
        <f>VLOOKUP($A14,級距!$A:$K,11,FALSE)</f>
        <v>2</v>
      </c>
      <c r="F14" s="31">
        <f t="shared" si="0"/>
        <v>1</v>
      </c>
    </row>
    <row r="15" spans="1:15" x14ac:dyDescent="0.25">
      <c r="A15" s="46" t="s">
        <v>664</v>
      </c>
      <c r="B15" s="31">
        <v>-2800</v>
      </c>
      <c r="C15" s="31">
        <f>VLOOKUP($A15,級距!$A:$K,9,FALSE)</f>
        <v>7</v>
      </c>
      <c r="D15" s="31">
        <f>VLOOKUP($A15,級距!$A:$K,10,FALSE)</f>
        <v>5</v>
      </c>
      <c r="E15" s="31">
        <f>VLOOKUP($A15,級距!$A:$K,11,FALSE)</f>
        <v>1</v>
      </c>
      <c r="F15" s="31">
        <f t="shared" si="0"/>
        <v>1</v>
      </c>
    </row>
    <row r="16" spans="1:15" x14ac:dyDescent="0.25">
      <c r="A16" s="46" t="s">
        <v>661</v>
      </c>
      <c r="B16" s="31">
        <v>10200</v>
      </c>
      <c r="C16" s="31">
        <f>VLOOKUP($A16,級距!$A:$K,9,FALSE)</f>
        <v>10</v>
      </c>
      <c r="D16" s="31">
        <f>VLOOKUP($A16,級距!$A:$K,10,FALSE)</f>
        <v>9</v>
      </c>
      <c r="E16" s="31">
        <f>VLOOKUP($A16,級距!$A:$K,11,FALSE)</f>
        <v>4</v>
      </c>
      <c r="F16" s="31">
        <f t="shared" si="0"/>
        <v>1</v>
      </c>
    </row>
    <row r="17" spans="1:11" x14ac:dyDescent="0.25">
      <c r="A17" s="46" t="s">
        <v>660</v>
      </c>
      <c r="B17" s="31">
        <v>700</v>
      </c>
      <c r="C17" s="31">
        <f>VLOOKUP($A17,級距!$A:$K,9,FALSE)</f>
        <v>5</v>
      </c>
      <c r="D17" s="31">
        <f>VLOOKUP($A17,級距!$A:$K,10,FALSE)</f>
        <v>8</v>
      </c>
      <c r="E17" s="31">
        <f>VLOOKUP($A17,級距!$A:$K,11,FALSE)</f>
        <v>3</v>
      </c>
      <c r="F17" s="31">
        <f t="shared" si="0"/>
        <v>1</v>
      </c>
      <c r="G17" s="20"/>
      <c r="H17" s="21">
        <f>[1]級距!Q2</f>
        <v>1</v>
      </c>
      <c r="I17" s="21">
        <f>[1]級距!R2</f>
        <v>2</v>
      </c>
      <c r="J17" s="21">
        <f>[1]級距!S2</f>
        <v>3</v>
      </c>
      <c r="K17" s="22">
        <f>[1]級距!T2</f>
        <v>4</v>
      </c>
    </row>
    <row r="18" spans="1:11" x14ac:dyDescent="0.25">
      <c r="A18" s="46" t="s">
        <v>657</v>
      </c>
      <c r="B18" s="31">
        <v>1400</v>
      </c>
      <c r="C18" s="31">
        <f>VLOOKUP($A18,級距!$A:$K,9,FALSE)</f>
        <v>4</v>
      </c>
      <c r="D18" s="31">
        <f>VLOOKUP($A18,級距!$A:$K,10,FALSE)</f>
        <v>1</v>
      </c>
      <c r="E18" s="31">
        <f>VLOOKUP($A18,級距!$A:$K,11,FALSE)</f>
        <v>2</v>
      </c>
      <c r="F18" s="31">
        <f t="shared" si="0"/>
        <v>1</v>
      </c>
      <c r="G18" s="23">
        <f>[1]級距!P3</f>
        <v>2025</v>
      </c>
      <c r="H18" s="24">
        <f>[1]級距!Q3</f>
        <v>8.5106382978723402E-2</v>
      </c>
      <c r="I18" s="24">
        <f>[1]級距!R3</f>
        <v>0.55319148936170215</v>
      </c>
      <c r="J18" s="24">
        <f>[1]級距!S3</f>
        <v>0.25531914893617019</v>
      </c>
      <c r="K18" s="25">
        <f>[1]級距!T3</f>
        <v>0.10638297872340426</v>
      </c>
    </row>
    <row r="19" spans="1:11" x14ac:dyDescent="0.25">
      <c r="A19" s="46" t="s">
        <v>655</v>
      </c>
      <c r="B19" s="31">
        <v>900</v>
      </c>
      <c r="C19" s="31">
        <f>VLOOKUP($A19,級距!$A:$K,9,FALSE)</f>
        <v>7</v>
      </c>
      <c r="D19" s="31">
        <f>VLOOKUP($A19,級距!$A:$K,10,FALSE)</f>
        <v>5</v>
      </c>
      <c r="E19" s="31">
        <f>VLOOKUP($A19,級距!$A:$K,11,FALSE)</f>
        <v>1</v>
      </c>
      <c r="F19" s="31">
        <f t="shared" si="0"/>
        <v>1</v>
      </c>
      <c r="G19" s="23">
        <f>[1]級距!P4</f>
        <v>2024</v>
      </c>
      <c r="H19" s="24">
        <f>[1]級距!Q4</f>
        <v>2.9045643153526972E-2</v>
      </c>
      <c r="I19" s="24">
        <f>[1]級距!R4</f>
        <v>0.57676348547717837</v>
      </c>
      <c r="J19" s="24">
        <f>[1]級距!S4</f>
        <v>0.36099585062240663</v>
      </c>
      <c r="K19" s="25">
        <f>[1]級距!T4</f>
        <v>3.3195020746887967E-2</v>
      </c>
    </row>
    <row r="20" spans="1:11" x14ac:dyDescent="0.25">
      <c r="A20" s="46" t="s">
        <v>653</v>
      </c>
      <c r="B20" s="31">
        <v>2750</v>
      </c>
      <c r="C20" s="31">
        <f>VLOOKUP($A20,級距!$A:$K,9,FALSE)</f>
        <v>9</v>
      </c>
      <c r="D20" s="31">
        <f>VLOOKUP($A20,級距!$A:$K,10,FALSE)</f>
        <v>7</v>
      </c>
      <c r="E20" s="31">
        <f>VLOOKUP($A20,級距!$A:$K,11,FALSE)</f>
        <v>4</v>
      </c>
      <c r="F20" s="31">
        <f t="shared" si="0"/>
        <v>1</v>
      </c>
      <c r="G20" s="23">
        <f>[1]級距!P5</f>
        <v>2023</v>
      </c>
      <c r="H20" s="24">
        <f>[1]級距!Q5</f>
        <v>8.368200836820083E-3</v>
      </c>
      <c r="I20" s="24">
        <f>[1]級距!R5</f>
        <v>0.59414225941422594</v>
      </c>
      <c r="J20" s="24">
        <f>[1]級距!S5</f>
        <v>0.35983263598326359</v>
      </c>
      <c r="K20" s="25">
        <f>[1]級距!T5</f>
        <v>3.7656903765690378E-2</v>
      </c>
    </row>
    <row r="21" spans="1:11" x14ac:dyDescent="0.25">
      <c r="A21" s="46" t="s">
        <v>648</v>
      </c>
      <c r="B21" s="31">
        <v>300</v>
      </c>
      <c r="C21" s="31">
        <f>VLOOKUP($A21,級距!$A:$K,9,FALSE)</f>
        <v>3</v>
      </c>
      <c r="D21" s="31">
        <f>VLOOKUP($A21,級距!$A:$K,10,FALSE)</f>
        <v>6</v>
      </c>
      <c r="E21" s="31">
        <f>VLOOKUP($A21,級距!$A:$K,11,FALSE)</f>
        <v>2</v>
      </c>
      <c r="F21" s="31">
        <f t="shared" si="0"/>
        <v>1</v>
      </c>
      <c r="G21" s="23">
        <f>[1]級距!P6</f>
        <v>2022</v>
      </c>
      <c r="H21" s="24">
        <f>[1]級距!Q6</f>
        <v>4.065040650406504E-2</v>
      </c>
      <c r="I21" s="24">
        <f>[1]級距!R6</f>
        <v>0.6097560975609756</v>
      </c>
      <c r="J21" s="24">
        <f>[1]級距!S6</f>
        <v>0.2886178861788618</v>
      </c>
      <c r="K21" s="25">
        <f>[1]級距!T6</f>
        <v>6.097560975609756E-2</v>
      </c>
    </row>
    <row r="22" spans="1:11" x14ac:dyDescent="0.25">
      <c r="A22" s="46" t="s">
        <v>642</v>
      </c>
      <c r="B22" s="31">
        <v>4850</v>
      </c>
      <c r="C22" s="31">
        <f>VLOOKUP($A22,級距!$A:$K,9,FALSE)</f>
        <v>10</v>
      </c>
      <c r="D22" s="31">
        <f>VLOOKUP($A22,級距!$A:$K,10,FALSE)</f>
        <v>7</v>
      </c>
      <c r="E22" s="31">
        <f>VLOOKUP($A22,級距!$A:$K,11,FALSE)</f>
        <v>4</v>
      </c>
      <c r="F22" s="31">
        <f t="shared" si="0"/>
        <v>1</v>
      </c>
      <c r="G22" s="23">
        <f>[1]級距!P7</f>
        <v>2021</v>
      </c>
      <c r="H22" s="24">
        <f>[1]級距!Q7</f>
        <v>8.6065573770491802E-2</v>
      </c>
      <c r="I22" s="24">
        <f>[1]級距!R7</f>
        <v>0.56967213114754101</v>
      </c>
      <c r="J22" s="24">
        <f>[1]級距!S7</f>
        <v>0.26639344262295084</v>
      </c>
      <c r="K22" s="25">
        <f>[1]級距!T7</f>
        <v>7.3770491803278687E-2</v>
      </c>
    </row>
    <row r="23" spans="1:11" x14ac:dyDescent="0.25">
      <c r="A23" s="46" t="s">
        <v>639</v>
      </c>
      <c r="B23" s="31">
        <v>500</v>
      </c>
      <c r="C23" s="31">
        <f>VLOOKUP($A23,級距!$A:$K,9,FALSE)</f>
        <v>8</v>
      </c>
      <c r="D23" s="31">
        <f>VLOOKUP($A23,級距!$A:$K,10,FALSE)</f>
        <v>8</v>
      </c>
      <c r="E23" s="31">
        <f>VLOOKUP($A23,級距!$A:$K,11,FALSE)</f>
        <v>4</v>
      </c>
      <c r="F23" s="31">
        <f t="shared" si="0"/>
        <v>1</v>
      </c>
      <c r="G23" s="26">
        <f>[1]級距!P8</f>
        <v>2020</v>
      </c>
      <c r="H23" s="27">
        <f>[1]級距!Q8</f>
        <v>6.1475409836065573E-2</v>
      </c>
      <c r="I23" s="27">
        <f>[1]級距!R8</f>
        <v>0.58606557377049184</v>
      </c>
      <c r="J23" s="27">
        <f>[1]級距!S8</f>
        <v>0.26229508196721313</v>
      </c>
      <c r="K23" s="28">
        <f>[1]級距!T8</f>
        <v>8.6065573770491802E-2</v>
      </c>
    </row>
    <row r="24" spans="1:11" x14ac:dyDescent="0.25">
      <c r="A24" s="46" t="s">
        <v>637</v>
      </c>
      <c r="B24" s="31">
        <v>5200</v>
      </c>
      <c r="C24" s="31">
        <f>VLOOKUP($A24,級距!$A:$K,9,FALSE)</f>
        <v>9</v>
      </c>
      <c r="D24" s="31">
        <f>VLOOKUP($A24,級距!$A:$K,10,FALSE)</f>
        <v>9</v>
      </c>
      <c r="E24" s="31">
        <f>VLOOKUP($A24,級距!$A:$K,11,FALSE)</f>
        <v>4</v>
      </c>
      <c r="F24" s="31">
        <f t="shared" si="0"/>
        <v>1</v>
      </c>
    </row>
    <row r="25" spans="1:11" x14ac:dyDescent="0.25">
      <c r="A25" s="46" t="s">
        <v>636</v>
      </c>
      <c r="B25" s="31">
        <v>-2000</v>
      </c>
      <c r="C25" s="31">
        <f>VLOOKUP($A25,級距!$A:$K,9,FALSE)</f>
        <v>1</v>
      </c>
      <c r="D25" s="31">
        <f>VLOOKUP($A25,級距!$A:$K,10,FALSE)</f>
        <v>6</v>
      </c>
      <c r="E25" s="31">
        <f>VLOOKUP($A25,級距!$A:$K,11,FALSE)</f>
        <v>2</v>
      </c>
      <c r="F25" s="31">
        <f t="shared" si="0"/>
        <v>1</v>
      </c>
    </row>
    <row r="26" spans="1:11" x14ac:dyDescent="0.25">
      <c r="A26" s="46" t="s">
        <v>633</v>
      </c>
      <c r="B26" s="31">
        <v>-700</v>
      </c>
      <c r="C26" s="31">
        <f>VLOOKUP($A26,級距!$A:$K,9,FALSE)</f>
        <v>7</v>
      </c>
      <c r="D26" s="31">
        <f>VLOOKUP($A26,級距!$A:$K,10,FALSE)</f>
        <v>9</v>
      </c>
      <c r="E26" s="31">
        <f>VLOOKUP($A26,級距!$A:$K,11,FALSE)</f>
        <v>4</v>
      </c>
      <c r="F26" s="31">
        <f t="shared" si="0"/>
        <v>1</v>
      </c>
      <c r="I26" s="32" t="s">
        <v>39</v>
      </c>
    </row>
    <row r="27" spans="1:11" x14ac:dyDescent="0.25">
      <c r="A27" s="46" t="s">
        <v>631</v>
      </c>
      <c r="B27" s="31">
        <v>-1900</v>
      </c>
      <c r="C27" s="31">
        <f>VLOOKUP($A27,級距!$A:$K,9,FALSE)</f>
        <v>3</v>
      </c>
      <c r="D27" s="31">
        <f>VLOOKUP($A27,級距!$A:$K,10,FALSE)</f>
        <v>4</v>
      </c>
      <c r="E27" s="31">
        <f>VLOOKUP($A27,級距!$A:$K,11,FALSE)</f>
        <v>2</v>
      </c>
      <c r="F27" s="31">
        <f t="shared" si="0"/>
        <v>1</v>
      </c>
    </row>
    <row r="28" spans="1:11" x14ac:dyDescent="0.25">
      <c r="A28" s="46" t="s">
        <v>628</v>
      </c>
      <c r="B28" s="31">
        <v>5400</v>
      </c>
      <c r="C28" s="31">
        <f>VLOOKUP($A28,級距!$A:$K,9,FALSE)</f>
        <v>8</v>
      </c>
      <c r="D28" s="31">
        <f>VLOOKUP($A28,級距!$A:$K,10,FALSE)</f>
        <v>4</v>
      </c>
      <c r="E28" s="31">
        <f>VLOOKUP($A28,級距!$A:$K,11,FALSE)</f>
        <v>1</v>
      </c>
      <c r="F28" s="31">
        <f t="shared" si="0"/>
        <v>1</v>
      </c>
    </row>
    <row r="29" spans="1:11" x14ac:dyDescent="0.25">
      <c r="A29" s="46" t="s">
        <v>626</v>
      </c>
      <c r="B29" s="31">
        <v>1300</v>
      </c>
      <c r="C29" s="31">
        <f>VLOOKUP($A29,級距!$A:$K,9,FALSE)</f>
        <v>7</v>
      </c>
      <c r="D29" s="31">
        <f>VLOOKUP($A29,級距!$A:$K,10,FALSE)</f>
        <v>7</v>
      </c>
      <c r="E29" s="31">
        <f>VLOOKUP($A29,級距!$A:$K,11,FALSE)</f>
        <v>4</v>
      </c>
      <c r="F29" s="31">
        <f t="shared" si="0"/>
        <v>1</v>
      </c>
    </row>
    <row r="30" spans="1:11" x14ac:dyDescent="0.25">
      <c r="A30" s="46" t="s">
        <v>625</v>
      </c>
      <c r="B30" s="31">
        <v>-5400</v>
      </c>
      <c r="C30" s="31">
        <f>VLOOKUP($A30,級距!$A:$K,9,FALSE)</f>
        <v>10</v>
      </c>
      <c r="D30" s="31">
        <f>VLOOKUP($A30,級距!$A:$K,10,FALSE)</f>
        <v>9</v>
      </c>
      <c r="E30" s="31">
        <f>VLOOKUP($A30,級距!$A:$K,11,FALSE)</f>
        <v>4</v>
      </c>
      <c r="F30" s="31">
        <f t="shared" si="0"/>
        <v>1</v>
      </c>
    </row>
    <row r="31" spans="1:11" x14ac:dyDescent="0.25">
      <c r="A31" s="46" t="s">
        <v>624</v>
      </c>
      <c r="B31" s="31">
        <v>-2350</v>
      </c>
      <c r="C31" s="31">
        <f>VLOOKUP($A31,級距!$A:$K,9,FALSE)</f>
        <v>10</v>
      </c>
      <c r="D31" s="31">
        <f>VLOOKUP($A31,級距!$A:$K,10,FALSE)</f>
        <v>5</v>
      </c>
      <c r="E31" s="31">
        <f>VLOOKUP($A31,級距!$A:$K,11,FALSE)</f>
        <v>1</v>
      </c>
      <c r="F31" s="31">
        <f t="shared" si="0"/>
        <v>1</v>
      </c>
    </row>
    <row r="32" spans="1:11" x14ac:dyDescent="0.25">
      <c r="A32" s="46" t="s">
        <v>622</v>
      </c>
      <c r="B32" s="31">
        <v>1400</v>
      </c>
      <c r="C32" s="31">
        <f>VLOOKUP($A32,級距!$A:$K,9,FALSE)</f>
        <v>10</v>
      </c>
      <c r="D32" s="31">
        <f>VLOOKUP($A32,級距!$A:$K,10,FALSE)</f>
        <v>7</v>
      </c>
      <c r="E32" s="31">
        <f>VLOOKUP($A32,級距!$A:$K,11,FALSE)</f>
        <v>4</v>
      </c>
      <c r="F32" s="31">
        <f t="shared" si="0"/>
        <v>1</v>
      </c>
    </row>
    <row r="33" spans="1:6" x14ac:dyDescent="0.25">
      <c r="A33" s="46" t="s">
        <v>621</v>
      </c>
      <c r="B33" s="31">
        <v>-3650</v>
      </c>
      <c r="C33" s="31">
        <f>VLOOKUP($A33,級距!$A:$K,9,FALSE)</f>
        <v>9</v>
      </c>
      <c r="D33" s="31">
        <f>VLOOKUP($A33,級距!$A:$K,10,FALSE)</f>
        <v>2</v>
      </c>
      <c r="E33" s="31">
        <f>VLOOKUP($A33,級距!$A:$K,11,FALSE)</f>
        <v>1</v>
      </c>
      <c r="F33" s="31">
        <f t="shared" si="0"/>
        <v>1</v>
      </c>
    </row>
    <row r="34" spans="1:6" x14ac:dyDescent="0.25">
      <c r="A34" s="46" t="s">
        <v>618</v>
      </c>
      <c r="B34" s="31">
        <v>30000</v>
      </c>
      <c r="C34" s="31">
        <f>VLOOKUP($A34,級距!$A:$K,9,FALSE)</f>
        <v>10</v>
      </c>
      <c r="D34" s="31">
        <f>VLOOKUP($A34,級距!$A:$K,10,FALSE)</f>
        <v>10</v>
      </c>
      <c r="E34" s="31">
        <f>VLOOKUP($A34,級距!$A:$K,11,FALSE)</f>
        <v>4</v>
      </c>
      <c r="F34" s="31">
        <f t="shared" si="0"/>
        <v>1</v>
      </c>
    </row>
    <row r="35" spans="1:6" x14ac:dyDescent="0.25">
      <c r="A35" s="46" t="s">
        <v>617</v>
      </c>
      <c r="B35" s="31">
        <v>2750</v>
      </c>
      <c r="C35" s="31">
        <f>VLOOKUP($A35,級距!$A:$K,9,FALSE)</f>
        <v>9</v>
      </c>
      <c r="D35" s="31">
        <f>VLOOKUP($A35,級距!$A:$K,10,FALSE)</f>
        <v>6</v>
      </c>
      <c r="E35" s="31">
        <f>VLOOKUP($A35,級距!$A:$K,11,FALSE)</f>
        <v>1</v>
      </c>
      <c r="F35" s="31">
        <f t="shared" si="0"/>
        <v>1</v>
      </c>
    </row>
    <row r="36" spans="1:6" x14ac:dyDescent="0.25">
      <c r="A36" s="46" t="s">
        <v>616</v>
      </c>
      <c r="B36" s="31">
        <v>4050</v>
      </c>
      <c r="C36" s="31">
        <f>VLOOKUP($A36,級距!$A:$K,9,FALSE)</f>
        <v>10</v>
      </c>
      <c r="D36" s="31">
        <f>VLOOKUP($A36,級距!$A:$K,10,FALSE)</f>
        <v>9</v>
      </c>
      <c r="E36" s="31">
        <f>VLOOKUP($A36,級距!$A:$K,11,FALSE)</f>
        <v>4</v>
      </c>
      <c r="F36" s="31">
        <f t="shared" si="0"/>
        <v>1</v>
      </c>
    </row>
    <row r="37" spans="1:6" x14ac:dyDescent="0.25">
      <c r="A37" s="46" t="s">
        <v>615</v>
      </c>
      <c r="B37" s="31">
        <v>5950</v>
      </c>
      <c r="C37" s="31">
        <f>VLOOKUP($A37,級距!$A:$K,9,FALSE)</f>
        <v>10</v>
      </c>
      <c r="D37" s="31">
        <f>VLOOKUP($A37,級距!$A:$K,10,FALSE)</f>
        <v>5</v>
      </c>
      <c r="E37" s="31">
        <f>VLOOKUP($A37,級距!$A:$K,11,FALSE)</f>
        <v>1</v>
      </c>
      <c r="F37" s="31">
        <f t="shared" si="0"/>
        <v>1</v>
      </c>
    </row>
    <row r="38" spans="1:6" x14ac:dyDescent="0.25">
      <c r="A38" s="46" t="s">
        <v>614</v>
      </c>
      <c r="B38" s="31">
        <v>5000</v>
      </c>
      <c r="C38" s="31">
        <f>VLOOKUP($A38,級距!$A:$K,9,FALSE)</f>
        <v>10</v>
      </c>
      <c r="D38" s="31">
        <f>VLOOKUP($A38,級距!$A:$K,10,FALSE)</f>
        <v>8</v>
      </c>
      <c r="E38" s="31">
        <f>VLOOKUP($A38,級距!$A:$K,11,FALSE)</f>
        <v>4</v>
      </c>
      <c r="F38" s="31">
        <f t="shared" si="0"/>
        <v>1</v>
      </c>
    </row>
    <row r="39" spans="1:6" x14ac:dyDescent="0.25">
      <c r="A39" s="46" t="s">
        <v>613</v>
      </c>
      <c r="B39" s="31">
        <v>4850</v>
      </c>
      <c r="C39" s="31">
        <f>VLOOKUP($A39,級距!$A:$K,9,FALSE)</f>
        <v>10</v>
      </c>
      <c r="D39" s="31">
        <f>VLOOKUP($A39,級距!$A:$K,10,FALSE)</f>
        <v>5</v>
      </c>
      <c r="E39" s="31">
        <f>VLOOKUP($A39,級距!$A:$K,11,FALSE)</f>
        <v>1</v>
      </c>
      <c r="F39" s="31">
        <f t="shared" si="0"/>
        <v>1</v>
      </c>
    </row>
    <row r="40" spans="1:6" x14ac:dyDescent="0.25">
      <c r="A40" s="46" t="s">
        <v>612</v>
      </c>
      <c r="B40" s="31">
        <v>4100</v>
      </c>
      <c r="C40" s="31">
        <f>VLOOKUP($A40,級距!$A:$K,9,FALSE)</f>
        <v>10</v>
      </c>
      <c r="D40" s="31">
        <f>VLOOKUP($A40,級距!$A:$K,10,FALSE)</f>
        <v>7</v>
      </c>
      <c r="E40" s="31">
        <f>VLOOKUP($A40,級距!$A:$K,11,FALSE)</f>
        <v>4</v>
      </c>
      <c r="F40" s="31">
        <f t="shared" si="0"/>
        <v>1</v>
      </c>
    </row>
    <row r="41" spans="1:6" x14ac:dyDescent="0.25">
      <c r="A41" s="46" t="s">
        <v>611</v>
      </c>
      <c r="B41" s="31">
        <v>5400</v>
      </c>
      <c r="C41" s="31">
        <f>VLOOKUP($A41,級距!$A:$K,9,FALSE)</f>
        <v>10</v>
      </c>
      <c r="D41" s="31">
        <f>VLOOKUP($A41,級距!$A:$K,10,FALSE)</f>
        <v>9</v>
      </c>
      <c r="E41" s="31">
        <f>VLOOKUP($A41,級距!$A:$K,11,FALSE)</f>
        <v>4</v>
      </c>
      <c r="F41" s="31">
        <f t="shared" si="0"/>
        <v>1</v>
      </c>
    </row>
    <row r="42" spans="1:6" x14ac:dyDescent="0.25">
      <c r="A42" s="46" t="s">
        <v>610</v>
      </c>
      <c r="B42" s="31">
        <v>1550</v>
      </c>
      <c r="C42" s="31">
        <f>VLOOKUP($A42,級距!$A:$K,9,FALSE)</f>
        <v>9</v>
      </c>
      <c r="D42" s="31">
        <f>VLOOKUP($A42,級距!$A:$K,10,FALSE)</f>
        <v>9</v>
      </c>
      <c r="E42" s="31">
        <f>VLOOKUP($A42,級距!$A:$K,11,FALSE)</f>
        <v>4</v>
      </c>
      <c r="F42" s="31">
        <f t="shared" si="0"/>
        <v>1</v>
      </c>
    </row>
    <row r="43" spans="1:6" x14ac:dyDescent="0.25">
      <c r="A43" s="46" t="s">
        <v>609</v>
      </c>
      <c r="B43" s="31">
        <v>6250</v>
      </c>
      <c r="C43" s="31">
        <f>VLOOKUP($A43,級距!$A:$K,9,FALSE)</f>
        <v>9</v>
      </c>
      <c r="D43" s="31">
        <f>VLOOKUP($A43,級距!$A:$K,10,FALSE)</f>
        <v>9</v>
      </c>
      <c r="E43" s="31">
        <f>VLOOKUP($A43,級距!$A:$K,11,FALSE)</f>
        <v>4</v>
      </c>
      <c r="F43" s="31">
        <f t="shared" si="0"/>
        <v>1</v>
      </c>
    </row>
    <row r="44" spans="1:6" x14ac:dyDescent="0.25">
      <c r="A44" s="46" t="s">
        <v>608</v>
      </c>
      <c r="B44" s="31">
        <v>300</v>
      </c>
      <c r="C44" s="31">
        <f>VLOOKUP($A44,級距!$A:$K,9,FALSE)</f>
        <v>3</v>
      </c>
      <c r="D44" s="31">
        <f>VLOOKUP($A44,級距!$A:$K,10,FALSE)</f>
        <v>1</v>
      </c>
      <c r="E44" s="31">
        <f>VLOOKUP($A44,級距!$A:$K,11,FALSE)</f>
        <v>2</v>
      </c>
      <c r="F44" s="31">
        <f t="shared" si="0"/>
        <v>1</v>
      </c>
    </row>
    <row r="45" spans="1:6" x14ac:dyDescent="0.25">
      <c r="A45" s="46" t="s">
        <v>606</v>
      </c>
      <c r="B45" s="31">
        <v>3900</v>
      </c>
      <c r="C45" s="31">
        <f>VLOOKUP($A45,級距!$A:$K,9,FALSE)</f>
        <v>8</v>
      </c>
      <c r="D45" s="31">
        <f>VLOOKUP($A45,級距!$A:$K,10,FALSE)</f>
        <v>8</v>
      </c>
      <c r="E45" s="31">
        <f>VLOOKUP($A45,級距!$A:$K,11,FALSE)</f>
        <v>4</v>
      </c>
      <c r="F45" s="31">
        <f t="shared" si="0"/>
        <v>1</v>
      </c>
    </row>
    <row r="46" spans="1:6" x14ac:dyDescent="0.25">
      <c r="A46" s="46" t="s">
        <v>604</v>
      </c>
      <c r="B46" s="31">
        <v>500</v>
      </c>
      <c r="C46" s="31">
        <f>VLOOKUP($A46,級距!$A:$K,9,FALSE)</f>
        <v>4</v>
      </c>
      <c r="D46" s="31">
        <f>VLOOKUP($A46,級距!$A:$K,10,FALSE)</f>
        <v>4</v>
      </c>
      <c r="E46" s="31">
        <f>VLOOKUP($A46,級距!$A:$K,11,FALSE)</f>
        <v>2</v>
      </c>
      <c r="F46" s="31">
        <f t="shared" si="0"/>
        <v>1</v>
      </c>
    </row>
    <row r="47" spans="1:6" x14ac:dyDescent="0.25">
      <c r="A47" s="46" t="s">
        <v>603</v>
      </c>
      <c r="B47" s="31">
        <v>-2800</v>
      </c>
      <c r="C47" s="31">
        <f>VLOOKUP($A47,級距!$A:$K,9,FALSE)</f>
        <v>2</v>
      </c>
      <c r="D47" s="31">
        <f>VLOOKUP($A47,級距!$A:$K,10,FALSE)</f>
        <v>3</v>
      </c>
      <c r="E47" s="31">
        <f>VLOOKUP($A47,級距!$A:$K,11,FALSE)</f>
        <v>2</v>
      </c>
      <c r="F47" s="31">
        <f t="shared" si="0"/>
        <v>1</v>
      </c>
    </row>
    <row r="48" spans="1:6" x14ac:dyDescent="0.25">
      <c r="A48" s="46" t="s">
        <v>602</v>
      </c>
      <c r="B48" s="31">
        <v>-800</v>
      </c>
      <c r="C48" s="31">
        <f>VLOOKUP($A48,級距!$A:$K,9,FALSE)</f>
        <v>1</v>
      </c>
      <c r="D48" s="31">
        <f>VLOOKUP($A48,級距!$A:$K,10,FALSE)</f>
        <v>3</v>
      </c>
      <c r="E48" s="31">
        <f>VLOOKUP($A48,級距!$A:$K,11,FALSE)</f>
        <v>2</v>
      </c>
      <c r="F48" s="31">
        <f t="shared" si="0"/>
        <v>1</v>
      </c>
    </row>
    <row r="49" spans="1:6" x14ac:dyDescent="0.25">
      <c r="A49" s="46" t="s">
        <v>601</v>
      </c>
      <c r="B49" s="31">
        <v>-1500</v>
      </c>
      <c r="C49" s="31">
        <f>VLOOKUP($A49,級距!$A:$K,9,FALSE)</f>
        <v>1</v>
      </c>
      <c r="D49" s="31">
        <f>VLOOKUP($A49,級距!$A:$K,10,FALSE)</f>
        <v>4</v>
      </c>
      <c r="E49" s="31">
        <f>VLOOKUP($A49,級距!$A:$K,11,FALSE)</f>
        <v>2</v>
      </c>
      <c r="F49" s="31">
        <f t="shared" si="0"/>
        <v>1</v>
      </c>
    </row>
    <row r="50" spans="1:6" x14ac:dyDescent="0.25">
      <c r="A50" s="46" t="s">
        <v>599</v>
      </c>
      <c r="B50" s="31">
        <v>-600</v>
      </c>
      <c r="C50" s="31">
        <f>VLOOKUP($A50,級距!$A:$K,9,FALSE)</f>
        <v>1</v>
      </c>
      <c r="D50" s="31">
        <f>VLOOKUP($A50,級距!$A:$K,10,FALSE)</f>
        <v>6</v>
      </c>
      <c r="E50" s="31">
        <f>VLOOKUP($A50,級距!$A:$K,11,FALSE)</f>
        <v>2</v>
      </c>
      <c r="F50" s="31">
        <f t="shared" si="0"/>
        <v>1</v>
      </c>
    </row>
    <row r="51" spans="1:6" x14ac:dyDescent="0.25">
      <c r="A51" s="46" t="s">
        <v>598</v>
      </c>
      <c r="B51" s="31">
        <v>-200</v>
      </c>
      <c r="C51" s="31">
        <f>VLOOKUP($A51,級距!$A:$K,9,FALSE)</f>
        <v>1</v>
      </c>
      <c r="D51" s="31">
        <f>VLOOKUP($A51,級距!$A:$K,10,FALSE)</f>
        <v>1</v>
      </c>
      <c r="E51" s="31">
        <f>VLOOKUP($A51,級距!$A:$K,11,FALSE)</f>
        <v>2</v>
      </c>
      <c r="F51" s="31">
        <f t="shared" si="0"/>
        <v>1</v>
      </c>
    </row>
    <row r="52" spans="1:6" x14ac:dyDescent="0.25">
      <c r="A52" s="46" t="s">
        <v>596</v>
      </c>
      <c r="B52" s="31">
        <v>-2900</v>
      </c>
      <c r="C52" s="31">
        <f>VLOOKUP($A52,級距!$A:$K,9,FALSE)</f>
        <v>3</v>
      </c>
      <c r="D52" s="31">
        <f>VLOOKUP($A52,級距!$A:$K,10,FALSE)</f>
        <v>1</v>
      </c>
      <c r="E52" s="31">
        <f>VLOOKUP($A52,級距!$A:$K,11,FALSE)</f>
        <v>2</v>
      </c>
      <c r="F52" s="31">
        <f t="shared" si="0"/>
        <v>1</v>
      </c>
    </row>
    <row r="53" spans="1:6" x14ac:dyDescent="0.25">
      <c r="A53" s="46" t="s">
        <v>594</v>
      </c>
      <c r="B53" s="31">
        <v>1400</v>
      </c>
      <c r="C53" s="31">
        <f>VLOOKUP($A53,級距!$A:$K,9,FALSE)</f>
        <v>9</v>
      </c>
      <c r="D53" s="31">
        <f>VLOOKUP($A53,級距!$A:$K,10,FALSE)</f>
        <v>6</v>
      </c>
      <c r="E53" s="31">
        <f>VLOOKUP($A53,級距!$A:$K,11,FALSE)</f>
        <v>1</v>
      </c>
      <c r="F53" s="31">
        <f t="shared" si="0"/>
        <v>1</v>
      </c>
    </row>
    <row r="54" spans="1:6" x14ac:dyDescent="0.25">
      <c r="A54" s="46" t="s">
        <v>593</v>
      </c>
      <c r="B54" s="31">
        <v>2950</v>
      </c>
      <c r="C54" s="31">
        <f>VLOOKUP($A54,級距!$A:$K,9,FALSE)</f>
        <v>6</v>
      </c>
      <c r="D54" s="31">
        <f>VLOOKUP($A54,級距!$A:$K,10,FALSE)</f>
        <v>7</v>
      </c>
      <c r="E54" s="31">
        <f>VLOOKUP($A54,級距!$A:$K,11,FALSE)</f>
        <v>4</v>
      </c>
      <c r="F54" s="31">
        <f t="shared" si="0"/>
        <v>1</v>
      </c>
    </row>
    <row r="55" spans="1:6" x14ac:dyDescent="0.25">
      <c r="A55" s="46" t="s">
        <v>592</v>
      </c>
      <c r="B55" s="31">
        <v>1700</v>
      </c>
      <c r="C55" s="31">
        <f>VLOOKUP($A55,級距!$A:$K,9,FALSE)</f>
        <v>2</v>
      </c>
      <c r="D55" s="31">
        <f>VLOOKUP($A55,級距!$A:$K,10,FALSE)</f>
        <v>7</v>
      </c>
      <c r="E55" s="31">
        <f>VLOOKUP($A55,級距!$A:$K,11,FALSE)</f>
        <v>3</v>
      </c>
      <c r="F55" s="31">
        <f t="shared" si="0"/>
        <v>1</v>
      </c>
    </row>
    <row r="56" spans="1:6" x14ac:dyDescent="0.25">
      <c r="A56" s="46" t="s">
        <v>590</v>
      </c>
      <c r="B56" s="31">
        <v>-1000</v>
      </c>
      <c r="C56" s="31">
        <f>VLOOKUP($A56,級距!$A:$K,9,FALSE)</f>
        <v>1</v>
      </c>
      <c r="D56" s="31">
        <f>VLOOKUP($A56,級距!$A:$K,10,FALSE)</f>
        <v>2</v>
      </c>
      <c r="E56" s="31">
        <f>VLOOKUP($A56,級距!$A:$K,11,FALSE)</f>
        <v>2</v>
      </c>
      <c r="F56" s="31">
        <f t="shared" si="0"/>
        <v>1</v>
      </c>
    </row>
    <row r="57" spans="1:6" x14ac:dyDescent="0.25">
      <c r="A57" s="46" t="s">
        <v>589</v>
      </c>
      <c r="B57" s="31">
        <v>-3100</v>
      </c>
      <c r="C57" s="31">
        <f>VLOOKUP($A57,級距!$A:$K,9,FALSE)</f>
        <v>1</v>
      </c>
      <c r="D57" s="31">
        <f>VLOOKUP($A57,級距!$A:$K,10,FALSE)</f>
        <v>5</v>
      </c>
      <c r="E57" s="31">
        <f>VLOOKUP($A57,級距!$A:$K,11,FALSE)</f>
        <v>2</v>
      </c>
      <c r="F57" s="31">
        <f t="shared" si="0"/>
        <v>1</v>
      </c>
    </row>
    <row r="58" spans="1:6" x14ac:dyDescent="0.25">
      <c r="A58" s="46" t="s">
        <v>588</v>
      </c>
      <c r="B58" s="31">
        <v>3400</v>
      </c>
      <c r="C58" s="31">
        <f>VLOOKUP($A58,級距!$A:$K,9,FALSE)</f>
        <v>4</v>
      </c>
      <c r="D58" s="31">
        <f>VLOOKUP($A58,級距!$A:$K,10,FALSE)</f>
        <v>4</v>
      </c>
      <c r="E58" s="31">
        <f>VLOOKUP($A58,級距!$A:$K,11,FALSE)</f>
        <v>2</v>
      </c>
      <c r="F58" s="31">
        <f t="shared" si="0"/>
        <v>1</v>
      </c>
    </row>
    <row r="59" spans="1:6" x14ac:dyDescent="0.25">
      <c r="A59" s="46" t="s">
        <v>587</v>
      </c>
      <c r="B59" s="31">
        <v>-800</v>
      </c>
      <c r="C59" s="31">
        <f>VLOOKUP($A59,級距!$A:$K,9,FALSE)</f>
        <v>2</v>
      </c>
      <c r="D59" s="31">
        <f>VLOOKUP($A59,級距!$A:$K,10,FALSE)</f>
        <v>3</v>
      </c>
      <c r="E59" s="31">
        <f>VLOOKUP($A59,級距!$A:$K,11,FALSE)</f>
        <v>2</v>
      </c>
      <c r="F59" s="31">
        <f t="shared" si="0"/>
        <v>1</v>
      </c>
    </row>
    <row r="60" spans="1:6" x14ac:dyDescent="0.25">
      <c r="A60" s="46" t="s">
        <v>586</v>
      </c>
      <c r="B60" s="31">
        <v>-1000</v>
      </c>
      <c r="C60" s="31">
        <f>VLOOKUP($A60,級距!$A:$K,9,FALSE)</f>
        <v>5</v>
      </c>
      <c r="D60" s="31">
        <f>VLOOKUP($A60,級距!$A:$K,10,FALSE)</f>
        <v>7</v>
      </c>
      <c r="E60" s="31">
        <f>VLOOKUP($A60,級距!$A:$K,11,FALSE)</f>
        <v>3</v>
      </c>
      <c r="F60" s="31">
        <f t="shared" si="0"/>
        <v>1</v>
      </c>
    </row>
    <row r="61" spans="1:6" x14ac:dyDescent="0.25">
      <c r="A61" s="46" t="s">
        <v>585</v>
      </c>
      <c r="B61" s="31">
        <v>-1100</v>
      </c>
      <c r="C61" s="31">
        <f>VLOOKUP($A61,級距!$A:$K,9,FALSE)</f>
        <v>2</v>
      </c>
      <c r="D61" s="31">
        <f>VLOOKUP($A61,級距!$A:$K,10,FALSE)</f>
        <v>1</v>
      </c>
      <c r="E61" s="31">
        <f>VLOOKUP($A61,級距!$A:$K,11,FALSE)</f>
        <v>2</v>
      </c>
      <c r="F61" s="31">
        <f t="shared" si="0"/>
        <v>1</v>
      </c>
    </row>
    <row r="62" spans="1:6" x14ac:dyDescent="0.25">
      <c r="A62" s="46" t="s">
        <v>583</v>
      </c>
      <c r="B62" s="31">
        <v>-700</v>
      </c>
      <c r="C62" s="31">
        <f>VLOOKUP($A62,級距!$A:$K,9,FALSE)</f>
        <v>5</v>
      </c>
      <c r="D62" s="31">
        <f>VLOOKUP($A62,級距!$A:$K,10,FALSE)</f>
        <v>2</v>
      </c>
      <c r="E62" s="31">
        <f>VLOOKUP($A62,級距!$A:$K,11,FALSE)</f>
        <v>2</v>
      </c>
      <c r="F62" s="31">
        <f t="shared" si="0"/>
        <v>1</v>
      </c>
    </row>
    <row r="63" spans="1:6" x14ac:dyDescent="0.25">
      <c r="A63" s="46" t="s">
        <v>579</v>
      </c>
      <c r="B63" s="31">
        <v>-1700</v>
      </c>
      <c r="C63" s="31">
        <f>VLOOKUP($A63,級距!$A:$K,9,FALSE)</f>
        <v>3</v>
      </c>
      <c r="D63" s="31">
        <f>VLOOKUP($A63,級距!$A:$K,10,FALSE)</f>
        <v>1</v>
      </c>
      <c r="E63" s="31">
        <f>VLOOKUP($A63,級距!$A:$K,11,FALSE)</f>
        <v>2</v>
      </c>
      <c r="F63" s="31">
        <f t="shared" si="0"/>
        <v>1</v>
      </c>
    </row>
    <row r="64" spans="1:6" x14ac:dyDescent="0.25">
      <c r="A64" s="46" t="s">
        <v>578</v>
      </c>
      <c r="B64" s="31">
        <v>-4600</v>
      </c>
      <c r="C64" s="31">
        <f>VLOOKUP($A64,級距!$A:$K,9,FALSE)</f>
        <v>7</v>
      </c>
      <c r="D64" s="31">
        <f>VLOOKUP($A64,級距!$A:$K,10,FALSE)</f>
        <v>2</v>
      </c>
      <c r="E64" s="31">
        <f>VLOOKUP($A64,級距!$A:$K,11,FALSE)</f>
        <v>1</v>
      </c>
      <c r="F64" s="31">
        <f t="shared" si="0"/>
        <v>1</v>
      </c>
    </row>
    <row r="65" spans="1:6" x14ac:dyDescent="0.25">
      <c r="A65" s="46" t="s">
        <v>575</v>
      </c>
      <c r="B65" s="31">
        <v>-1100</v>
      </c>
      <c r="C65" s="31">
        <f>VLOOKUP($A65,級距!$A:$K,9,FALSE)</f>
        <v>9</v>
      </c>
      <c r="D65" s="31">
        <f>VLOOKUP($A65,級距!$A:$K,10,FALSE)</f>
        <v>1</v>
      </c>
      <c r="E65" s="31">
        <f>VLOOKUP($A65,級距!$A:$K,11,FALSE)</f>
        <v>1</v>
      </c>
      <c r="F65" s="31">
        <f t="shared" si="0"/>
        <v>1</v>
      </c>
    </row>
    <row r="66" spans="1:6" x14ac:dyDescent="0.25">
      <c r="A66" s="46" t="s">
        <v>572</v>
      </c>
      <c r="B66" s="31">
        <v>3450</v>
      </c>
      <c r="C66" s="31">
        <f>VLOOKUP($A66,級距!$A:$K,9,FALSE)</f>
        <v>8</v>
      </c>
      <c r="D66" s="31">
        <f>VLOOKUP($A66,級距!$A:$K,10,FALSE)</f>
        <v>7</v>
      </c>
      <c r="E66" s="31">
        <f>VLOOKUP($A66,級距!$A:$K,11,FALSE)</f>
        <v>4</v>
      </c>
      <c r="F66" s="31">
        <f t="shared" si="0"/>
        <v>1</v>
      </c>
    </row>
    <row r="67" spans="1:6" x14ac:dyDescent="0.25">
      <c r="A67" s="46" t="s">
        <v>571</v>
      </c>
      <c r="B67" s="31">
        <v>1500</v>
      </c>
      <c r="C67" s="31">
        <f>VLOOKUP($A67,級距!$A:$K,9,FALSE)</f>
        <v>3</v>
      </c>
      <c r="D67" s="31">
        <f>VLOOKUP($A67,級距!$A:$K,10,FALSE)</f>
        <v>9</v>
      </c>
      <c r="E67" s="31">
        <f>VLOOKUP($A67,級距!$A:$K,11,FALSE)</f>
        <v>3</v>
      </c>
      <c r="F67" s="31">
        <f t="shared" si="0"/>
        <v>1</v>
      </c>
    </row>
    <row r="68" spans="1:6" x14ac:dyDescent="0.25">
      <c r="A68" s="46" t="s">
        <v>565</v>
      </c>
      <c r="B68" s="31">
        <v>500</v>
      </c>
      <c r="C68" s="31">
        <f>VLOOKUP($A68,級距!$A:$K,9,FALSE)</f>
        <v>5</v>
      </c>
      <c r="D68" s="31">
        <f>VLOOKUP($A68,級距!$A:$K,10,FALSE)</f>
        <v>6</v>
      </c>
      <c r="E68" s="31">
        <f>VLOOKUP($A68,級距!$A:$K,11,FALSE)</f>
        <v>2</v>
      </c>
      <c r="F68" s="31">
        <f t="shared" ref="F68:F131" si="1">IF(A69&lt;&gt;A68,1,0)</f>
        <v>1</v>
      </c>
    </row>
    <row r="69" spans="1:6" x14ac:dyDescent="0.25">
      <c r="A69" s="46" t="s">
        <v>563</v>
      </c>
      <c r="B69" s="31">
        <v>-1200</v>
      </c>
      <c r="C69" s="31">
        <f>VLOOKUP($A69,級距!$A:$K,9,FALSE)</f>
        <v>3</v>
      </c>
      <c r="D69" s="31">
        <f>VLOOKUP($A69,級距!$A:$K,10,FALSE)</f>
        <v>4</v>
      </c>
      <c r="E69" s="31">
        <f>VLOOKUP($A69,級距!$A:$K,11,FALSE)</f>
        <v>2</v>
      </c>
      <c r="F69" s="31">
        <f t="shared" si="1"/>
        <v>1</v>
      </c>
    </row>
    <row r="70" spans="1:6" x14ac:dyDescent="0.25">
      <c r="A70" s="46" t="s">
        <v>561</v>
      </c>
      <c r="B70" s="31">
        <v>-700</v>
      </c>
      <c r="C70" s="31">
        <f>VLOOKUP($A70,級距!$A:$K,9,FALSE)</f>
        <v>1</v>
      </c>
      <c r="D70" s="31">
        <f>VLOOKUP($A70,級距!$A:$K,10,FALSE)</f>
        <v>4</v>
      </c>
      <c r="E70" s="31">
        <f>VLOOKUP($A70,級距!$A:$K,11,FALSE)</f>
        <v>2</v>
      </c>
      <c r="F70" s="31">
        <f t="shared" si="1"/>
        <v>1</v>
      </c>
    </row>
    <row r="71" spans="1:6" x14ac:dyDescent="0.25">
      <c r="A71" s="46" t="s">
        <v>560</v>
      </c>
      <c r="B71" s="31">
        <v>2300</v>
      </c>
      <c r="C71" s="31">
        <f>VLOOKUP($A71,級距!$A:$K,9,FALSE)</f>
        <v>5</v>
      </c>
      <c r="D71" s="31">
        <f>VLOOKUP($A71,級距!$A:$K,10,FALSE)</f>
        <v>9</v>
      </c>
      <c r="E71" s="31">
        <f>VLOOKUP($A71,級距!$A:$K,11,FALSE)</f>
        <v>3</v>
      </c>
      <c r="F71" s="31">
        <f t="shared" si="1"/>
        <v>1</v>
      </c>
    </row>
    <row r="72" spans="1:6" x14ac:dyDescent="0.25">
      <c r="A72" s="46" t="s">
        <v>558</v>
      </c>
      <c r="B72" s="31">
        <v>2950</v>
      </c>
      <c r="C72" s="31">
        <f>VLOOKUP($A72,級距!$A:$K,9,FALSE)</f>
        <v>4</v>
      </c>
      <c r="D72" s="31">
        <f>VLOOKUP($A72,級距!$A:$K,10,FALSE)</f>
        <v>8</v>
      </c>
      <c r="E72" s="31">
        <f>VLOOKUP($A72,級距!$A:$K,11,FALSE)</f>
        <v>3</v>
      </c>
      <c r="F72" s="31">
        <f t="shared" si="1"/>
        <v>1</v>
      </c>
    </row>
    <row r="73" spans="1:6" x14ac:dyDescent="0.25">
      <c r="A73" s="46" t="s">
        <v>557</v>
      </c>
      <c r="B73" s="31">
        <v>-3800</v>
      </c>
      <c r="C73" s="31">
        <f>VLOOKUP($A73,級距!$A:$K,9,FALSE)</f>
        <v>5</v>
      </c>
      <c r="D73" s="31">
        <f>VLOOKUP($A73,級距!$A:$K,10,FALSE)</f>
        <v>6</v>
      </c>
      <c r="E73" s="31">
        <f>VLOOKUP($A73,級距!$A:$K,11,FALSE)</f>
        <v>2</v>
      </c>
      <c r="F73" s="31">
        <f t="shared" si="1"/>
        <v>1</v>
      </c>
    </row>
    <row r="74" spans="1:6" x14ac:dyDescent="0.25">
      <c r="A74" s="46" t="s">
        <v>556</v>
      </c>
      <c r="B74" s="31">
        <v>-2700</v>
      </c>
      <c r="C74" s="31">
        <f>VLOOKUP($A74,級距!$A:$K,9,FALSE)</f>
        <v>5</v>
      </c>
      <c r="D74" s="31">
        <f>VLOOKUP($A74,級距!$A:$K,10,FALSE)</f>
        <v>4</v>
      </c>
      <c r="E74" s="31">
        <f>VLOOKUP($A74,級距!$A:$K,11,FALSE)</f>
        <v>2</v>
      </c>
      <c r="F74" s="31">
        <f t="shared" si="1"/>
        <v>1</v>
      </c>
    </row>
    <row r="75" spans="1:6" x14ac:dyDescent="0.25">
      <c r="A75" s="46" t="s">
        <v>554</v>
      </c>
      <c r="B75" s="31">
        <v>-500</v>
      </c>
      <c r="C75" s="31">
        <f>VLOOKUP($A75,級距!$A:$K,9,FALSE)</f>
        <v>5</v>
      </c>
      <c r="D75" s="31">
        <f>VLOOKUP($A75,級距!$A:$K,10,FALSE)</f>
        <v>7</v>
      </c>
      <c r="E75" s="31">
        <f>VLOOKUP($A75,級距!$A:$K,11,FALSE)</f>
        <v>3</v>
      </c>
      <c r="F75" s="31">
        <f t="shared" si="1"/>
        <v>1</v>
      </c>
    </row>
    <row r="76" spans="1:6" x14ac:dyDescent="0.25">
      <c r="A76" s="46" t="s">
        <v>553</v>
      </c>
      <c r="B76" s="31">
        <v>1750</v>
      </c>
      <c r="C76" s="31">
        <f>VLOOKUP($A76,級距!$A:$K,9,FALSE)</f>
        <v>4</v>
      </c>
      <c r="D76" s="31">
        <f>VLOOKUP($A76,級距!$A:$K,10,FALSE)</f>
        <v>4</v>
      </c>
      <c r="E76" s="31">
        <f>VLOOKUP($A76,級距!$A:$K,11,FALSE)</f>
        <v>2</v>
      </c>
      <c r="F76" s="31">
        <f t="shared" si="1"/>
        <v>1</v>
      </c>
    </row>
    <row r="77" spans="1:6" x14ac:dyDescent="0.25">
      <c r="A77" s="46" t="s">
        <v>552</v>
      </c>
      <c r="B77" s="31">
        <v>4050</v>
      </c>
      <c r="C77" s="31">
        <f>VLOOKUP($A77,級距!$A:$K,9,FALSE)</f>
        <v>5</v>
      </c>
      <c r="D77" s="31">
        <f>VLOOKUP($A77,級距!$A:$K,10,FALSE)</f>
        <v>8</v>
      </c>
      <c r="E77" s="31">
        <f>VLOOKUP($A77,級距!$A:$K,11,FALSE)</f>
        <v>3</v>
      </c>
      <c r="F77" s="31">
        <f t="shared" si="1"/>
        <v>1</v>
      </c>
    </row>
    <row r="78" spans="1:6" x14ac:dyDescent="0.25">
      <c r="A78" s="46" t="s">
        <v>548</v>
      </c>
      <c r="B78" s="31">
        <v>-2400</v>
      </c>
      <c r="C78" s="31">
        <f>VLOOKUP($A78,級距!$A:$K,9,FALSE)</f>
        <v>5</v>
      </c>
      <c r="D78" s="31">
        <f>VLOOKUP($A78,級距!$A:$K,10,FALSE)</f>
        <v>7</v>
      </c>
      <c r="E78" s="31">
        <f>VLOOKUP($A78,級距!$A:$K,11,FALSE)</f>
        <v>3</v>
      </c>
      <c r="F78" s="31">
        <f t="shared" si="1"/>
        <v>1</v>
      </c>
    </row>
    <row r="79" spans="1:6" x14ac:dyDescent="0.25">
      <c r="A79" s="46" t="s">
        <v>546</v>
      </c>
      <c r="B79" s="31">
        <v>-550</v>
      </c>
      <c r="C79" s="31">
        <f>VLOOKUP($A79,級距!$A:$K,9,FALSE)</f>
        <v>2</v>
      </c>
      <c r="D79" s="31">
        <f>VLOOKUP($A79,級距!$A:$K,10,FALSE)</f>
        <v>1</v>
      </c>
      <c r="E79" s="31">
        <f>VLOOKUP($A79,級距!$A:$K,11,FALSE)</f>
        <v>2</v>
      </c>
      <c r="F79" s="31">
        <f t="shared" si="1"/>
        <v>1</v>
      </c>
    </row>
    <row r="80" spans="1:6" x14ac:dyDescent="0.25">
      <c r="A80" s="46" t="s">
        <v>543</v>
      </c>
      <c r="B80" s="31">
        <v>2200</v>
      </c>
      <c r="C80" s="31">
        <f>VLOOKUP($A80,級距!$A:$K,9,FALSE)</f>
        <v>6</v>
      </c>
      <c r="D80" s="31">
        <f>VLOOKUP($A80,級距!$A:$K,10,FALSE)</f>
        <v>10</v>
      </c>
      <c r="E80" s="31">
        <f>VLOOKUP($A80,級距!$A:$K,11,FALSE)</f>
        <v>4</v>
      </c>
      <c r="F80" s="31">
        <f t="shared" si="1"/>
        <v>1</v>
      </c>
    </row>
    <row r="81" spans="1:6" x14ac:dyDescent="0.25">
      <c r="A81" s="46" t="s">
        <v>542</v>
      </c>
      <c r="B81" s="31">
        <v>-1900</v>
      </c>
      <c r="C81" s="31">
        <f>VLOOKUP($A81,級距!$A:$K,9,FALSE)</f>
        <v>3</v>
      </c>
      <c r="D81" s="31">
        <f>VLOOKUP($A81,級距!$A:$K,10,FALSE)</f>
        <v>4</v>
      </c>
      <c r="E81" s="31">
        <f>VLOOKUP($A81,級距!$A:$K,11,FALSE)</f>
        <v>2</v>
      </c>
      <c r="F81" s="31">
        <f t="shared" si="1"/>
        <v>1</v>
      </c>
    </row>
    <row r="82" spans="1:6" x14ac:dyDescent="0.25">
      <c r="A82" s="46" t="s">
        <v>541</v>
      </c>
      <c r="B82" s="31">
        <v>-1800</v>
      </c>
      <c r="C82" s="31">
        <f>VLOOKUP($A82,級距!$A:$K,9,FALSE)</f>
        <v>4</v>
      </c>
      <c r="D82" s="31">
        <f>VLOOKUP($A82,級距!$A:$K,10,FALSE)</f>
        <v>6</v>
      </c>
      <c r="E82" s="31">
        <f>VLOOKUP($A82,級距!$A:$K,11,FALSE)</f>
        <v>2</v>
      </c>
      <c r="F82" s="31">
        <f t="shared" si="1"/>
        <v>1</v>
      </c>
    </row>
    <row r="83" spans="1:6" x14ac:dyDescent="0.25">
      <c r="A83" s="46" t="s">
        <v>539</v>
      </c>
      <c r="B83" s="31">
        <v>-400</v>
      </c>
      <c r="C83" s="31">
        <f>VLOOKUP($A83,級距!$A:$K,9,FALSE)</f>
        <v>2</v>
      </c>
      <c r="D83" s="31">
        <f>VLOOKUP($A83,級距!$A:$K,10,FALSE)</f>
        <v>3</v>
      </c>
      <c r="E83" s="31">
        <f>VLOOKUP($A83,級距!$A:$K,11,FALSE)</f>
        <v>2</v>
      </c>
      <c r="F83" s="31">
        <f t="shared" si="1"/>
        <v>1</v>
      </c>
    </row>
    <row r="84" spans="1:6" x14ac:dyDescent="0.25">
      <c r="A84" s="46" t="s">
        <v>537</v>
      </c>
      <c r="B84" s="31">
        <v>-300</v>
      </c>
      <c r="C84" s="31">
        <f>VLOOKUP($A84,級距!$A:$K,9,FALSE)</f>
        <v>4</v>
      </c>
      <c r="D84" s="31">
        <f>VLOOKUP($A84,級距!$A:$K,10,FALSE)</f>
        <v>2</v>
      </c>
      <c r="E84" s="31">
        <f>VLOOKUP($A84,級距!$A:$K,11,FALSE)</f>
        <v>2</v>
      </c>
      <c r="F84" s="31">
        <f t="shared" si="1"/>
        <v>1</v>
      </c>
    </row>
    <row r="85" spans="1:6" x14ac:dyDescent="0.25">
      <c r="A85" s="46" t="s">
        <v>534</v>
      </c>
      <c r="B85" s="31">
        <v>-5400</v>
      </c>
      <c r="C85" s="31">
        <f>VLOOKUP($A85,級距!$A:$K,9,FALSE)</f>
        <v>4</v>
      </c>
      <c r="D85" s="31">
        <f>VLOOKUP($A85,級距!$A:$K,10,FALSE)</f>
        <v>2</v>
      </c>
      <c r="E85" s="31">
        <f>VLOOKUP($A85,級距!$A:$K,11,FALSE)</f>
        <v>2</v>
      </c>
      <c r="F85" s="31">
        <f t="shared" si="1"/>
        <v>1</v>
      </c>
    </row>
    <row r="86" spans="1:6" x14ac:dyDescent="0.25">
      <c r="A86" s="46" t="s">
        <v>532</v>
      </c>
      <c r="B86" s="31">
        <v>-1200</v>
      </c>
      <c r="C86" s="31">
        <f>VLOOKUP($A86,級距!$A:$K,9,FALSE)</f>
        <v>3</v>
      </c>
      <c r="D86" s="31">
        <f>VLOOKUP($A86,級距!$A:$K,10,FALSE)</f>
        <v>5</v>
      </c>
      <c r="E86" s="31">
        <f>VLOOKUP($A86,級距!$A:$K,11,FALSE)</f>
        <v>2</v>
      </c>
      <c r="F86" s="31">
        <f t="shared" si="1"/>
        <v>1</v>
      </c>
    </row>
    <row r="87" spans="1:6" x14ac:dyDescent="0.25">
      <c r="A87" s="46" t="s">
        <v>531</v>
      </c>
      <c r="B87" s="31">
        <v>2600</v>
      </c>
      <c r="C87" s="31">
        <f>VLOOKUP($A87,級距!$A:$K,9,FALSE)</f>
        <v>8</v>
      </c>
      <c r="D87" s="31">
        <f>VLOOKUP($A87,級距!$A:$K,10,FALSE)</f>
        <v>9</v>
      </c>
      <c r="E87" s="31">
        <f>VLOOKUP($A87,級距!$A:$K,11,FALSE)</f>
        <v>4</v>
      </c>
      <c r="F87" s="31">
        <f t="shared" si="1"/>
        <v>1</v>
      </c>
    </row>
    <row r="88" spans="1:6" x14ac:dyDescent="0.25">
      <c r="A88" s="46" t="s">
        <v>527</v>
      </c>
      <c r="B88" s="31">
        <v>-700</v>
      </c>
      <c r="C88" s="31">
        <f>VLOOKUP($A88,級距!$A:$K,9,FALSE)</f>
        <v>7</v>
      </c>
      <c r="D88" s="31">
        <f>VLOOKUP($A88,級距!$A:$K,10,FALSE)</f>
        <v>3</v>
      </c>
      <c r="E88" s="31">
        <f>VLOOKUP($A88,級距!$A:$K,11,FALSE)</f>
        <v>1</v>
      </c>
      <c r="F88" s="31">
        <f t="shared" si="1"/>
        <v>1</v>
      </c>
    </row>
    <row r="89" spans="1:6" x14ac:dyDescent="0.25">
      <c r="A89" s="46" t="s">
        <v>525</v>
      </c>
      <c r="B89" s="31">
        <v>2150</v>
      </c>
      <c r="C89" s="31">
        <f>VLOOKUP($A89,級距!$A:$K,9,FALSE)</f>
        <v>5</v>
      </c>
      <c r="D89" s="31">
        <f>VLOOKUP($A89,級距!$A:$K,10,FALSE)</f>
        <v>6</v>
      </c>
      <c r="E89" s="31">
        <f>VLOOKUP($A89,級距!$A:$K,11,FALSE)</f>
        <v>2</v>
      </c>
      <c r="F89" s="31">
        <f t="shared" si="1"/>
        <v>1</v>
      </c>
    </row>
    <row r="90" spans="1:6" x14ac:dyDescent="0.25">
      <c r="A90" s="46" t="s">
        <v>524</v>
      </c>
      <c r="B90" s="31">
        <v>-800</v>
      </c>
      <c r="C90" s="31">
        <f>VLOOKUP($A90,級距!$A:$K,9,FALSE)</f>
        <v>3</v>
      </c>
      <c r="D90" s="31">
        <f>VLOOKUP($A90,級距!$A:$K,10,FALSE)</f>
        <v>1</v>
      </c>
      <c r="E90" s="31">
        <f>VLOOKUP($A90,級距!$A:$K,11,FALSE)</f>
        <v>2</v>
      </c>
      <c r="F90" s="31">
        <f t="shared" si="1"/>
        <v>1</v>
      </c>
    </row>
    <row r="91" spans="1:6" x14ac:dyDescent="0.25">
      <c r="A91" s="46" t="s">
        <v>523</v>
      </c>
      <c r="B91" s="31">
        <v>3900</v>
      </c>
      <c r="C91" s="31">
        <f>VLOOKUP($A91,級距!$A:$K,9,FALSE)</f>
        <v>7</v>
      </c>
      <c r="D91" s="31">
        <f>VLOOKUP($A91,級距!$A:$K,10,FALSE)</f>
        <v>10</v>
      </c>
      <c r="E91" s="31">
        <f>VLOOKUP($A91,級距!$A:$K,11,FALSE)</f>
        <v>4</v>
      </c>
      <c r="F91" s="31">
        <f t="shared" si="1"/>
        <v>1</v>
      </c>
    </row>
    <row r="92" spans="1:6" x14ac:dyDescent="0.25">
      <c r="A92" s="46" t="s">
        <v>516</v>
      </c>
      <c r="B92" s="31">
        <v>1100</v>
      </c>
      <c r="C92" s="31">
        <f>VLOOKUP($A92,級距!$A:$K,9,FALSE)</f>
        <v>5</v>
      </c>
      <c r="D92" s="31">
        <f>VLOOKUP($A92,級距!$A:$K,10,FALSE)</f>
        <v>8</v>
      </c>
      <c r="E92" s="31">
        <f>VLOOKUP($A92,級距!$A:$K,11,FALSE)</f>
        <v>3</v>
      </c>
      <c r="F92" s="31">
        <f t="shared" si="1"/>
        <v>1</v>
      </c>
    </row>
    <row r="93" spans="1:6" x14ac:dyDescent="0.25">
      <c r="A93" s="46" t="s">
        <v>513</v>
      </c>
      <c r="B93" s="31">
        <v>200</v>
      </c>
      <c r="C93" s="31">
        <f>VLOOKUP($A93,級距!$A:$K,9,FALSE)</f>
        <v>2</v>
      </c>
      <c r="D93" s="31">
        <f>VLOOKUP($A93,級距!$A:$K,10,FALSE)</f>
        <v>2</v>
      </c>
      <c r="E93" s="31">
        <f>VLOOKUP($A93,級距!$A:$K,11,FALSE)</f>
        <v>2</v>
      </c>
      <c r="F93" s="31">
        <f t="shared" si="1"/>
        <v>1</v>
      </c>
    </row>
    <row r="94" spans="1:6" x14ac:dyDescent="0.25">
      <c r="A94" s="46" t="s">
        <v>512</v>
      </c>
      <c r="B94" s="31">
        <v>2700</v>
      </c>
      <c r="C94" s="31">
        <f>VLOOKUP($A94,級距!$A:$K,9,FALSE)</f>
        <v>5</v>
      </c>
      <c r="D94" s="31">
        <f>VLOOKUP($A94,級距!$A:$K,10,FALSE)</f>
        <v>3</v>
      </c>
      <c r="E94" s="31">
        <f>VLOOKUP($A94,級距!$A:$K,11,FALSE)</f>
        <v>2</v>
      </c>
      <c r="F94" s="31">
        <f t="shared" si="1"/>
        <v>1</v>
      </c>
    </row>
    <row r="95" spans="1:6" x14ac:dyDescent="0.25">
      <c r="A95" s="46" t="s">
        <v>511</v>
      </c>
      <c r="B95" s="31">
        <v>4400</v>
      </c>
      <c r="C95" s="31">
        <f>VLOOKUP($A95,級距!$A:$K,9,FALSE)</f>
        <v>10</v>
      </c>
      <c r="D95" s="31">
        <f>VLOOKUP($A95,級距!$A:$K,10,FALSE)</f>
        <v>10</v>
      </c>
      <c r="E95" s="31">
        <f>VLOOKUP($A95,級距!$A:$K,11,FALSE)</f>
        <v>4</v>
      </c>
      <c r="F95" s="31">
        <f t="shared" si="1"/>
        <v>1</v>
      </c>
    </row>
    <row r="96" spans="1:6" x14ac:dyDescent="0.25">
      <c r="A96" s="46" t="s">
        <v>509</v>
      </c>
      <c r="B96" s="31">
        <v>-3300</v>
      </c>
      <c r="C96" s="31">
        <f>VLOOKUP($A96,級距!$A:$K,9,FALSE)</f>
        <v>6</v>
      </c>
      <c r="D96" s="31">
        <f>VLOOKUP($A96,級距!$A:$K,10,FALSE)</f>
        <v>1</v>
      </c>
      <c r="E96" s="31">
        <f>VLOOKUP($A96,級距!$A:$K,11,FALSE)</f>
        <v>1</v>
      </c>
      <c r="F96" s="31">
        <f t="shared" si="1"/>
        <v>1</v>
      </c>
    </row>
    <row r="97" spans="1:6" x14ac:dyDescent="0.25">
      <c r="A97" s="46" t="s">
        <v>508</v>
      </c>
      <c r="B97" s="31">
        <v>4250</v>
      </c>
      <c r="C97" s="31">
        <f>VLOOKUP($A97,級距!$A:$K,9,FALSE)</f>
        <v>10</v>
      </c>
      <c r="D97" s="31">
        <f>VLOOKUP($A97,級距!$A:$K,10,FALSE)</f>
        <v>9</v>
      </c>
      <c r="E97" s="31">
        <f>VLOOKUP($A97,級距!$A:$K,11,FALSE)</f>
        <v>4</v>
      </c>
      <c r="F97" s="31">
        <f t="shared" si="1"/>
        <v>1</v>
      </c>
    </row>
    <row r="98" spans="1:6" x14ac:dyDescent="0.25">
      <c r="A98" s="46" t="s">
        <v>505</v>
      </c>
      <c r="B98" s="31">
        <v>3900</v>
      </c>
      <c r="C98" s="31">
        <f>VLOOKUP($A98,級距!$A:$K,9,FALSE)</f>
        <v>4</v>
      </c>
      <c r="D98" s="31">
        <f>VLOOKUP($A98,級距!$A:$K,10,FALSE)</f>
        <v>8</v>
      </c>
      <c r="E98" s="31">
        <f>VLOOKUP($A98,級距!$A:$K,11,FALSE)</f>
        <v>3</v>
      </c>
      <c r="F98" s="31">
        <f t="shared" si="1"/>
        <v>1</v>
      </c>
    </row>
    <row r="99" spans="1:6" x14ac:dyDescent="0.25">
      <c r="A99" s="46" t="s">
        <v>502</v>
      </c>
      <c r="B99" s="31">
        <v>-2400</v>
      </c>
      <c r="C99" s="31">
        <f>VLOOKUP($A99,級距!$A:$K,9,FALSE)</f>
        <v>5</v>
      </c>
      <c r="D99" s="31">
        <f>VLOOKUP($A99,級距!$A:$K,10,FALSE)</f>
        <v>3</v>
      </c>
      <c r="E99" s="31">
        <f>VLOOKUP($A99,級距!$A:$K,11,FALSE)</f>
        <v>2</v>
      </c>
      <c r="F99" s="31">
        <f t="shared" si="1"/>
        <v>1</v>
      </c>
    </row>
    <row r="100" spans="1:6" x14ac:dyDescent="0.25">
      <c r="A100" s="46" t="s">
        <v>500</v>
      </c>
      <c r="B100" s="31">
        <v>-2300</v>
      </c>
      <c r="C100" s="31">
        <f>VLOOKUP($A100,級距!$A:$K,9,FALSE)</f>
        <v>5</v>
      </c>
      <c r="D100" s="31">
        <f>VLOOKUP($A100,級距!$A:$K,10,FALSE)</f>
        <v>6</v>
      </c>
      <c r="E100" s="31">
        <f>VLOOKUP($A100,級距!$A:$K,11,FALSE)</f>
        <v>2</v>
      </c>
      <c r="F100" s="31">
        <f t="shared" si="1"/>
        <v>1</v>
      </c>
    </row>
    <row r="101" spans="1:6" x14ac:dyDescent="0.25">
      <c r="A101" s="46" t="s">
        <v>494</v>
      </c>
      <c r="B101" s="31">
        <v>-5400</v>
      </c>
      <c r="C101" s="31">
        <f>VLOOKUP($A101,級距!$A:$K,9,FALSE)</f>
        <v>4</v>
      </c>
      <c r="D101" s="31">
        <f>VLOOKUP($A101,級距!$A:$K,10,FALSE)</f>
        <v>2</v>
      </c>
      <c r="E101" s="31">
        <f>VLOOKUP($A101,級距!$A:$K,11,FALSE)</f>
        <v>2</v>
      </c>
      <c r="F101" s="31">
        <f t="shared" si="1"/>
        <v>1</v>
      </c>
    </row>
    <row r="102" spans="1:6" x14ac:dyDescent="0.25">
      <c r="A102" s="46" t="s">
        <v>493</v>
      </c>
      <c r="B102" s="31">
        <v>1600</v>
      </c>
      <c r="C102" s="31">
        <f>VLOOKUP($A102,級距!$A:$K,9,FALSE)</f>
        <v>6</v>
      </c>
      <c r="D102" s="31">
        <f>VLOOKUP($A102,級距!$A:$K,10,FALSE)</f>
        <v>3</v>
      </c>
      <c r="E102" s="31">
        <f>VLOOKUP($A102,級距!$A:$K,11,FALSE)</f>
        <v>1</v>
      </c>
      <c r="F102" s="31">
        <f t="shared" si="1"/>
        <v>1</v>
      </c>
    </row>
    <row r="103" spans="1:6" x14ac:dyDescent="0.25">
      <c r="A103" s="46" t="s">
        <v>490</v>
      </c>
      <c r="B103" s="31">
        <v>-250</v>
      </c>
      <c r="C103" s="31">
        <f>VLOOKUP($A103,級距!$A:$K,9,FALSE)</f>
        <v>8</v>
      </c>
      <c r="D103" s="31">
        <f>VLOOKUP($A103,級距!$A:$K,10,FALSE)</f>
        <v>4</v>
      </c>
      <c r="E103" s="31">
        <f>VLOOKUP($A103,級距!$A:$K,11,FALSE)</f>
        <v>1</v>
      </c>
      <c r="F103" s="31">
        <f t="shared" si="1"/>
        <v>1</v>
      </c>
    </row>
    <row r="104" spans="1:6" x14ac:dyDescent="0.25">
      <c r="A104" s="46" t="s">
        <v>488</v>
      </c>
      <c r="B104" s="31">
        <v>-2400</v>
      </c>
      <c r="C104" s="31">
        <f>VLOOKUP($A104,級距!$A:$K,9,FALSE)</f>
        <v>4</v>
      </c>
      <c r="D104" s="31">
        <f>VLOOKUP($A104,級距!$A:$K,10,FALSE)</f>
        <v>5</v>
      </c>
      <c r="E104" s="31">
        <f>VLOOKUP($A104,級距!$A:$K,11,FALSE)</f>
        <v>2</v>
      </c>
      <c r="F104" s="31">
        <f t="shared" si="1"/>
        <v>1</v>
      </c>
    </row>
    <row r="105" spans="1:6" x14ac:dyDescent="0.25">
      <c r="A105" s="46" t="s">
        <v>486</v>
      </c>
      <c r="B105" s="31">
        <v>1950</v>
      </c>
      <c r="C105" s="31">
        <f>VLOOKUP($A105,級距!$A:$K,9,FALSE)</f>
        <v>7</v>
      </c>
      <c r="D105" s="31">
        <f>VLOOKUP($A105,級距!$A:$K,10,FALSE)</f>
        <v>6</v>
      </c>
      <c r="E105" s="31">
        <f>VLOOKUP($A105,級距!$A:$K,11,FALSE)</f>
        <v>1</v>
      </c>
      <c r="F105" s="31">
        <f t="shared" si="1"/>
        <v>1</v>
      </c>
    </row>
    <row r="106" spans="1:6" x14ac:dyDescent="0.25">
      <c r="A106" s="46" t="s">
        <v>485</v>
      </c>
      <c r="B106" s="31">
        <v>-5400</v>
      </c>
      <c r="C106" s="31">
        <f>VLOOKUP($A106,級距!$A:$K,9,FALSE)</f>
        <v>4</v>
      </c>
      <c r="D106" s="31">
        <f>VLOOKUP($A106,級距!$A:$K,10,FALSE)</f>
        <v>2</v>
      </c>
      <c r="E106" s="31">
        <f>VLOOKUP($A106,級距!$A:$K,11,FALSE)</f>
        <v>2</v>
      </c>
      <c r="F106" s="31">
        <f t="shared" si="1"/>
        <v>1</v>
      </c>
    </row>
    <row r="107" spans="1:6" x14ac:dyDescent="0.25">
      <c r="A107" s="46" t="s">
        <v>479</v>
      </c>
      <c r="B107" s="31">
        <v>-400</v>
      </c>
      <c r="C107" s="31">
        <f>VLOOKUP($A107,級距!$A:$K,9,FALSE)</f>
        <v>4</v>
      </c>
      <c r="D107" s="31">
        <f>VLOOKUP($A107,級距!$A:$K,10,FALSE)</f>
        <v>3</v>
      </c>
      <c r="E107" s="31">
        <f>VLOOKUP($A107,級距!$A:$K,11,FALSE)</f>
        <v>2</v>
      </c>
      <c r="F107" s="31">
        <f t="shared" si="1"/>
        <v>1</v>
      </c>
    </row>
    <row r="108" spans="1:6" x14ac:dyDescent="0.25">
      <c r="A108" s="46" t="s">
        <v>478</v>
      </c>
      <c r="B108" s="31">
        <v>3000</v>
      </c>
      <c r="C108" s="31">
        <f>VLOOKUP($A108,級距!$A:$K,9,FALSE)</f>
        <v>9</v>
      </c>
      <c r="D108" s="31">
        <f>VLOOKUP($A108,級距!$A:$K,10,FALSE)</f>
        <v>9</v>
      </c>
      <c r="E108" s="31">
        <f>VLOOKUP($A108,級距!$A:$K,11,FALSE)</f>
        <v>4</v>
      </c>
      <c r="F108" s="31">
        <f t="shared" si="1"/>
        <v>1</v>
      </c>
    </row>
    <row r="109" spans="1:6" x14ac:dyDescent="0.25">
      <c r="A109" s="46" t="s">
        <v>477</v>
      </c>
      <c r="B109" s="31">
        <v>1500</v>
      </c>
      <c r="C109" s="31">
        <f>VLOOKUP($A109,級距!$A:$K,9,FALSE)</f>
        <v>6</v>
      </c>
      <c r="D109" s="31">
        <f>VLOOKUP($A109,級距!$A:$K,10,FALSE)</f>
        <v>10</v>
      </c>
      <c r="E109" s="31">
        <f>VLOOKUP($A109,級距!$A:$K,11,FALSE)</f>
        <v>4</v>
      </c>
      <c r="F109" s="31">
        <f t="shared" si="1"/>
        <v>1</v>
      </c>
    </row>
    <row r="110" spans="1:6" x14ac:dyDescent="0.25">
      <c r="A110" s="46" t="s">
        <v>476</v>
      </c>
      <c r="B110" s="31">
        <v>-2300</v>
      </c>
      <c r="C110" s="31">
        <f>VLOOKUP($A110,級距!$A:$K,9,FALSE)</f>
        <v>4</v>
      </c>
      <c r="D110" s="31">
        <f>VLOOKUP($A110,級距!$A:$K,10,FALSE)</f>
        <v>2</v>
      </c>
      <c r="E110" s="31">
        <f>VLOOKUP($A110,級距!$A:$K,11,FALSE)</f>
        <v>2</v>
      </c>
      <c r="F110" s="31">
        <f t="shared" si="1"/>
        <v>1</v>
      </c>
    </row>
    <row r="111" spans="1:6" x14ac:dyDescent="0.25">
      <c r="A111" s="46" t="s">
        <v>475</v>
      </c>
      <c r="B111" s="31">
        <v>1300</v>
      </c>
      <c r="C111" s="31">
        <f>VLOOKUP($A111,級距!$A:$K,9,FALSE)</f>
        <v>8</v>
      </c>
      <c r="D111" s="31">
        <f>VLOOKUP($A111,級距!$A:$K,10,FALSE)</f>
        <v>5</v>
      </c>
      <c r="E111" s="31">
        <f>VLOOKUP($A111,級距!$A:$K,11,FALSE)</f>
        <v>1</v>
      </c>
      <c r="F111" s="31">
        <f t="shared" si="1"/>
        <v>1</v>
      </c>
    </row>
    <row r="112" spans="1:6" x14ac:dyDescent="0.25">
      <c r="A112" s="46" t="s">
        <v>474</v>
      </c>
      <c r="B112" s="31">
        <v>7050</v>
      </c>
      <c r="C112" s="31">
        <f>VLOOKUP($A112,級距!$A:$K,9,FALSE)</f>
        <v>8</v>
      </c>
      <c r="D112" s="31">
        <f>VLOOKUP($A112,級距!$A:$K,10,FALSE)</f>
        <v>7</v>
      </c>
      <c r="E112" s="31">
        <f>VLOOKUP($A112,級距!$A:$K,11,FALSE)</f>
        <v>4</v>
      </c>
      <c r="F112" s="31">
        <f t="shared" si="1"/>
        <v>1</v>
      </c>
    </row>
    <row r="113" spans="1:6" x14ac:dyDescent="0.25">
      <c r="A113" s="46" t="s">
        <v>473</v>
      </c>
      <c r="B113" s="31">
        <v>800</v>
      </c>
      <c r="C113" s="31">
        <f>VLOOKUP($A113,級距!$A:$K,9,FALSE)</f>
        <v>5</v>
      </c>
      <c r="D113" s="31">
        <f>VLOOKUP($A113,級距!$A:$K,10,FALSE)</f>
        <v>8</v>
      </c>
      <c r="E113" s="31">
        <f>VLOOKUP($A113,級距!$A:$K,11,FALSE)</f>
        <v>3</v>
      </c>
      <c r="F113" s="31">
        <f t="shared" si="1"/>
        <v>1</v>
      </c>
    </row>
    <row r="114" spans="1:6" x14ac:dyDescent="0.25">
      <c r="A114" s="46" t="s">
        <v>469</v>
      </c>
      <c r="B114" s="31">
        <v>1950</v>
      </c>
      <c r="C114" s="31">
        <f>VLOOKUP($A114,級距!$A:$K,9,FALSE)</f>
        <v>8</v>
      </c>
      <c r="D114" s="31">
        <f>VLOOKUP($A114,級距!$A:$K,10,FALSE)</f>
        <v>9</v>
      </c>
      <c r="E114" s="31">
        <f>VLOOKUP($A114,級距!$A:$K,11,FALSE)</f>
        <v>4</v>
      </c>
      <c r="F114" s="31">
        <f t="shared" si="1"/>
        <v>1</v>
      </c>
    </row>
    <row r="115" spans="1:6" x14ac:dyDescent="0.25">
      <c r="A115" s="46" t="s">
        <v>468</v>
      </c>
      <c r="B115" s="31">
        <v>1100</v>
      </c>
      <c r="C115" s="31">
        <f>VLOOKUP($A115,級距!$A:$K,9,FALSE)</f>
        <v>9</v>
      </c>
      <c r="D115" s="31">
        <f>VLOOKUP($A115,級距!$A:$K,10,FALSE)</f>
        <v>6</v>
      </c>
      <c r="E115" s="31">
        <f>VLOOKUP($A115,級距!$A:$K,11,FALSE)</f>
        <v>1</v>
      </c>
      <c r="F115" s="31">
        <f t="shared" si="1"/>
        <v>1</v>
      </c>
    </row>
    <row r="116" spans="1:6" x14ac:dyDescent="0.25">
      <c r="A116" s="46" t="s">
        <v>465</v>
      </c>
      <c r="B116" s="31">
        <v>1800</v>
      </c>
      <c r="C116" s="31">
        <f>VLOOKUP($A116,級距!$A:$K,9,FALSE)</f>
        <v>7</v>
      </c>
      <c r="D116" s="31">
        <f>VLOOKUP($A116,級距!$A:$K,10,FALSE)</f>
        <v>7</v>
      </c>
      <c r="E116" s="31">
        <f>VLOOKUP($A116,級距!$A:$K,11,FALSE)</f>
        <v>4</v>
      </c>
      <c r="F116" s="31">
        <f t="shared" si="1"/>
        <v>1</v>
      </c>
    </row>
    <row r="117" spans="1:6" x14ac:dyDescent="0.25">
      <c r="A117" s="46" t="s">
        <v>464</v>
      </c>
      <c r="B117" s="31">
        <v>2650</v>
      </c>
      <c r="C117" s="31">
        <f>VLOOKUP($A117,級距!$A:$K,9,FALSE)</f>
        <v>10</v>
      </c>
      <c r="D117" s="31">
        <f>VLOOKUP($A117,級距!$A:$K,10,FALSE)</f>
        <v>6</v>
      </c>
      <c r="E117" s="31">
        <f>VLOOKUP($A117,級距!$A:$K,11,FALSE)</f>
        <v>1</v>
      </c>
      <c r="F117" s="31">
        <f t="shared" si="1"/>
        <v>1</v>
      </c>
    </row>
    <row r="118" spans="1:6" x14ac:dyDescent="0.25">
      <c r="A118" s="46" t="s">
        <v>463</v>
      </c>
      <c r="B118" s="31">
        <v>1000</v>
      </c>
      <c r="C118" s="31">
        <f>VLOOKUP($A118,級距!$A:$K,9,FALSE)</f>
        <v>6</v>
      </c>
      <c r="D118" s="31">
        <f>VLOOKUP($A118,級距!$A:$K,10,FALSE)</f>
        <v>1</v>
      </c>
      <c r="E118" s="31">
        <f>VLOOKUP($A118,級距!$A:$K,11,FALSE)</f>
        <v>1</v>
      </c>
      <c r="F118" s="31">
        <f t="shared" si="1"/>
        <v>1</v>
      </c>
    </row>
    <row r="119" spans="1:6" x14ac:dyDescent="0.25">
      <c r="A119" s="46" t="s">
        <v>462</v>
      </c>
      <c r="B119" s="31">
        <v>-1000</v>
      </c>
      <c r="C119" s="31">
        <f>VLOOKUP($A119,級距!$A:$K,9,FALSE)</f>
        <v>7</v>
      </c>
      <c r="D119" s="31">
        <f>VLOOKUP($A119,級距!$A:$K,10,FALSE)</f>
        <v>8</v>
      </c>
      <c r="E119" s="31">
        <f>VLOOKUP($A119,級距!$A:$K,11,FALSE)</f>
        <v>4</v>
      </c>
      <c r="F119" s="31">
        <f t="shared" si="1"/>
        <v>1</v>
      </c>
    </row>
    <row r="120" spans="1:6" x14ac:dyDescent="0.25">
      <c r="A120" s="46" t="s">
        <v>461</v>
      </c>
      <c r="B120" s="31">
        <v>3950</v>
      </c>
      <c r="C120" s="31">
        <f>VLOOKUP($A120,級距!$A:$K,9,FALSE)</f>
        <v>9</v>
      </c>
      <c r="D120" s="31">
        <f>VLOOKUP($A120,級距!$A:$K,10,FALSE)</f>
        <v>7</v>
      </c>
      <c r="E120" s="31">
        <f>VLOOKUP($A120,級距!$A:$K,11,FALSE)</f>
        <v>4</v>
      </c>
      <c r="F120" s="31">
        <f t="shared" si="1"/>
        <v>1</v>
      </c>
    </row>
    <row r="121" spans="1:6" x14ac:dyDescent="0.25">
      <c r="A121" s="46" t="s">
        <v>460</v>
      </c>
      <c r="B121" s="31">
        <v>-2700</v>
      </c>
      <c r="C121" s="31">
        <f>VLOOKUP($A121,級距!$A:$K,9,FALSE)</f>
        <v>6</v>
      </c>
      <c r="D121" s="31">
        <f>VLOOKUP($A121,級距!$A:$K,10,FALSE)</f>
        <v>2</v>
      </c>
      <c r="E121" s="31">
        <f>VLOOKUP($A121,級距!$A:$K,11,FALSE)</f>
        <v>1</v>
      </c>
      <c r="F121" s="31">
        <f t="shared" si="1"/>
        <v>1</v>
      </c>
    </row>
    <row r="122" spans="1:6" x14ac:dyDescent="0.25">
      <c r="A122" s="46" t="s">
        <v>459</v>
      </c>
      <c r="B122" s="31">
        <v>3600</v>
      </c>
      <c r="C122" s="31">
        <f>VLOOKUP($A122,級距!$A:$K,9,FALSE)</f>
        <v>9</v>
      </c>
      <c r="D122" s="31">
        <f>VLOOKUP($A122,級距!$A:$K,10,FALSE)</f>
        <v>5</v>
      </c>
      <c r="E122" s="31">
        <f>VLOOKUP($A122,級距!$A:$K,11,FALSE)</f>
        <v>1</v>
      </c>
      <c r="F122" s="31">
        <f t="shared" si="1"/>
        <v>1</v>
      </c>
    </row>
    <row r="123" spans="1:6" x14ac:dyDescent="0.25">
      <c r="A123" s="46" t="s">
        <v>457</v>
      </c>
      <c r="B123" s="31">
        <v>2250</v>
      </c>
      <c r="C123" s="31">
        <f>VLOOKUP($A123,級距!$A:$K,9,FALSE)</f>
        <v>9</v>
      </c>
      <c r="D123" s="31">
        <f>VLOOKUP($A123,級距!$A:$K,10,FALSE)</f>
        <v>8</v>
      </c>
      <c r="E123" s="31">
        <f>VLOOKUP($A123,級距!$A:$K,11,FALSE)</f>
        <v>4</v>
      </c>
      <c r="F123" s="31">
        <f t="shared" si="1"/>
        <v>1</v>
      </c>
    </row>
    <row r="124" spans="1:6" x14ac:dyDescent="0.25">
      <c r="A124" s="46" t="s">
        <v>456</v>
      </c>
      <c r="B124" s="31">
        <v>8850</v>
      </c>
      <c r="C124" s="31">
        <f>VLOOKUP($A124,級距!$A:$K,9,FALSE)</f>
        <v>10</v>
      </c>
      <c r="D124" s="31">
        <f>VLOOKUP($A124,級距!$A:$K,10,FALSE)</f>
        <v>9</v>
      </c>
      <c r="E124" s="31">
        <f>VLOOKUP($A124,級距!$A:$K,11,FALSE)</f>
        <v>4</v>
      </c>
      <c r="F124" s="31">
        <f t="shared" si="1"/>
        <v>1</v>
      </c>
    </row>
    <row r="125" spans="1:6" x14ac:dyDescent="0.25">
      <c r="A125" s="46" t="s">
        <v>454</v>
      </c>
      <c r="B125" s="31">
        <v>2200</v>
      </c>
      <c r="C125" s="31">
        <f>VLOOKUP($A125,級距!$A:$K,9,FALSE)</f>
        <v>9</v>
      </c>
      <c r="D125" s="31">
        <f>VLOOKUP($A125,級距!$A:$K,10,FALSE)</f>
        <v>4</v>
      </c>
      <c r="E125" s="31">
        <f>VLOOKUP($A125,級距!$A:$K,11,FALSE)</f>
        <v>1</v>
      </c>
      <c r="F125" s="31">
        <f t="shared" si="1"/>
        <v>1</v>
      </c>
    </row>
    <row r="126" spans="1:6" x14ac:dyDescent="0.25">
      <c r="A126" s="46" t="s">
        <v>453</v>
      </c>
      <c r="B126" s="31">
        <v>2700</v>
      </c>
      <c r="C126" s="31">
        <f>VLOOKUP($A126,級距!$A:$K,9,FALSE)</f>
        <v>8</v>
      </c>
      <c r="D126" s="31">
        <f>VLOOKUP($A126,級距!$A:$K,10,FALSE)</f>
        <v>2</v>
      </c>
      <c r="E126" s="31">
        <f>VLOOKUP($A126,級距!$A:$K,11,FALSE)</f>
        <v>1</v>
      </c>
      <c r="F126" s="31">
        <f t="shared" si="1"/>
        <v>1</v>
      </c>
    </row>
    <row r="127" spans="1:6" x14ac:dyDescent="0.25">
      <c r="A127" s="46" t="s">
        <v>452</v>
      </c>
      <c r="B127" s="31">
        <v>2350</v>
      </c>
      <c r="C127" s="31">
        <f>VLOOKUP($A127,級距!$A:$K,9,FALSE)</f>
        <v>8</v>
      </c>
      <c r="D127" s="31">
        <f>VLOOKUP($A127,級距!$A:$K,10,FALSE)</f>
        <v>7</v>
      </c>
      <c r="E127" s="31">
        <f>VLOOKUP($A127,級距!$A:$K,11,FALSE)</f>
        <v>4</v>
      </c>
      <c r="F127" s="31">
        <f t="shared" si="1"/>
        <v>1</v>
      </c>
    </row>
    <row r="128" spans="1:6" x14ac:dyDescent="0.25">
      <c r="A128" s="46" t="s">
        <v>451</v>
      </c>
      <c r="B128" s="31">
        <v>1500</v>
      </c>
      <c r="C128" s="31">
        <f>VLOOKUP($A128,級距!$A:$K,9,FALSE)</f>
        <v>5</v>
      </c>
      <c r="D128" s="31">
        <f>VLOOKUP($A128,級距!$A:$K,10,FALSE)</f>
        <v>8</v>
      </c>
      <c r="E128" s="31">
        <f>VLOOKUP($A128,級距!$A:$K,11,FALSE)</f>
        <v>3</v>
      </c>
      <c r="F128" s="31">
        <f t="shared" si="1"/>
        <v>1</v>
      </c>
    </row>
    <row r="129" spans="1:6" x14ac:dyDescent="0.25">
      <c r="A129" s="46" t="s">
        <v>446</v>
      </c>
      <c r="B129" s="31">
        <v>-5400</v>
      </c>
      <c r="C129" s="31">
        <f>VLOOKUP($A129,級距!$A:$K,9,FALSE)</f>
        <v>9</v>
      </c>
      <c r="D129" s="31">
        <f>VLOOKUP($A129,級距!$A:$K,10,FALSE)</f>
        <v>4</v>
      </c>
      <c r="E129" s="31">
        <f>VLOOKUP($A129,級距!$A:$K,11,FALSE)</f>
        <v>1</v>
      </c>
      <c r="F129" s="31">
        <f t="shared" si="1"/>
        <v>1</v>
      </c>
    </row>
    <row r="130" spans="1:6" x14ac:dyDescent="0.25">
      <c r="A130" s="46" t="s">
        <v>442</v>
      </c>
      <c r="B130" s="31">
        <v>4750</v>
      </c>
      <c r="C130" s="31">
        <f>VLOOKUP($A130,級距!$A:$K,9,FALSE)</f>
        <v>10</v>
      </c>
      <c r="D130" s="31">
        <f>VLOOKUP($A130,級距!$A:$K,10,FALSE)</f>
        <v>9</v>
      </c>
      <c r="E130" s="31">
        <f>VLOOKUP($A130,級距!$A:$K,11,FALSE)</f>
        <v>4</v>
      </c>
      <c r="F130" s="31">
        <f t="shared" si="1"/>
        <v>1</v>
      </c>
    </row>
    <row r="131" spans="1:6" x14ac:dyDescent="0.25">
      <c r="A131" s="46" t="s">
        <v>439</v>
      </c>
      <c r="B131" s="31">
        <v>-900</v>
      </c>
      <c r="C131" s="31">
        <f>VLOOKUP($A131,級距!$A:$K,9,FALSE)</f>
        <v>4</v>
      </c>
      <c r="D131" s="31">
        <f>VLOOKUP($A131,級距!$A:$K,10,FALSE)</f>
        <v>2</v>
      </c>
      <c r="E131" s="31">
        <f>VLOOKUP($A131,級距!$A:$K,11,FALSE)</f>
        <v>2</v>
      </c>
      <c r="F131" s="31">
        <f t="shared" si="1"/>
        <v>1</v>
      </c>
    </row>
    <row r="132" spans="1:6" x14ac:dyDescent="0.25">
      <c r="A132" s="46" t="s">
        <v>438</v>
      </c>
      <c r="B132" s="31">
        <v>2850</v>
      </c>
      <c r="C132" s="31">
        <f>VLOOKUP($A132,級距!$A:$K,9,FALSE)</f>
        <v>7</v>
      </c>
      <c r="D132" s="31">
        <f>VLOOKUP($A132,級距!$A:$K,10,FALSE)</f>
        <v>7</v>
      </c>
      <c r="E132" s="31">
        <f>VLOOKUP($A132,級距!$A:$K,11,FALSE)</f>
        <v>4</v>
      </c>
      <c r="F132" s="31">
        <f t="shared" ref="F132:F195" si="2">IF(A133&lt;&gt;A132,1,0)</f>
        <v>1</v>
      </c>
    </row>
    <row r="133" spans="1:6" x14ac:dyDescent="0.25">
      <c r="A133" s="46" t="s">
        <v>435</v>
      </c>
      <c r="B133" s="31">
        <v>1500</v>
      </c>
      <c r="C133" s="31">
        <f>VLOOKUP($A133,級距!$A:$K,9,FALSE)</f>
        <v>8</v>
      </c>
      <c r="D133" s="31">
        <f>VLOOKUP($A133,級距!$A:$K,10,FALSE)</f>
        <v>8</v>
      </c>
      <c r="E133" s="31">
        <f>VLOOKUP($A133,級距!$A:$K,11,FALSE)</f>
        <v>4</v>
      </c>
      <c r="F133" s="31">
        <f t="shared" si="2"/>
        <v>1</v>
      </c>
    </row>
    <row r="134" spans="1:6" x14ac:dyDescent="0.25">
      <c r="A134" s="46" t="s">
        <v>434</v>
      </c>
      <c r="B134" s="31">
        <v>1150</v>
      </c>
      <c r="C134" s="31">
        <f>VLOOKUP($A134,級距!$A:$K,9,FALSE)</f>
        <v>5</v>
      </c>
      <c r="D134" s="31">
        <f>VLOOKUP($A134,級距!$A:$K,10,FALSE)</f>
        <v>6</v>
      </c>
      <c r="E134" s="31">
        <f>VLOOKUP($A134,級距!$A:$K,11,FALSE)</f>
        <v>2</v>
      </c>
      <c r="F134" s="31">
        <f t="shared" si="2"/>
        <v>1</v>
      </c>
    </row>
    <row r="135" spans="1:6" x14ac:dyDescent="0.25">
      <c r="A135" s="46" t="s">
        <v>433</v>
      </c>
      <c r="B135" s="31">
        <v>-900</v>
      </c>
      <c r="C135" s="31">
        <f>VLOOKUP($A135,級距!$A:$K,9,FALSE)</f>
        <v>1</v>
      </c>
      <c r="D135" s="31">
        <f>VLOOKUP($A135,級距!$A:$K,10,FALSE)</f>
        <v>5</v>
      </c>
      <c r="E135" s="31">
        <f>VLOOKUP($A135,級距!$A:$K,11,FALSE)</f>
        <v>2</v>
      </c>
      <c r="F135" s="31">
        <f t="shared" si="2"/>
        <v>1</v>
      </c>
    </row>
    <row r="136" spans="1:6" x14ac:dyDescent="0.25">
      <c r="A136" s="46" t="s">
        <v>432</v>
      </c>
      <c r="B136" s="31">
        <v>-1200</v>
      </c>
      <c r="C136" s="31">
        <f>VLOOKUP($A136,級距!$A:$K,9,FALSE)</f>
        <v>1</v>
      </c>
      <c r="D136" s="31">
        <f>VLOOKUP($A136,級距!$A:$K,10,FALSE)</f>
        <v>4</v>
      </c>
      <c r="E136" s="31">
        <f>VLOOKUP($A136,級距!$A:$K,11,FALSE)</f>
        <v>2</v>
      </c>
      <c r="F136" s="31">
        <f t="shared" si="2"/>
        <v>1</v>
      </c>
    </row>
    <row r="137" spans="1:6" x14ac:dyDescent="0.25">
      <c r="A137" s="46" t="s">
        <v>429</v>
      </c>
      <c r="B137" s="31">
        <v>5200</v>
      </c>
      <c r="C137" s="31">
        <f>VLOOKUP($A137,級距!$A:$K,9,FALSE)</f>
        <v>9</v>
      </c>
      <c r="D137" s="31">
        <f>VLOOKUP($A137,級距!$A:$K,10,FALSE)</f>
        <v>7</v>
      </c>
      <c r="E137" s="31">
        <f>VLOOKUP($A137,級距!$A:$K,11,FALSE)</f>
        <v>4</v>
      </c>
      <c r="F137" s="31">
        <f t="shared" si="2"/>
        <v>1</v>
      </c>
    </row>
    <row r="138" spans="1:6" x14ac:dyDescent="0.25">
      <c r="A138" s="46" t="s">
        <v>427</v>
      </c>
      <c r="B138" s="31">
        <v>2150</v>
      </c>
      <c r="C138" s="31">
        <f>VLOOKUP($A138,級距!$A:$K,9,FALSE)</f>
        <v>10</v>
      </c>
      <c r="D138" s="31">
        <f>VLOOKUP($A138,級距!$A:$K,10,FALSE)</f>
        <v>8</v>
      </c>
      <c r="E138" s="31">
        <f>VLOOKUP($A138,級距!$A:$K,11,FALSE)</f>
        <v>4</v>
      </c>
      <c r="F138" s="31">
        <f t="shared" si="2"/>
        <v>1</v>
      </c>
    </row>
    <row r="139" spans="1:6" x14ac:dyDescent="0.25">
      <c r="A139" s="46" t="s">
        <v>425</v>
      </c>
      <c r="B139" s="31">
        <v>-1600</v>
      </c>
      <c r="C139" s="31">
        <f>VLOOKUP($A139,級距!$A:$K,9,FALSE)</f>
        <v>1</v>
      </c>
      <c r="D139" s="31">
        <f>VLOOKUP($A139,級距!$A:$K,10,FALSE)</f>
        <v>7</v>
      </c>
      <c r="E139" s="31">
        <f>VLOOKUP($A139,級距!$A:$K,11,FALSE)</f>
        <v>3</v>
      </c>
      <c r="F139" s="31">
        <f t="shared" si="2"/>
        <v>1</v>
      </c>
    </row>
    <row r="140" spans="1:6" x14ac:dyDescent="0.25">
      <c r="A140" s="46" t="s">
        <v>422</v>
      </c>
      <c r="B140" s="31">
        <v>2050</v>
      </c>
      <c r="C140" s="31">
        <f>VLOOKUP($A140,級距!$A:$K,9,FALSE)</f>
        <v>5</v>
      </c>
      <c r="D140" s="31">
        <f>VLOOKUP($A140,級距!$A:$K,10,FALSE)</f>
        <v>1</v>
      </c>
      <c r="E140" s="31">
        <f>VLOOKUP($A140,級距!$A:$K,11,FALSE)</f>
        <v>2</v>
      </c>
      <c r="F140" s="31">
        <f t="shared" si="2"/>
        <v>1</v>
      </c>
    </row>
    <row r="141" spans="1:6" x14ac:dyDescent="0.25">
      <c r="A141" s="46" t="s">
        <v>421</v>
      </c>
      <c r="B141" s="31">
        <v>550</v>
      </c>
      <c r="C141" s="31">
        <f>VLOOKUP($A141,級距!$A:$K,9,FALSE)</f>
        <v>5</v>
      </c>
      <c r="D141" s="31">
        <f>VLOOKUP($A141,級距!$A:$K,10,FALSE)</f>
        <v>1</v>
      </c>
      <c r="E141" s="31">
        <f>VLOOKUP($A141,級距!$A:$K,11,FALSE)</f>
        <v>2</v>
      </c>
      <c r="F141" s="31">
        <f t="shared" si="2"/>
        <v>1</v>
      </c>
    </row>
    <row r="142" spans="1:6" x14ac:dyDescent="0.25">
      <c r="A142" s="46" t="s">
        <v>419</v>
      </c>
      <c r="B142" s="31">
        <v>-200</v>
      </c>
      <c r="C142" s="31">
        <f>VLOOKUP($A142,級距!$A:$K,9,FALSE)</f>
        <v>4</v>
      </c>
      <c r="D142" s="31">
        <f>VLOOKUP($A142,級距!$A:$K,10,FALSE)</f>
        <v>4</v>
      </c>
      <c r="E142" s="31">
        <f>VLOOKUP($A142,級距!$A:$K,11,FALSE)</f>
        <v>2</v>
      </c>
      <c r="F142" s="31">
        <f t="shared" si="2"/>
        <v>1</v>
      </c>
    </row>
    <row r="143" spans="1:6" x14ac:dyDescent="0.25">
      <c r="A143" s="46" t="s">
        <v>418</v>
      </c>
      <c r="B143" s="31">
        <v>-750</v>
      </c>
      <c r="C143" s="31">
        <f>VLOOKUP($A143,級距!$A:$K,9,FALSE)</f>
        <v>5</v>
      </c>
      <c r="D143" s="31">
        <f>VLOOKUP($A143,級距!$A:$K,10,FALSE)</f>
        <v>2</v>
      </c>
      <c r="E143" s="31">
        <f>VLOOKUP($A143,級距!$A:$K,11,FALSE)</f>
        <v>2</v>
      </c>
      <c r="F143" s="31">
        <f t="shared" si="2"/>
        <v>1</v>
      </c>
    </row>
    <row r="144" spans="1:6" x14ac:dyDescent="0.25">
      <c r="A144" s="46" t="s">
        <v>417</v>
      </c>
      <c r="B144" s="31">
        <v>-3700</v>
      </c>
      <c r="C144" s="31">
        <f>VLOOKUP($A144,級距!$A:$K,9,FALSE)</f>
        <v>3</v>
      </c>
      <c r="D144" s="31">
        <f>VLOOKUP($A144,級距!$A:$K,10,FALSE)</f>
        <v>5</v>
      </c>
      <c r="E144" s="31">
        <f>VLOOKUP($A144,級距!$A:$K,11,FALSE)</f>
        <v>2</v>
      </c>
      <c r="F144" s="31">
        <f t="shared" si="2"/>
        <v>1</v>
      </c>
    </row>
    <row r="145" spans="1:6" x14ac:dyDescent="0.25">
      <c r="A145" s="46" t="s">
        <v>410</v>
      </c>
      <c r="B145" s="31">
        <v>-2700</v>
      </c>
      <c r="C145" s="31">
        <f>VLOOKUP($A145,級距!$A:$K,9,FALSE)</f>
        <v>7</v>
      </c>
      <c r="D145" s="31">
        <f>VLOOKUP($A145,級距!$A:$K,10,FALSE)</f>
        <v>8</v>
      </c>
      <c r="E145" s="31">
        <f>VLOOKUP($A145,級距!$A:$K,11,FALSE)</f>
        <v>4</v>
      </c>
      <c r="F145" s="31">
        <f t="shared" si="2"/>
        <v>1</v>
      </c>
    </row>
    <row r="146" spans="1:6" x14ac:dyDescent="0.25">
      <c r="A146" s="46" t="s">
        <v>408</v>
      </c>
      <c r="B146" s="31">
        <v>1600</v>
      </c>
      <c r="C146" s="31">
        <f>VLOOKUP($A146,級距!$A:$K,9,FALSE)</f>
        <v>4</v>
      </c>
      <c r="D146" s="31">
        <f>VLOOKUP($A146,級距!$A:$K,10,FALSE)</f>
        <v>1</v>
      </c>
      <c r="E146" s="31">
        <f>VLOOKUP($A146,級距!$A:$K,11,FALSE)</f>
        <v>2</v>
      </c>
      <c r="F146" s="31">
        <f t="shared" si="2"/>
        <v>1</v>
      </c>
    </row>
    <row r="147" spans="1:6" x14ac:dyDescent="0.25">
      <c r="A147" s="46" t="s">
        <v>407</v>
      </c>
      <c r="B147" s="31">
        <v>1900</v>
      </c>
      <c r="C147" s="31">
        <f>VLOOKUP($A147,級距!$A:$K,9,FALSE)</f>
        <v>3</v>
      </c>
      <c r="D147" s="31">
        <f>VLOOKUP($A147,級距!$A:$K,10,FALSE)</f>
        <v>9</v>
      </c>
      <c r="E147" s="31">
        <f>VLOOKUP($A147,級距!$A:$K,11,FALSE)</f>
        <v>3</v>
      </c>
      <c r="F147" s="31">
        <f t="shared" si="2"/>
        <v>1</v>
      </c>
    </row>
    <row r="148" spans="1:6" x14ac:dyDescent="0.25">
      <c r="A148" s="46" t="s">
        <v>405</v>
      </c>
      <c r="B148" s="31">
        <v>-100</v>
      </c>
      <c r="C148" s="31">
        <f>VLOOKUP($A148,級距!$A:$K,9,FALSE)</f>
        <v>2</v>
      </c>
      <c r="D148" s="31">
        <f>VLOOKUP($A148,級距!$A:$K,10,FALSE)</f>
        <v>2</v>
      </c>
      <c r="E148" s="31">
        <f>VLOOKUP($A148,級距!$A:$K,11,FALSE)</f>
        <v>2</v>
      </c>
      <c r="F148" s="31">
        <f t="shared" si="2"/>
        <v>1</v>
      </c>
    </row>
    <row r="149" spans="1:6" x14ac:dyDescent="0.25">
      <c r="A149" s="46" t="s">
        <v>404</v>
      </c>
      <c r="B149" s="31">
        <v>3400</v>
      </c>
      <c r="C149" s="31">
        <f>VLOOKUP($A149,級距!$A:$K,9,FALSE)</f>
        <v>7</v>
      </c>
      <c r="D149" s="31">
        <f>VLOOKUP($A149,級距!$A:$K,10,FALSE)</f>
        <v>10</v>
      </c>
      <c r="E149" s="31">
        <f>VLOOKUP($A149,級距!$A:$K,11,FALSE)</f>
        <v>4</v>
      </c>
      <c r="F149" s="31">
        <f t="shared" si="2"/>
        <v>1</v>
      </c>
    </row>
    <row r="150" spans="1:6" x14ac:dyDescent="0.25">
      <c r="A150" s="46" t="s">
        <v>400</v>
      </c>
      <c r="B150" s="31">
        <v>300</v>
      </c>
      <c r="C150" s="31">
        <f>VLOOKUP($A150,級距!$A:$K,9,FALSE)</f>
        <v>5</v>
      </c>
      <c r="D150" s="31">
        <f>VLOOKUP($A150,級距!$A:$K,10,FALSE)</f>
        <v>5</v>
      </c>
      <c r="E150" s="31">
        <f>VLOOKUP($A150,級距!$A:$K,11,FALSE)</f>
        <v>2</v>
      </c>
      <c r="F150" s="31">
        <f t="shared" si="2"/>
        <v>1</v>
      </c>
    </row>
    <row r="151" spans="1:6" x14ac:dyDescent="0.25">
      <c r="A151" s="46" t="s">
        <v>398</v>
      </c>
      <c r="B151" s="31">
        <v>-3400</v>
      </c>
      <c r="C151" s="31">
        <f>VLOOKUP($A151,級距!$A:$K,9,FALSE)</f>
        <v>5</v>
      </c>
      <c r="D151" s="31">
        <f>VLOOKUP($A151,級距!$A:$K,10,FALSE)</f>
        <v>6</v>
      </c>
      <c r="E151" s="31">
        <f>VLOOKUP($A151,級距!$A:$K,11,FALSE)</f>
        <v>2</v>
      </c>
      <c r="F151" s="31">
        <f t="shared" si="2"/>
        <v>1</v>
      </c>
    </row>
    <row r="152" spans="1:6" x14ac:dyDescent="0.25">
      <c r="A152" s="46" t="s">
        <v>397</v>
      </c>
      <c r="B152" s="31">
        <v>1600</v>
      </c>
      <c r="C152" s="31">
        <f>VLOOKUP($A152,級距!$A:$K,9,FALSE)</f>
        <v>3</v>
      </c>
      <c r="D152" s="31">
        <f>VLOOKUP($A152,級距!$A:$K,10,FALSE)</f>
        <v>10</v>
      </c>
      <c r="E152" s="31">
        <f>VLOOKUP($A152,級距!$A:$K,11,FALSE)</f>
        <v>3</v>
      </c>
      <c r="F152" s="31">
        <f t="shared" si="2"/>
        <v>1</v>
      </c>
    </row>
    <row r="153" spans="1:6" x14ac:dyDescent="0.25">
      <c r="A153" s="46" t="s">
        <v>395</v>
      </c>
      <c r="B153" s="31">
        <v>-1800</v>
      </c>
      <c r="C153" s="31">
        <f>VLOOKUP($A153,級距!$A:$K,9,FALSE)</f>
        <v>4</v>
      </c>
      <c r="D153" s="31">
        <f>VLOOKUP($A153,級距!$A:$K,10,FALSE)</f>
        <v>2</v>
      </c>
      <c r="E153" s="31">
        <f>VLOOKUP($A153,級距!$A:$K,11,FALSE)</f>
        <v>2</v>
      </c>
      <c r="F153" s="31">
        <f t="shared" si="2"/>
        <v>1</v>
      </c>
    </row>
    <row r="154" spans="1:6" x14ac:dyDescent="0.25">
      <c r="A154" s="46" t="s">
        <v>393</v>
      </c>
      <c r="B154" s="31">
        <v>100</v>
      </c>
      <c r="C154" s="31">
        <f>VLOOKUP($A154,級距!$A:$K,9,FALSE)</f>
        <v>5</v>
      </c>
      <c r="D154" s="31">
        <f>VLOOKUP($A154,級距!$A:$K,10,FALSE)</f>
        <v>8</v>
      </c>
      <c r="E154" s="31">
        <f>VLOOKUP($A154,級距!$A:$K,11,FALSE)</f>
        <v>3</v>
      </c>
      <c r="F154" s="31">
        <f t="shared" si="2"/>
        <v>1</v>
      </c>
    </row>
    <row r="155" spans="1:6" x14ac:dyDescent="0.25">
      <c r="A155" s="46" t="s">
        <v>392</v>
      </c>
      <c r="B155" s="31">
        <v>3500</v>
      </c>
      <c r="C155" s="31">
        <f>VLOOKUP($A155,級距!$A:$K,9,FALSE)</f>
        <v>5</v>
      </c>
      <c r="D155" s="31">
        <f>VLOOKUP($A155,級距!$A:$K,10,FALSE)</f>
        <v>6</v>
      </c>
      <c r="E155" s="31">
        <f>VLOOKUP($A155,級距!$A:$K,11,FALSE)</f>
        <v>2</v>
      </c>
      <c r="F155" s="31">
        <f t="shared" si="2"/>
        <v>1</v>
      </c>
    </row>
    <row r="156" spans="1:6" x14ac:dyDescent="0.25">
      <c r="A156" s="46" t="s">
        <v>389</v>
      </c>
      <c r="B156" s="31">
        <v>1850</v>
      </c>
      <c r="C156" s="31">
        <f>VLOOKUP($A156,級距!$A:$K,9,FALSE)</f>
        <v>5</v>
      </c>
      <c r="D156" s="31">
        <f>VLOOKUP($A156,級距!$A:$K,10,FALSE)</f>
        <v>8</v>
      </c>
      <c r="E156" s="31">
        <f>VLOOKUP($A156,級距!$A:$K,11,FALSE)</f>
        <v>3</v>
      </c>
      <c r="F156" s="31">
        <f t="shared" si="2"/>
        <v>1</v>
      </c>
    </row>
    <row r="157" spans="1:6" x14ac:dyDescent="0.25">
      <c r="A157" s="46" t="s">
        <v>388</v>
      </c>
      <c r="B157" s="31">
        <v>-1900</v>
      </c>
      <c r="C157" s="31">
        <f>VLOOKUP($A157,級距!$A:$K,9,FALSE)</f>
        <v>6</v>
      </c>
      <c r="D157" s="31">
        <f>VLOOKUP($A157,級距!$A:$K,10,FALSE)</f>
        <v>10</v>
      </c>
      <c r="E157" s="31">
        <f>VLOOKUP($A157,級距!$A:$K,11,FALSE)</f>
        <v>4</v>
      </c>
      <c r="F157" s="31">
        <f t="shared" si="2"/>
        <v>1</v>
      </c>
    </row>
    <row r="158" spans="1:6" x14ac:dyDescent="0.25">
      <c r="A158" s="46" t="s">
        <v>385</v>
      </c>
      <c r="B158" s="31">
        <v>-5400</v>
      </c>
      <c r="C158" s="31">
        <f>VLOOKUP($A158,級距!$A:$K,9,FALSE)</f>
        <v>7</v>
      </c>
      <c r="D158" s="31">
        <f>VLOOKUP($A158,級距!$A:$K,10,FALSE)</f>
        <v>6</v>
      </c>
      <c r="E158" s="31">
        <f>VLOOKUP($A158,級距!$A:$K,11,FALSE)</f>
        <v>1</v>
      </c>
      <c r="F158" s="31">
        <f t="shared" si="2"/>
        <v>1</v>
      </c>
    </row>
    <row r="159" spans="1:6" x14ac:dyDescent="0.25">
      <c r="A159" s="46" t="s">
        <v>379</v>
      </c>
      <c r="B159" s="31">
        <v>-1200</v>
      </c>
      <c r="C159" s="31">
        <f>VLOOKUP($A159,級距!$A:$K,9,FALSE)</f>
        <v>5</v>
      </c>
      <c r="D159" s="31">
        <f>VLOOKUP($A159,級距!$A:$K,10,FALSE)</f>
        <v>7</v>
      </c>
      <c r="E159" s="31">
        <f>VLOOKUP($A159,級距!$A:$K,11,FALSE)</f>
        <v>3</v>
      </c>
      <c r="F159" s="31">
        <f t="shared" si="2"/>
        <v>1</v>
      </c>
    </row>
    <row r="160" spans="1:6" x14ac:dyDescent="0.25">
      <c r="A160" s="46" t="s">
        <v>375</v>
      </c>
      <c r="B160" s="31">
        <v>-5400</v>
      </c>
      <c r="C160" s="31">
        <f>VLOOKUP($A160,級距!$A:$K,9,FALSE)</f>
        <v>3</v>
      </c>
      <c r="D160" s="31">
        <f>VLOOKUP($A160,級距!$A:$K,10,FALSE)</f>
        <v>8</v>
      </c>
      <c r="E160" s="31">
        <f>VLOOKUP($A160,級距!$A:$K,11,FALSE)</f>
        <v>3</v>
      </c>
      <c r="F160" s="31">
        <f t="shared" si="2"/>
        <v>1</v>
      </c>
    </row>
    <row r="161" spans="1:6" x14ac:dyDescent="0.25">
      <c r="A161" s="46" t="s">
        <v>369</v>
      </c>
      <c r="B161" s="31">
        <v>5000</v>
      </c>
      <c r="C161" s="31">
        <f>VLOOKUP($A161,級距!$A:$K,9,FALSE)</f>
        <v>8</v>
      </c>
      <c r="D161" s="31">
        <f>VLOOKUP($A161,級距!$A:$K,10,FALSE)</f>
        <v>8</v>
      </c>
      <c r="E161" s="31">
        <f>VLOOKUP($A161,級距!$A:$K,11,FALSE)</f>
        <v>4</v>
      </c>
      <c r="F161" s="31">
        <f t="shared" si="2"/>
        <v>1</v>
      </c>
    </row>
    <row r="162" spans="1:6" x14ac:dyDescent="0.25">
      <c r="A162" s="46" t="s">
        <v>365</v>
      </c>
      <c r="B162" s="31">
        <v>-400</v>
      </c>
      <c r="C162" s="31">
        <f>VLOOKUP($A162,級距!$A:$K,9,FALSE)</f>
        <v>6</v>
      </c>
      <c r="D162" s="31">
        <f>VLOOKUP($A162,級距!$A:$K,10,FALSE)</f>
        <v>9</v>
      </c>
      <c r="E162" s="31">
        <f>VLOOKUP($A162,級距!$A:$K,11,FALSE)</f>
        <v>4</v>
      </c>
      <c r="F162" s="31">
        <f t="shared" si="2"/>
        <v>1</v>
      </c>
    </row>
    <row r="163" spans="1:6" x14ac:dyDescent="0.25">
      <c r="A163" s="46" t="s">
        <v>364</v>
      </c>
      <c r="B163" s="31">
        <v>4500</v>
      </c>
      <c r="C163" s="31">
        <f>VLOOKUP($A163,級距!$A:$K,9,FALSE)</f>
        <v>10</v>
      </c>
      <c r="D163" s="31">
        <f>VLOOKUP($A163,級距!$A:$K,10,FALSE)</f>
        <v>10</v>
      </c>
      <c r="E163" s="31">
        <f>VLOOKUP($A163,級距!$A:$K,11,FALSE)</f>
        <v>4</v>
      </c>
      <c r="F163" s="31">
        <f t="shared" si="2"/>
        <v>1</v>
      </c>
    </row>
    <row r="164" spans="1:6" x14ac:dyDescent="0.25">
      <c r="A164" s="46" t="s">
        <v>362</v>
      </c>
      <c r="B164" s="31">
        <v>-1000</v>
      </c>
      <c r="C164" s="31">
        <f>VLOOKUP($A164,級距!$A:$K,9,FALSE)</f>
        <v>1</v>
      </c>
      <c r="D164" s="31">
        <f>VLOOKUP($A164,級距!$A:$K,10,FALSE)</f>
        <v>6</v>
      </c>
      <c r="E164" s="31">
        <f>VLOOKUP($A164,級距!$A:$K,11,FALSE)</f>
        <v>2</v>
      </c>
      <c r="F164" s="31">
        <f t="shared" si="2"/>
        <v>1</v>
      </c>
    </row>
    <row r="165" spans="1:6" x14ac:dyDescent="0.25">
      <c r="A165" s="46" t="s">
        <v>360</v>
      </c>
      <c r="B165" s="31">
        <v>1200</v>
      </c>
      <c r="C165" s="31">
        <f>VLOOKUP($A165,級距!$A:$K,9,FALSE)</f>
        <v>4</v>
      </c>
      <c r="D165" s="31">
        <f>VLOOKUP($A165,級距!$A:$K,10,FALSE)</f>
        <v>7</v>
      </c>
      <c r="E165" s="31">
        <f>VLOOKUP($A165,級距!$A:$K,11,FALSE)</f>
        <v>3</v>
      </c>
      <c r="F165" s="31">
        <f t="shared" si="2"/>
        <v>1</v>
      </c>
    </row>
    <row r="166" spans="1:6" x14ac:dyDescent="0.25">
      <c r="A166" s="46" t="s">
        <v>356</v>
      </c>
      <c r="B166" s="31">
        <v>-3200</v>
      </c>
      <c r="C166" s="31">
        <f>VLOOKUP($A166,級距!$A:$K,9,FALSE)</f>
        <v>4</v>
      </c>
      <c r="D166" s="31">
        <f>VLOOKUP($A166,級距!$A:$K,10,FALSE)</f>
        <v>2</v>
      </c>
      <c r="E166" s="31">
        <f>VLOOKUP($A166,級距!$A:$K,11,FALSE)</f>
        <v>2</v>
      </c>
      <c r="F166" s="31">
        <f t="shared" si="2"/>
        <v>1</v>
      </c>
    </row>
    <row r="167" spans="1:6" x14ac:dyDescent="0.25">
      <c r="A167" s="46" t="s">
        <v>355</v>
      </c>
      <c r="B167" s="31">
        <v>100</v>
      </c>
      <c r="C167" s="31">
        <f>VLOOKUP($A167,級距!$A:$K,9,FALSE)</f>
        <v>8</v>
      </c>
      <c r="D167" s="31">
        <f>VLOOKUP($A167,級距!$A:$K,10,FALSE)</f>
        <v>5</v>
      </c>
      <c r="E167" s="31">
        <f>VLOOKUP($A167,級距!$A:$K,11,FALSE)</f>
        <v>1</v>
      </c>
      <c r="F167" s="31">
        <f t="shared" si="2"/>
        <v>1</v>
      </c>
    </row>
    <row r="168" spans="1:6" x14ac:dyDescent="0.25">
      <c r="A168" s="46" t="s">
        <v>348</v>
      </c>
      <c r="B168" s="31">
        <v>-1600</v>
      </c>
      <c r="C168" s="31">
        <f>VLOOKUP($A168,級距!$A:$K,9,FALSE)</f>
        <v>5</v>
      </c>
      <c r="D168" s="31">
        <f>VLOOKUP($A168,級距!$A:$K,10,FALSE)</f>
        <v>5</v>
      </c>
      <c r="E168" s="31">
        <f>VLOOKUP($A168,級距!$A:$K,11,FALSE)</f>
        <v>2</v>
      </c>
      <c r="F168" s="31">
        <f t="shared" si="2"/>
        <v>1</v>
      </c>
    </row>
    <row r="169" spans="1:6" x14ac:dyDescent="0.25">
      <c r="A169" s="46" t="s">
        <v>345</v>
      </c>
      <c r="B169" s="31">
        <v>-1600</v>
      </c>
      <c r="C169" s="31">
        <f>VLOOKUP($A169,級距!$A:$K,9,FALSE)</f>
        <v>7</v>
      </c>
      <c r="D169" s="31">
        <f>VLOOKUP($A169,級距!$A:$K,10,FALSE)</f>
        <v>7</v>
      </c>
      <c r="E169" s="31">
        <f>VLOOKUP($A169,級距!$A:$K,11,FALSE)</f>
        <v>4</v>
      </c>
      <c r="F169" s="31">
        <f t="shared" si="2"/>
        <v>1</v>
      </c>
    </row>
    <row r="170" spans="1:6" x14ac:dyDescent="0.25">
      <c r="A170" s="46" t="s">
        <v>343</v>
      </c>
      <c r="B170" s="31">
        <v>-2800</v>
      </c>
      <c r="C170" s="31">
        <f>VLOOKUP($A170,級距!$A:$K,9,FALSE)</f>
        <v>8</v>
      </c>
      <c r="D170" s="31">
        <f>VLOOKUP($A170,級距!$A:$K,10,FALSE)</f>
        <v>3</v>
      </c>
      <c r="E170" s="31">
        <f>VLOOKUP($A170,級距!$A:$K,11,FALSE)</f>
        <v>1</v>
      </c>
      <c r="F170" s="31">
        <f t="shared" si="2"/>
        <v>1</v>
      </c>
    </row>
    <row r="171" spans="1:6" x14ac:dyDescent="0.25">
      <c r="A171" s="46" t="s">
        <v>342</v>
      </c>
      <c r="B171" s="31">
        <v>-1200</v>
      </c>
      <c r="C171" s="31">
        <f>VLOOKUP($A171,級距!$A:$K,9,FALSE)</f>
        <v>5</v>
      </c>
      <c r="D171" s="31">
        <f>VLOOKUP($A171,級距!$A:$K,10,FALSE)</f>
        <v>4</v>
      </c>
      <c r="E171" s="31">
        <f>VLOOKUP($A171,級距!$A:$K,11,FALSE)</f>
        <v>2</v>
      </c>
      <c r="F171" s="31">
        <f t="shared" si="2"/>
        <v>1</v>
      </c>
    </row>
    <row r="172" spans="1:6" x14ac:dyDescent="0.25">
      <c r="A172" s="46" t="s">
        <v>341</v>
      </c>
      <c r="B172" s="31">
        <v>3250</v>
      </c>
      <c r="C172" s="31">
        <f>VLOOKUP($A172,級距!$A:$K,9,FALSE)</f>
        <v>8</v>
      </c>
      <c r="D172" s="31">
        <f>VLOOKUP($A172,級距!$A:$K,10,FALSE)</f>
        <v>8</v>
      </c>
      <c r="E172" s="31">
        <f>VLOOKUP($A172,級距!$A:$K,11,FALSE)</f>
        <v>4</v>
      </c>
      <c r="F172" s="31">
        <f t="shared" si="2"/>
        <v>1</v>
      </c>
    </row>
    <row r="173" spans="1:6" x14ac:dyDescent="0.25">
      <c r="A173" s="46" t="s">
        <v>340</v>
      </c>
      <c r="B173" s="31">
        <v>-10400</v>
      </c>
      <c r="C173" s="31">
        <f>VLOOKUP($A173,級距!$A:$K,9,FALSE)</f>
        <v>8</v>
      </c>
      <c r="D173" s="31">
        <f>VLOOKUP($A173,級距!$A:$K,10,FALSE)</f>
        <v>7</v>
      </c>
      <c r="E173" s="31">
        <f>VLOOKUP($A173,級距!$A:$K,11,FALSE)</f>
        <v>4</v>
      </c>
      <c r="F173" s="31">
        <f t="shared" si="2"/>
        <v>1</v>
      </c>
    </row>
    <row r="174" spans="1:6" x14ac:dyDescent="0.25">
      <c r="A174" s="46" t="s">
        <v>337</v>
      </c>
      <c r="B174" s="31">
        <v>-100</v>
      </c>
      <c r="C174" s="31">
        <f>VLOOKUP($A174,級距!$A:$K,9,FALSE)</f>
        <v>5</v>
      </c>
      <c r="D174" s="31">
        <f>VLOOKUP($A174,級距!$A:$K,10,FALSE)</f>
        <v>4</v>
      </c>
      <c r="E174" s="31">
        <f>VLOOKUP($A174,級距!$A:$K,11,FALSE)</f>
        <v>2</v>
      </c>
      <c r="F174" s="31">
        <f t="shared" si="2"/>
        <v>1</v>
      </c>
    </row>
    <row r="175" spans="1:6" x14ac:dyDescent="0.25">
      <c r="A175" s="46" t="s">
        <v>336</v>
      </c>
      <c r="B175" s="31">
        <v>800</v>
      </c>
      <c r="C175" s="31">
        <f>VLOOKUP($A175,級距!$A:$K,9,FALSE)</f>
        <v>7</v>
      </c>
      <c r="D175" s="31">
        <f>VLOOKUP($A175,級距!$A:$K,10,FALSE)</f>
        <v>9</v>
      </c>
      <c r="E175" s="31">
        <f>VLOOKUP($A175,級距!$A:$K,11,FALSE)</f>
        <v>4</v>
      </c>
      <c r="F175" s="31">
        <f t="shared" si="2"/>
        <v>1</v>
      </c>
    </row>
    <row r="176" spans="1:6" x14ac:dyDescent="0.25">
      <c r="A176" s="46" t="s">
        <v>335</v>
      </c>
      <c r="B176" s="31">
        <v>1300</v>
      </c>
      <c r="C176" s="31">
        <f>VLOOKUP($A176,級距!$A:$K,9,FALSE)</f>
        <v>4</v>
      </c>
      <c r="D176" s="31">
        <f>VLOOKUP($A176,級距!$A:$K,10,FALSE)</f>
        <v>4</v>
      </c>
      <c r="E176" s="31">
        <f>VLOOKUP($A176,級距!$A:$K,11,FALSE)</f>
        <v>2</v>
      </c>
      <c r="F176" s="31">
        <f t="shared" si="2"/>
        <v>1</v>
      </c>
    </row>
    <row r="177" spans="1:6" x14ac:dyDescent="0.25">
      <c r="A177" s="46" t="s">
        <v>331</v>
      </c>
      <c r="B177" s="31">
        <v>4350</v>
      </c>
      <c r="C177" s="31">
        <f>VLOOKUP($A177,級距!$A:$K,9,FALSE)</f>
        <v>5</v>
      </c>
      <c r="D177" s="31">
        <f>VLOOKUP($A177,級距!$A:$K,10,FALSE)</f>
        <v>4</v>
      </c>
      <c r="E177" s="31">
        <f>VLOOKUP($A177,級距!$A:$K,11,FALSE)</f>
        <v>2</v>
      </c>
      <c r="F177" s="31">
        <f t="shared" si="2"/>
        <v>1</v>
      </c>
    </row>
    <row r="178" spans="1:6" x14ac:dyDescent="0.25">
      <c r="A178" s="46" t="s">
        <v>329</v>
      </c>
      <c r="B178" s="31">
        <v>3600</v>
      </c>
      <c r="C178" s="31">
        <f>VLOOKUP($A178,級距!$A:$K,9,FALSE)</f>
        <v>8</v>
      </c>
      <c r="D178" s="31">
        <f>VLOOKUP($A178,級距!$A:$K,10,FALSE)</f>
        <v>7</v>
      </c>
      <c r="E178" s="31">
        <f>VLOOKUP($A178,級距!$A:$K,11,FALSE)</f>
        <v>4</v>
      </c>
      <c r="F178" s="31">
        <f t="shared" si="2"/>
        <v>1</v>
      </c>
    </row>
    <row r="179" spans="1:6" x14ac:dyDescent="0.25">
      <c r="A179" s="46" t="s">
        <v>328</v>
      </c>
      <c r="B179" s="31">
        <v>-5400</v>
      </c>
      <c r="C179" s="31">
        <f>VLOOKUP($A179,級距!$A:$K,9,FALSE)</f>
        <v>8</v>
      </c>
      <c r="D179" s="31">
        <f>VLOOKUP($A179,級距!$A:$K,10,FALSE)</f>
        <v>5</v>
      </c>
      <c r="E179" s="31">
        <f>VLOOKUP($A179,級距!$A:$K,11,FALSE)</f>
        <v>1</v>
      </c>
      <c r="F179" s="31">
        <f t="shared" si="2"/>
        <v>1</v>
      </c>
    </row>
    <row r="180" spans="1:6" x14ac:dyDescent="0.25">
      <c r="A180" s="46" t="s">
        <v>326</v>
      </c>
      <c r="B180" s="31">
        <v>5300</v>
      </c>
      <c r="C180" s="31">
        <f>VLOOKUP($A180,級距!$A:$K,9,FALSE)</f>
        <v>10</v>
      </c>
      <c r="D180" s="31">
        <f>VLOOKUP($A180,級距!$A:$K,10,FALSE)</f>
        <v>9</v>
      </c>
      <c r="E180" s="31">
        <f>VLOOKUP($A180,級距!$A:$K,11,FALSE)</f>
        <v>4</v>
      </c>
      <c r="F180" s="31">
        <f t="shared" si="2"/>
        <v>1</v>
      </c>
    </row>
    <row r="181" spans="1:6" x14ac:dyDescent="0.25">
      <c r="A181" s="46" t="s">
        <v>325</v>
      </c>
      <c r="B181" s="31">
        <v>1200</v>
      </c>
      <c r="C181" s="31">
        <f>VLOOKUP($A181,級距!$A:$K,9,FALSE)</f>
        <v>2</v>
      </c>
      <c r="D181" s="31">
        <f>VLOOKUP($A181,級距!$A:$K,10,FALSE)</f>
        <v>4</v>
      </c>
      <c r="E181" s="31">
        <f>VLOOKUP($A181,級距!$A:$K,11,FALSE)</f>
        <v>2</v>
      </c>
      <c r="F181" s="31">
        <f t="shared" si="2"/>
        <v>1</v>
      </c>
    </row>
    <row r="182" spans="1:6" x14ac:dyDescent="0.25">
      <c r="A182" s="46" t="s">
        <v>323</v>
      </c>
      <c r="B182" s="31">
        <v>3500</v>
      </c>
      <c r="C182" s="31">
        <f>VLOOKUP($A182,級距!$A:$K,9,FALSE)</f>
        <v>5</v>
      </c>
      <c r="D182" s="31">
        <f>VLOOKUP($A182,級距!$A:$K,10,FALSE)</f>
        <v>7</v>
      </c>
      <c r="E182" s="31">
        <f>VLOOKUP($A182,級距!$A:$K,11,FALSE)</f>
        <v>3</v>
      </c>
      <c r="F182" s="31">
        <f t="shared" si="2"/>
        <v>1</v>
      </c>
    </row>
    <row r="183" spans="1:6" x14ac:dyDescent="0.25">
      <c r="A183" s="46" t="s">
        <v>320</v>
      </c>
      <c r="B183" s="31">
        <v>-500</v>
      </c>
      <c r="C183" s="31">
        <f>VLOOKUP($A183,級距!$A:$K,9,FALSE)</f>
        <v>7</v>
      </c>
      <c r="D183" s="31">
        <f>VLOOKUP($A183,級距!$A:$K,10,FALSE)</f>
        <v>4</v>
      </c>
      <c r="E183" s="31">
        <f>VLOOKUP($A183,級距!$A:$K,11,FALSE)</f>
        <v>1</v>
      </c>
      <c r="F183" s="31">
        <f t="shared" si="2"/>
        <v>1</v>
      </c>
    </row>
    <row r="184" spans="1:6" x14ac:dyDescent="0.25">
      <c r="A184" s="46" t="s">
        <v>319</v>
      </c>
      <c r="B184" s="31">
        <v>2650</v>
      </c>
      <c r="C184" s="31">
        <f>VLOOKUP($A184,級距!$A:$K,9,FALSE)</f>
        <v>5</v>
      </c>
      <c r="D184" s="31">
        <f>VLOOKUP($A184,級距!$A:$K,10,FALSE)</f>
        <v>4</v>
      </c>
      <c r="E184" s="31">
        <f>VLOOKUP($A184,級距!$A:$K,11,FALSE)</f>
        <v>2</v>
      </c>
      <c r="F184" s="31">
        <f t="shared" si="2"/>
        <v>1</v>
      </c>
    </row>
    <row r="185" spans="1:6" x14ac:dyDescent="0.25">
      <c r="A185" s="46" t="s">
        <v>314</v>
      </c>
      <c r="B185" s="31">
        <v>2300</v>
      </c>
      <c r="C185" s="31">
        <f>VLOOKUP($A185,級距!$A:$K,9,FALSE)</f>
        <v>2</v>
      </c>
      <c r="D185" s="31">
        <f>VLOOKUP($A185,級距!$A:$K,10,FALSE)</f>
        <v>1</v>
      </c>
      <c r="E185" s="31">
        <f>VLOOKUP($A185,級距!$A:$K,11,FALSE)</f>
        <v>2</v>
      </c>
      <c r="F185" s="31">
        <f t="shared" si="2"/>
        <v>1</v>
      </c>
    </row>
    <row r="186" spans="1:6" x14ac:dyDescent="0.25">
      <c r="A186" s="46" t="s">
        <v>312</v>
      </c>
      <c r="B186" s="31">
        <v>-5400</v>
      </c>
      <c r="C186" s="31">
        <f>VLOOKUP($A186,級距!$A:$K,9,FALSE)</f>
        <v>5</v>
      </c>
      <c r="D186" s="31">
        <f>VLOOKUP($A186,級距!$A:$K,10,FALSE)</f>
        <v>3</v>
      </c>
      <c r="E186" s="31">
        <f>VLOOKUP($A186,級距!$A:$K,11,FALSE)</f>
        <v>2</v>
      </c>
      <c r="F186" s="31">
        <f t="shared" si="2"/>
        <v>1</v>
      </c>
    </row>
    <row r="187" spans="1:6" x14ac:dyDescent="0.25">
      <c r="A187" s="46" t="s">
        <v>311</v>
      </c>
      <c r="B187" s="31">
        <v>1450</v>
      </c>
      <c r="C187" s="31">
        <f>VLOOKUP($A187,級距!$A:$K,9,FALSE)</f>
        <v>8</v>
      </c>
      <c r="D187" s="31">
        <f>VLOOKUP($A187,級距!$A:$K,10,FALSE)</f>
        <v>3</v>
      </c>
      <c r="E187" s="31">
        <f>VLOOKUP($A187,級距!$A:$K,11,FALSE)</f>
        <v>1</v>
      </c>
      <c r="F187" s="31">
        <f t="shared" si="2"/>
        <v>1</v>
      </c>
    </row>
    <row r="188" spans="1:6" x14ac:dyDescent="0.25">
      <c r="A188" s="46" t="s">
        <v>305</v>
      </c>
      <c r="B188" s="31">
        <v>100</v>
      </c>
      <c r="C188" s="31">
        <f>VLOOKUP($A188,級距!$A:$K,9,FALSE)</f>
        <v>5</v>
      </c>
      <c r="D188" s="31">
        <f>VLOOKUP($A188,級距!$A:$K,10,FALSE)</f>
        <v>1</v>
      </c>
      <c r="E188" s="31">
        <f>VLOOKUP($A188,級距!$A:$K,11,FALSE)</f>
        <v>2</v>
      </c>
      <c r="F188" s="31">
        <f t="shared" si="2"/>
        <v>1</v>
      </c>
    </row>
    <row r="189" spans="1:6" x14ac:dyDescent="0.25">
      <c r="A189" s="46" t="s">
        <v>304</v>
      </c>
      <c r="B189" s="31">
        <v>2700</v>
      </c>
      <c r="C189" s="31">
        <f>VLOOKUP($A189,級距!$A:$K,9,FALSE)</f>
        <v>7</v>
      </c>
      <c r="D189" s="31">
        <f>VLOOKUP($A189,級距!$A:$K,10,FALSE)</f>
        <v>7</v>
      </c>
      <c r="E189" s="31">
        <f>VLOOKUP($A189,級距!$A:$K,11,FALSE)</f>
        <v>4</v>
      </c>
      <c r="F189" s="31">
        <f t="shared" si="2"/>
        <v>1</v>
      </c>
    </row>
    <row r="190" spans="1:6" x14ac:dyDescent="0.25">
      <c r="A190" s="46" t="s">
        <v>302</v>
      </c>
      <c r="B190" s="31">
        <v>300</v>
      </c>
      <c r="C190" s="31">
        <f>VLOOKUP($A190,級距!$A:$K,9,FALSE)</f>
        <v>6</v>
      </c>
      <c r="D190" s="31">
        <f>VLOOKUP($A190,級距!$A:$K,10,FALSE)</f>
        <v>7</v>
      </c>
      <c r="E190" s="31">
        <f>VLOOKUP($A190,級距!$A:$K,11,FALSE)</f>
        <v>4</v>
      </c>
      <c r="F190" s="31">
        <f t="shared" si="2"/>
        <v>1</v>
      </c>
    </row>
    <row r="191" spans="1:6" x14ac:dyDescent="0.25">
      <c r="A191" s="46" t="s">
        <v>298</v>
      </c>
      <c r="B191" s="31">
        <v>-5400</v>
      </c>
      <c r="C191" s="31">
        <f>VLOOKUP($A191,級距!$A:$K,9,FALSE)</f>
        <v>4</v>
      </c>
      <c r="D191" s="31">
        <f>VLOOKUP($A191,級距!$A:$K,10,FALSE)</f>
        <v>4</v>
      </c>
      <c r="E191" s="31">
        <f>VLOOKUP($A191,級距!$A:$K,11,FALSE)</f>
        <v>2</v>
      </c>
      <c r="F191" s="31">
        <f t="shared" si="2"/>
        <v>1</v>
      </c>
    </row>
    <row r="192" spans="1:6" x14ac:dyDescent="0.25">
      <c r="A192" s="46" t="s">
        <v>297</v>
      </c>
      <c r="B192" s="31">
        <v>700</v>
      </c>
      <c r="C192" s="31">
        <f>VLOOKUP($A192,級距!$A:$K,9,FALSE)</f>
        <v>5</v>
      </c>
      <c r="D192" s="31">
        <f>VLOOKUP($A192,級距!$A:$K,10,FALSE)</f>
        <v>4</v>
      </c>
      <c r="E192" s="31">
        <f>VLOOKUP($A192,級距!$A:$K,11,FALSE)</f>
        <v>2</v>
      </c>
      <c r="F192" s="31">
        <f t="shared" si="2"/>
        <v>1</v>
      </c>
    </row>
    <row r="193" spans="1:6" x14ac:dyDescent="0.25">
      <c r="A193" s="46" t="s">
        <v>296</v>
      </c>
      <c r="B193" s="31">
        <v>-1800</v>
      </c>
      <c r="C193" s="31">
        <f>VLOOKUP($A193,級距!$A:$K,9,FALSE)</f>
        <v>4</v>
      </c>
      <c r="D193" s="31">
        <f>VLOOKUP($A193,級距!$A:$K,10,FALSE)</f>
        <v>1</v>
      </c>
      <c r="E193" s="31">
        <f>VLOOKUP($A193,級距!$A:$K,11,FALSE)</f>
        <v>2</v>
      </c>
      <c r="F193" s="31">
        <f t="shared" si="2"/>
        <v>1</v>
      </c>
    </row>
    <row r="194" spans="1:6" x14ac:dyDescent="0.25">
      <c r="A194" s="46" t="s">
        <v>295</v>
      </c>
      <c r="B194" s="31">
        <v>2550</v>
      </c>
      <c r="C194" s="31">
        <f>VLOOKUP($A194,級距!$A:$K,9,FALSE)</f>
        <v>7</v>
      </c>
      <c r="D194" s="31">
        <f>VLOOKUP($A194,級距!$A:$K,10,FALSE)</f>
        <v>8</v>
      </c>
      <c r="E194" s="31">
        <f>VLOOKUP($A194,級距!$A:$K,11,FALSE)</f>
        <v>4</v>
      </c>
      <c r="F194" s="31">
        <f t="shared" si="2"/>
        <v>1</v>
      </c>
    </row>
    <row r="195" spans="1:6" x14ac:dyDescent="0.25">
      <c r="A195" s="46" t="s">
        <v>290</v>
      </c>
      <c r="B195" s="31">
        <v>-1000</v>
      </c>
      <c r="C195" s="31">
        <f>VLOOKUP($A195,級距!$A:$K,9,FALSE)</f>
        <v>5</v>
      </c>
      <c r="D195" s="31">
        <f>VLOOKUP($A195,級距!$A:$K,10,FALSE)</f>
        <v>2</v>
      </c>
      <c r="E195" s="31">
        <f>VLOOKUP($A195,級距!$A:$K,11,FALSE)</f>
        <v>2</v>
      </c>
      <c r="F195" s="31">
        <f t="shared" si="2"/>
        <v>1</v>
      </c>
    </row>
    <row r="196" spans="1:6" x14ac:dyDescent="0.25">
      <c r="A196" s="46" t="s">
        <v>288</v>
      </c>
      <c r="B196" s="31">
        <v>1450</v>
      </c>
      <c r="C196" s="31">
        <f>VLOOKUP($A196,級距!$A:$K,9,FALSE)</f>
        <v>8</v>
      </c>
      <c r="D196" s="31">
        <f>VLOOKUP($A196,級距!$A:$K,10,FALSE)</f>
        <v>6</v>
      </c>
      <c r="E196" s="31">
        <f>VLOOKUP($A196,級距!$A:$K,11,FALSE)</f>
        <v>1</v>
      </c>
      <c r="F196" s="31">
        <f t="shared" ref="F196:F259" si="3">IF(A197&lt;&gt;A196,1,0)</f>
        <v>1</v>
      </c>
    </row>
    <row r="197" spans="1:6" x14ac:dyDescent="0.25">
      <c r="A197" s="46" t="s">
        <v>287</v>
      </c>
      <c r="B197" s="31">
        <v>-900</v>
      </c>
      <c r="C197" s="31">
        <f>VLOOKUP($A197,級距!$A:$K,9,FALSE)</f>
        <v>7</v>
      </c>
      <c r="D197" s="31">
        <f>VLOOKUP($A197,級距!$A:$K,10,FALSE)</f>
        <v>1</v>
      </c>
      <c r="E197" s="31">
        <f>VLOOKUP($A197,級距!$A:$K,11,FALSE)</f>
        <v>1</v>
      </c>
      <c r="F197" s="31">
        <f t="shared" si="3"/>
        <v>1</v>
      </c>
    </row>
    <row r="198" spans="1:6" x14ac:dyDescent="0.25">
      <c r="A198" s="46" t="s">
        <v>281</v>
      </c>
      <c r="B198" s="31">
        <v>100</v>
      </c>
      <c r="C198" s="31">
        <f>VLOOKUP($A198,級距!$A:$K,9,FALSE)</f>
        <v>6</v>
      </c>
      <c r="D198" s="31">
        <f>VLOOKUP($A198,級距!$A:$K,10,FALSE)</f>
        <v>7</v>
      </c>
      <c r="E198" s="31">
        <f>VLOOKUP($A198,級距!$A:$K,11,FALSE)</f>
        <v>4</v>
      </c>
      <c r="F198" s="31">
        <f t="shared" si="3"/>
        <v>1</v>
      </c>
    </row>
    <row r="199" spans="1:6" x14ac:dyDescent="0.25">
      <c r="A199" s="46" t="s">
        <v>275</v>
      </c>
      <c r="B199" s="31">
        <v>-1600</v>
      </c>
      <c r="C199" s="31">
        <f>VLOOKUP($A199,級距!$A:$K,9,FALSE)</f>
        <v>7</v>
      </c>
      <c r="D199" s="31">
        <f>VLOOKUP($A199,級距!$A:$K,10,FALSE)</f>
        <v>9</v>
      </c>
      <c r="E199" s="31">
        <f>VLOOKUP($A199,級距!$A:$K,11,FALSE)</f>
        <v>4</v>
      </c>
      <c r="F199" s="31">
        <f t="shared" si="3"/>
        <v>1</v>
      </c>
    </row>
    <row r="200" spans="1:6" x14ac:dyDescent="0.25">
      <c r="A200" s="46" t="s">
        <v>271</v>
      </c>
      <c r="B200" s="31">
        <v>-100</v>
      </c>
      <c r="C200" s="31">
        <f>VLOOKUP($A200,級距!$A:$K,9,FALSE)</f>
        <v>7</v>
      </c>
      <c r="D200" s="31">
        <f>VLOOKUP($A200,級距!$A:$K,10,FALSE)</f>
        <v>8</v>
      </c>
      <c r="E200" s="31">
        <f>VLOOKUP($A200,級距!$A:$K,11,FALSE)</f>
        <v>4</v>
      </c>
      <c r="F200" s="31">
        <f t="shared" si="3"/>
        <v>1</v>
      </c>
    </row>
    <row r="201" spans="1:6" x14ac:dyDescent="0.25">
      <c r="A201" s="46" t="s">
        <v>267</v>
      </c>
      <c r="B201" s="31">
        <v>-2400</v>
      </c>
      <c r="C201" s="31">
        <f>VLOOKUP($A201,級距!$A:$K,9,FALSE)</f>
        <v>2</v>
      </c>
      <c r="D201" s="31">
        <f>VLOOKUP($A201,級距!$A:$K,10,FALSE)</f>
        <v>1</v>
      </c>
      <c r="E201" s="31">
        <f>VLOOKUP($A201,級距!$A:$K,11,FALSE)</f>
        <v>2</v>
      </c>
      <c r="F201" s="31">
        <f t="shared" si="3"/>
        <v>1</v>
      </c>
    </row>
    <row r="202" spans="1:6" x14ac:dyDescent="0.25">
      <c r="A202" s="46" t="s">
        <v>262</v>
      </c>
      <c r="B202" s="31">
        <v>1600</v>
      </c>
      <c r="C202" s="31">
        <f>VLOOKUP($A202,級距!$A:$K,9,FALSE)</f>
        <v>8</v>
      </c>
      <c r="D202" s="31">
        <f>VLOOKUP($A202,級距!$A:$K,10,FALSE)</f>
        <v>7</v>
      </c>
      <c r="E202" s="31">
        <f>VLOOKUP($A202,級距!$A:$K,11,FALSE)</f>
        <v>4</v>
      </c>
      <c r="F202" s="31">
        <f t="shared" si="3"/>
        <v>1</v>
      </c>
    </row>
    <row r="203" spans="1:6" x14ac:dyDescent="0.25">
      <c r="A203" s="46" t="s">
        <v>261</v>
      </c>
      <c r="B203" s="31">
        <v>-500</v>
      </c>
      <c r="C203" s="31">
        <f>VLOOKUP($A203,級距!$A:$K,9,FALSE)</f>
        <v>5</v>
      </c>
      <c r="D203" s="31">
        <f>VLOOKUP($A203,級距!$A:$K,10,FALSE)</f>
        <v>4</v>
      </c>
      <c r="E203" s="31">
        <f>VLOOKUP($A203,級距!$A:$K,11,FALSE)</f>
        <v>2</v>
      </c>
      <c r="F203" s="31">
        <f t="shared" si="3"/>
        <v>1</v>
      </c>
    </row>
    <row r="204" spans="1:6" x14ac:dyDescent="0.25">
      <c r="A204" s="46" t="s">
        <v>260</v>
      </c>
      <c r="B204" s="31">
        <v>-2200</v>
      </c>
      <c r="C204" s="31">
        <f>VLOOKUP($A204,級距!$A:$K,9,FALSE)</f>
        <v>8</v>
      </c>
      <c r="D204" s="31">
        <f>VLOOKUP($A204,級距!$A:$K,10,FALSE)</f>
        <v>7</v>
      </c>
      <c r="E204" s="31">
        <f>VLOOKUP($A204,級距!$A:$K,11,FALSE)</f>
        <v>4</v>
      </c>
      <c r="F204" s="31">
        <f t="shared" si="3"/>
        <v>1</v>
      </c>
    </row>
    <row r="205" spans="1:6" x14ac:dyDescent="0.25">
      <c r="A205" s="46" t="s">
        <v>258</v>
      </c>
      <c r="B205" s="31">
        <v>2800</v>
      </c>
      <c r="C205" s="31">
        <f>VLOOKUP($A205,級距!$A:$K,9,FALSE)</f>
        <v>6</v>
      </c>
      <c r="D205" s="31">
        <f>VLOOKUP($A205,級距!$A:$K,10,FALSE)</f>
        <v>9</v>
      </c>
      <c r="E205" s="31">
        <f>VLOOKUP($A205,級距!$A:$K,11,FALSE)</f>
        <v>4</v>
      </c>
      <c r="F205" s="31">
        <f t="shared" si="3"/>
        <v>1</v>
      </c>
    </row>
    <row r="206" spans="1:6" x14ac:dyDescent="0.25">
      <c r="A206" s="46" t="s">
        <v>256</v>
      </c>
      <c r="B206" s="31">
        <v>2700</v>
      </c>
      <c r="C206" s="31">
        <f>VLOOKUP($A206,級距!$A:$K,9,FALSE)</f>
        <v>9</v>
      </c>
      <c r="D206" s="31">
        <f>VLOOKUP($A206,級距!$A:$K,10,FALSE)</f>
        <v>8</v>
      </c>
      <c r="E206" s="31">
        <f>VLOOKUP($A206,級距!$A:$K,11,FALSE)</f>
        <v>4</v>
      </c>
      <c r="F206" s="31">
        <f t="shared" si="3"/>
        <v>1</v>
      </c>
    </row>
    <row r="207" spans="1:6" x14ac:dyDescent="0.25">
      <c r="A207" s="46" t="s">
        <v>251</v>
      </c>
      <c r="B207" s="31">
        <v>-300</v>
      </c>
      <c r="C207" s="31">
        <f>VLOOKUP($A207,級距!$A:$K,9,FALSE)</f>
        <v>5</v>
      </c>
      <c r="D207" s="31">
        <f>VLOOKUP($A207,級距!$A:$K,10,FALSE)</f>
        <v>3</v>
      </c>
      <c r="E207" s="31">
        <f>VLOOKUP($A207,級距!$A:$K,11,FALSE)</f>
        <v>2</v>
      </c>
      <c r="F207" s="31">
        <f t="shared" si="3"/>
        <v>1</v>
      </c>
    </row>
    <row r="208" spans="1:6" x14ac:dyDescent="0.25">
      <c r="A208" s="46" t="s">
        <v>250</v>
      </c>
      <c r="B208" s="31">
        <v>50</v>
      </c>
      <c r="C208" s="31">
        <f>VLOOKUP($A208,級距!$A:$K,9,FALSE)</f>
        <v>5</v>
      </c>
      <c r="D208" s="31">
        <f>VLOOKUP($A208,級距!$A:$K,10,FALSE)</f>
        <v>5</v>
      </c>
      <c r="E208" s="31">
        <f>VLOOKUP($A208,級距!$A:$K,11,FALSE)</f>
        <v>2</v>
      </c>
      <c r="F208" s="31">
        <f t="shared" si="3"/>
        <v>1</v>
      </c>
    </row>
    <row r="209" spans="1:6" x14ac:dyDescent="0.25">
      <c r="A209" s="46" t="s">
        <v>247</v>
      </c>
      <c r="B209" s="31">
        <v>2300</v>
      </c>
      <c r="C209" s="31">
        <f>VLOOKUP($A209,級距!$A:$K,9,FALSE)</f>
        <v>5</v>
      </c>
      <c r="D209" s="31">
        <f>VLOOKUP($A209,級距!$A:$K,10,FALSE)</f>
        <v>2</v>
      </c>
      <c r="E209" s="31">
        <f>VLOOKUP($A209,級距!$A:$K,11,FALSE)</f>
        <v>2</v>
      </c>
      <c r="F209" s="31">
        <f t="shared" si="3"/>
        <v>1</v>
      </c>
    </row>
    <row r="210" spans="1:6" x14ac:dyDescent="0.25">
      <c r="A210" s="46" t="s">
        <v>246</v>
      </c>
      <c r="B210" s="31">
        <v>-700</v>
      </c>
      <c r="C210" s="31">
        <f>VLOOKUP($A210,級距!$A:$K,9,FALSE)</f>
        <v>7</v>
      </c>
      <c r="D210" s="31">
        <f>VLOOKUP($A210,級距!$A:$K,10,FALSE)</f>
        <v>3</v>
      </c>
      <c r="E210" s="31">
        <f>VLOOKUP($A210,級距!$A:$K,11,FALSE)</f>
        <v>1</v>
      </c>
      <c r="F210" s="31">
        <f t="shared" si="3"/>
        <v>1</v>
      </c>
    </row>
    <row r="211" spans="1:6" x14ac:dyDescent="0.25">
      <c r="A211" s="46" t="s">
        <v>244</v>
      </c>
      <c r="B211" s="31">
        <v>-5400</v>
      </c>
      <c r="C211" s="31">
        <f>VLOOKUP($A211,級距!$A:$K,9,FALSE)</f>
        <v>8</v>
      </c>
      <c r="D211" s="31">
        <f>VLOOKUP($A211,級距!$A:$K,10,FALSE)</f>
        <v>8</v>
      </c>
      <c r="E211" s="31">
        <f>VLOOKUP($A211,級距!$A:$K,11,FALSE)</f>
        <v>4</v>
      </c>
      <c r="F211" s="31">
        <f t="shared" si="3"/>
        <v>1</v>
      </c>
    </row>
    <row r="212" spans="1:6" x14ac:dyDescent="0.25">
      <c r="A212" s="46" t="s">
        <v>242</v>
      </c>
      <c r="B212" s="31">
        <v>5250</v>
      </c>
      <c r="C212" s="31">
        <f>VLOOKUP($A212,級距!$A:$K,9,FALSE)</f>
        <v>10</v>
      </c>
      <c r="D212" s="31">
        <f>VLOOKUP($A212,級距!$A:$K,10,FALSE)</f>
        <v>9</v>
      </c>
      <c r="E212" s="31">
        <f>VLOOKUP($A212,級距!$A:$K,11,FALSE)</f>
        <v>4</v>
      </c>
      <c r="F212" s="31">
        <f t="shared" si="3"/>
        <v>1</v>
      </c>
    </row>
    <row r="213" spans="1:6" x14ac:dyDescent="0.25">
      <c r="A213" s="46" t="s">
        <v>240</v>
      </c>
      <c r="B213" s="31">
        <v>-2000</v>
      </c>
      <c r="C213" s="31">
        <f>VLOOKUP($A213,級距!$A:$K,9,FALSE)</f>
        <v>6</v>
      </c>
      <c r="D213" s="31">
        <f>VLOOKUP($A213,級距!$A:$K,10,FALSE)</f>
        <v>3</v>
      </c>
      <c r="E213" s="31">
        <f>VLOOKUP($A213,級距!$A:$K,11,FALSE)</f>
        <v>1</v>
      </c>
      <c r="F213" s="31">
        <f t="shared" si="3"/>
        <v>1</v>
      </c>
    </row>
    <row r="214" spans="1:6" x14ac:dyDescent="0.25">
      <c r="A214" s="46" t="s">
        <v>239</v>
      </c>
      <c r="B214" s="31">
        <v>1450</v>
      </c>
      <c r="C214" s="31">
        <f>VLOOKUP($A214,級距!$A:$K,9,FALSE)</f>
        <v>8</v>
      </c>
      <c r="D214" s="31">
        <f>VLOOKUP($A214,級距!$A:$K,10,FALSE)</f>
        <v>7</v>
      </c>
      <c r="E214" s="31">
        <f>VLOOKUP($A214,級距!$A:$K,11,FALSE)</f>
        <v>4</v>
      </c>
      <c r="F214" s="31">
        <f t="shared" si="3"/>
        <v>1</v>
      </c>
    </row>
    <row r="215" spans="1:6" x14ac:dyDescent="0.25">
      <c r="A215" s="46" t="s">
        <v>238</v>
      </c>
      <c r="B215" s="31">
        <v>-500</v>
      </c>
      <c r="C215" s="31">
        <f>VLOOKUP($A215,級距!$A:$K,9,FALSE)</f>
        <v>6</v>
      </c>
      <c r="D215" s="31">
        <f>VLOOKUP($A215,級距!$A:$K,10,FALSE)</f>
        <v>8</v>
      </c>
      <c r="E215" s="31">
        <f>VLOOKUP($A215,級距!$A:$K,11,FALSE)</f>
        <v>4</v>
      </c>
      <c r="F215" s="31">
        <f t="shared" si="3"/>
        <v>1</v>
      </c>
    </row>
    <row r="216" spans="1:6" x14ac:dyDescent="0.25">
      <c r="A216" s="46" t="s">
        <v>236</v>
      </c>
      <c r="B216" s="31">
        <v>-5400</v>
      </c>
      <c r="C216" s="31">
        <f>VLOOKUP($A216,級距!$A:$K,9,FALSE)</f>
        <v>5</v>
      </c>
      <c r="D216" s="31">
        <f>VLOOKUP($A216,級距!$A:$K,10,FALSE)</f>
        <v>2</v>
      </c>
      <c r="E216" s="31">
        <f>VLOOKUP($A216,級距!$A:$K,11,FALSE)</f>
        <v>2</v>
      </c>
      <c r="F216" s="31">
        <f t="shared" si="3"/>
        <v>1</v>
      </c>
    </row>
    <row r="217" spans="1:6" x14ac:dyDescent="0.25">
      <c r="A217" s="46" t="s">
        <v>234</v>
      </c>
      <c r="B217" s="31">
        <v>-5400</v>
      </c>
      <c r="C217" s="31">
        <f>VLOOKUP($A217,級距!$A:$K,9,FALSE)</f>
        <v>8</v>
      </c>
      <c r="D217" s="31">
        <f>VLOOKUP($A217,級距!$A:$K,10,FALSE)</f>
        <v>3</v>
      </c>
      <c r="E217" s="31">
        <f>VLOOKUP($A217,級距!$A:$K,11,FALSE)</f>
        <v>1</v>
      </c>
      <c r="F217" s="31">
        <f t="shared" si="3"/>
        <v>1</v>
      </c>
    </row>
    <row r="218" spans="1:6" x14ac:dyDescent="0.25">
      <c r="A218" s="46" t="s">
        <v>233</v>
      </c>
      <c r="B218" s="31">
        <v>1700</v>
      </c>
      <c r="C218" s="31">
        <f>VLOOKUP($A218,級距!$A:$K,9,FALSE)</f>
        <v>5</v>
      </c>
      <c r="D218" s="31">
        <f>VLOOKUP($A218,級距!$A:$K,10,FALSE)</f>
        <v>3</v>
      </c>
      <c r="E218" s="31">
        <f>VLOOKUP($A218,級距!$A:$K,11,FALSE)</f>
        <v>2</v>
      </c>
      <c r="F218" s="31">
        <f t="shared" si="3"/>
        <v>1</v>
      </c>
    </row>
    <row r="219" spans="1:6" x14ac:dyDescent="0.25">
      <c r="A219" s="46" t="s">
        <v>231</v>
      </c>
      <c r="B219" s="31">
        <v>-700</v>
      </c>
      <c r="C219" s="31">
        <f>VLOOKUP($A219,級距!$A:$K,9,FALSE)</f>
        <v>4</v>
      </c>
      <c r="D219" s="31">
        <f>VLOOKUP($A219,級距!$A:$K,10,FALSE)</f>
        <v>5</v>
      </c>
      <c r="E219" s="31">
        <f>VLOOKUP($A219,級距!$A:$K,11,FALSE)</f>
        <v>2</v>
      </c>
      <c r="F219" s="31">
        <f t="shared" si="3"/>
        <v>1</v>
      </c>
    </row>
    <row r="220" spans="1:6" x14ac:dyDescent="0.25">
      <c r="A220" s="46" t="s">
        <v>230</v>
      </c>
      <c r="B220" s="31">
        <v>-1900</v>
      </c>
      <c r="C220" s="31">
        <f>VLOOKUP($A220,級距!$A:$K,9,FALSE)</f>
        <v>8</v>
      </c>
      <c r="D220" s="31">
        <f>VLOOKUP($A220,級距!$A:$K,10,FALSE)</f>
        <v>3</v>
      </c>
      <c r="E220" s="31">
        <f>VLOOKUP($A220,級距!$A:$K,11,FALSE)</f>
        <v>1</v>
      </c>
      <c r="F220" s="31">
        <f t="shared" si="3"/>
        <v>1</v>
      </c>
    </row>
    <row r="221" spans="1:6" x14ac:dyDescent="0.25">
      <c r="A221" s="46" t="s">
        <v>228</v>
      </c>
      <c r="B221" s="31">
        <v>-400</v>
      </c>
      <c r="C221" s="31">
        <f>VLOOKUP($A221,級距!$A:$K,9,FALSE)</f>
        <v>5</v>
      </c>
      <c r="D221" s="31">
        <f>VLOOKUP($A221,級距!$A:$K,10,FALSE)</f>
        <v>3</v>
      </c>
      <c r="E221" s="31">
        <f>VLOOKUP($A221,級距!$A:$K,11,FALSE)</f>
        <v>2</v>
      </c>
      <c r="F221" s="31">
        <f t="shared" si="3"/>
        <v>1</v>
      </c>
    </row>
    <row r="222" spans="1:6" x14ac:dyDescent="0.25">
      <c r="A222" s="46" t="s">
        <v>226</v>
      </c>
      <c r="B222" s="31">
        <v>11050</v>
      </c>
      <c r="C222" s="31">
        <f>VLOOKUP($A222,級距!$A:$K,9,FALSE)</f>
        <v>10</v>
      </c>
      <c r="D222" s="31">
        <f>VLOOKUP($A222,級距!$A:$K,10,FALSE)</f>
        <v>9</v>
      </c>
      <c r="E222" s="31">
        <f>VLOOKUP($A222,級距!$A:$K,11,FALSE)</f>
        <v>4</v>
      </c>
      <c r="F222" s="31">
        <f t="shared" si="3"/>
        <v>1</v>
      </c>
    </row>
    <row r="223" spans="1:6" x14ac:dyDescent="0.25">
      <c r="A223" s="46" t="s">
        <v>225</v>
      </c>
      <c r="B223" s="31">
        <v>-5400</v>
      </c>
      <c r="C223" s="31">
        <f>VLOOKUP($A223,級距!$A:$K,9,FALSE)</f>
        <v>7</v>
      </c>
      <c r="D223" s="31">
        <f>VLOOKUP($A223,級距!$A:$K,10,FALSE)</f>
        <v>6</v>
      </c>
      <c r="E223" s="31">
        <f>VLOOKUP($A223,級距!$A:$K,11,FALSE)</f>
        <v>1</v>
      </c>
      <c r="F223" s="31">
        <f t="shared" si="3"/>
        <v>1</v>
      </c>
    </row>
    <row r="224" spans="1:6" x14ac:dyDescent="0.25">
      <c r="A224" s="46" t="s">
        <v>220</v>
      </c>
      <c r="B224" s="31">
        <v>3150</v>
      </c>
      <c r="C224" s="31">
        <f>VLOOKUP($A224,級距!$A:$K,9,FALSE)</f>
        <v>8</v>
      </c>
      <c r="D224" s="31">
        <f>VLOOKUP($A224,級距!$A:$K,10,FALSE)</f>
        <v>9</v>
      </c>
      <c r="E224" s="31">
        <f>VLOOKUP($A224,級距!$A:$K,11,FALSE)</f>
        <v>4</v>
      </c>
      <c r="F224" s="31">
        <f t="shared" si="3"/>
        <v>1</v>
      </c>
    </row>
    <row r="225" spans="1:6" x14ac:dyDescent="0.25">
      <c r="A225" s="46" t="s">
        <v>217</v>
      </c>
      <c r="B225" s="31">
        <v>2150</v>
      </c>
      <c r="C225" s="31">
        <f>VLOOKUP($A225,級距!$A:$K,9,FALSE)</f>
        <v>8</v>
      </c>
      <c r="D225" s="31">
        <f>VLOOKUP($A225,級距!$A:$K,10,FALSE)</f>
        <v>4</v>
      </c>
      <c r="E225" s="31">
        <f>VLOOKUP($A225,級距!$A:$K,11,FALSE)</f>
        <v>1</v>
      </c>
      <c r="F225" s="31">
        <f t="shared" si="3"/>
        <v>1</v>
      </c>
    </row>
    <row r="226" spans="1:6" x14ac:dyDescent="0.25">
      <c r="A226" s="46" t="s">
        <v>214</v>
      </c>
      <c r="B226" s="31">
        <v>2400</v>
      </c>
      <c r="C226" s="31">
        <f>VLOOKUP($A226,級距!$A:$K,9,FALSE)</f>
        <v>7</v>
      </c>
      <c r="D226" s="31">
        <f>VLOOKUP($A226,級距!$A:$K,10,FALSE)</f>
        <v>6</v>
      </c>
      <c r="E226" s="31">
        <f>VLOOKUP($A226,級距!$A:$K,11,FALSE)</f>
        <v>1</v>
      </c>
      <c r="F226" s="31">
        <f t="shared" si="3"/>
        <v>1</v>
      </c>
    </row>
    <row r="227" spans="1:6" x14ac:dyDescent="0.25">
      <c r="A227" s="46" t="s">
        <v>213</v>
      </c>
      <c r="B227" s="31">
        <v>4750</v>
      </c>
      <c r="C227" s="31">
        <f>VLOOKUP($A227,級距!$A:$K,9,FALSE)</f>
        <v>8</v>
      </c>
      <c r="D227" s="31">
        <f>VLOOKUP($A227,級距!$A:$K,10,FALSE)</f>
        <v>8</v>
      </c>
      <c r="E227" s="31">
        <f>VLOOKUP($A227,級距!$A:$K,11,FALSE)</f>
        <v>4</v>
      </c>
      <c r="F227" s="31">
        <f t="shared" si="3"/>
        <v>1</v>
      </c>
    </row>
    <row r="228" spans="1:6" x14ac:dyDescent="0.25">
      <c r="A228" s="46" t="s">
        <v>212</v>
      </c>
      <c r="B228" s="31">
        <v>3450</v>
      </c>
      <c r="C228" s="31">
        <f>VLOOKUP($A228,級距!$A:$K,9,FALSE)</f>
        <v>9</v>
      </c>
      <c r="D228" s="31">
        <f>VLOOKUP($A228,級距!$A:$K,10,FALSE)</f>
        <v>10</v>
      </c>
      <c r="E228" s="31">
        <f>VLOOKUP($A228,級距!$A:$K,11,FALSE)</f>
        <v>4</v>
      </c>
      <c r="F228" s="31">
        <f t="shared" si="3"/>
        <v>1</v>
      </c>
    </row>
    <row r="229" spans="1:6" x14ac:dyDescent="0.25">
      <c r="A229" s="46" t="s">
        <v>210</v>
      </c>
      <c r="B229" s="31">
        <v>2050</v>
      </c>
      <c r="C229" s="31">
        <f>VLOOKUP($A229,級距!$A:$K,9,FALSE)</f>
        <v>5</v>
      </c>
      <c r="D229" s="31">
        <f>VLOOKUP($A229,級距!$A:$K,10,FALSE)</f>
        <v>5</v>
      </c>
      <c r="E229" s="31">
        <f>VLOOKUP($A229,級距!$A:$K,11,FALSE)</f>
        <v>2</v>
      </c>
      <c r="F229" s="31">
        <f t="shared" si="3"/>
        <v>1</v>
      </c>
    </row>
    <row r="230" spans="1:6" x14ac:dyDescent="0.25">
      <c r="A230" s="46" t="s">
        <v>207</v>
      </c>
      <c r="B230" s="31">
        <v>2000</v>
      </c>
      <c r="C230" s="31">
        <f>VLOOKUP($A230,級距!$A:$K,9,FALSE)</f>
        <v>5</v>
      </c>
      <c r="D230" s="31">
        <f>VLOOKUP($A230,級距!$A:$K,10,FALSE)</f>
        <v>1</v>
      </c>
      <c r="E230" s="31">
        <f>VLOOKUP($A230,級距!$A:$K,11,FALSE)</f>
        <v>2</v>
      </c>
      <c r="F230" s="31">
        <f t="shared" si="3"/>
        <v>1</v>
      </c>
    </row>
    <row r="231" spans="1:6" x14ac:dyDescent="0.25">
      <c r="A231" s="46" t="s">
        <v>206</v>
      </c>
      <c r="B231" s="31">
        <v>1300</v>
      </c>
      <c r="C231" s="31">
        <f>VLOOKUP($A231,級距!$A:$K,9,FALSE)</f>
        <v>8</v>
      </c>
      <c r="D231" s="31">
        <f>VLOOKUP($A231,級距!$A:$K,10,FALSE)</f>
        <v>6</v>
      </c>
      <c r="E231" s="31">
        <f>VLOOKUP($A231,級距!$A:$K,11,FALSE)</f>
        <v>1</v>
      </c>
      <c r="F231" s="31">
        <f t="shared" si="3"/>
        <v>1</v>
      </c>
    </row>
    <row r="232" spans="1:6" x14ac:dyDescent="0.25">
      <c r="A232" s="46" t="s">
        <v>205</v>
      </c>
      <c r="B232" s="31">
        <v>800</v>
      </c>
      <c r="C232" s="31">
        <f>VLOOKUP($A232,級距!$A:$K,9,FALSE)</f>
        <v>7</v>
      </c>
      <c r="D232" s="31">
        <f>VLOOKUP($A232,級距!$A:$K,10,FALSE)</f>
        <v>7</v>
      </c>
      <c r="E232" s="31">
        <f>VLOOKUP($A232,級距!$A:$K,11,FALSE)</f>
        <v>4</v>
      </c>
      <c r="F232" s="31">
        <f t="shared" si="3"/>
        <v>1</v>
      </c>
    </row>
    <row r="233" spans="1:6" x14ac:dyDescent="0.25">
      <c r="A233" s="46" t="s">
        <v>186</v>
      </c>
      <c r="B233" s="31">
        <v>1000</v>
      </c>
      <c r="C233" s="31">
        <f>VLOOKUP($A233,級距!$A:$K,9,FALSE)</f>
        <v>9</v>
      </c>
      <c r="D233" s="31">
        <f>VLOOKUP($A233,級距!$A:$K,10,FALSE)</f>
        <v>8</v>
      </c>
      <c r="E233" s="31">
        <f>VLOOKUP($A233,級距!$A:$K,11,FALSE)</f>
        <v>4</v>
      </c>
      <c r="F233" s="31">
        <f t="shared" si="3"/>
        <v>1</v>
      </c>
    </row>
    <row r="234" spans="1:6" x14ac:dyDescent="0.25">
      <c r="A234" s="46" t="s">
        <v>185</v>
      </c>
      <c r="B234" s="31">
        <v>200</v>
      </c>
      <c r="C234" s="31">
        <f>VLOOKUP($A234,級距!$A:$K,9,FALSE)</f>
        <v>5</v>
      </c>
      <c r="D234" s="31">
        <f>VLOOKUP($A234,級距!$A:$K,10,FALSE)</f>
        <v>7</v>
      </c>
      <c r="E234" s="31">
        <f>VLOOKUP($A234,級距!$A:$K,11,FALSE)</f>
        <v>3</v>
      </c>
      <c r="F234" s="31">
        <f t="shared" si="3"/>
        <v>1</v>
      </c>
    </row>
    <row r="235" spans="1:6" x14ac:dyDescent="0.25">
      <c r="A235" s="46" t="s">
        <v>184</v>
      </c>
      <c r="B235" s="31">
        <v>-2250</v>
      </c>
      <c r="C235" s="31">
        <f>VLOOKUP($A235,級距!$A:$K,9,FALSE)</f>
        <v>7</v>
      </c>
      <c r="D235" s="31">
        <f>VLOOKUP($A235,級距!$A:$K,10,FALSE)</f>
        <v>5</v>
      </c>
      <c r="E235" s="31">
        <f>VLOOKUP($A235,級距!$A:$K,11,FALSE)</f>
        <v>1</v>
      </c>
      <c r="F235" s="31">
        <f t="shared" si="3"/>
        <v>1</v>
      </c>
    </row>
    <row r="236" spans="1:6" x14ac:dyDescent="0.25">
      <c r="A236" s="46" t="s">
        <v>181</v>
      </c>
      <c r="B236" s="31">
        <v>750</v>
      </c>
      <c r="C236" s="31">
        <f>VLOOKUP($A236,級距!$A:$K,9,FALSE)</f>
        <v>8</v>
      </c>
      <c r="D236" s="31">
        <f>VLOOKUP($A236,級距!$A:$K,10,FALSE)</f>
        <v>8</v>
      </c>
      <c r="E236" s="31">
        <f>VLOOKUP($A236,級距!$A:$K,11,FALSE)</f>
        <v>4</v>
      </c>
      <c r="F236" s="31">
        <f t="shared" si="3"/>
        <v>1</v>
      </c>
    </row>
    <row r="237" spans="1:6" x14ac:dyDescent="0.25">
      <c r="A237" s="46" t="s">
        <v>174</v>
      </c>
      <c r="B237" s="31">
        <v>-3800</v>
      </c>
      <c r="C237" s="31" t="e">
        <f>VLOOKUP($A237,級距!$A:$K,9,FALSE)</f>
        <v>#N/A</v>
      </c>
      <c r="D237" s="31" t="e">
        <f>VLOOKUP($A237,級距!$A:$K,10,FALSE)</f>
        <v>#N/A</v>
      </c>
      <c r="E237" s="31" t="e">
        <f>VLOOKUP($A237,級距!$A:$K,11,FALSE)</f>
        <v>#N/A</v>
      </c>
      <c r="F237" s="31">
        <f t="shared" si="3"/>
        <v>1</v>
      </c>
    </row>
    <row r="238" spans="1:6" x14ac:dyDescent="0.25">
      <c r="A238" s="46" t="s">
        <v>173</v>
      </c>
      <c r="B238" s="31">
        <v>-1100</v>
      </c>
      <c r="C238" s="31">
        <f>VLOOKUP($A238,級距!$A:$K,9,FALSE)</f>
        <v>7</v>
      </c>
      <c r="D238" s="31">
        <f>VLOOKUP($A238,級距!$A:$K,10,FALSE)</f>
        <v>4</v>
      </c>
      <c r="E238" s="31">
        <f>VLOOKUP($A238,級距!$A:$K,11,FALSE)</f>
        <v>1</v>
      </c>
      <c r="F238" s="31">
        <f t="shared" si="3"/>
        <v>1</v>
      </c>
    </row>
    <row r="239" spans="1:6" x14ac:dyDescent="0.25">
      <c r="A239" s="46" t="s">
        <v>171</v>
      </c>
      <c r="B239" s="31">
        <v>4100</v>
      </c>
      <c r="C239" s="31" t="e">
        <f>VLOOKUP($A239,級距!$A:$K,9,FALSE)</f>
        <v>#N/A</v>
      </c>
      <c r="D239" s="31" t="e">
        <f>VLOOKUP($A239,級距!$A:$K,10,FALSE)</f>
        <v>#N/A</v>
      </c>
      <c r="E239" s="31" t="e">
        <f>VLOOKUP($A239,級距!$A:$K,11,FALSE)</f>
        <v>#N/A</v>
      </c>
      <c r="F239" s="31">
        <f t="shared" si="3"/>
        <v>1</v>
      </c>
    </row>
    <row r="240" spans="1:6" x14ac:dyDescent="0.25">
      <c r="A240" s="46" t="s">
        <v>170</v>
      </c>
      <c r="B240" s="31">
        <v>-200</v>
      </c>
      <c r="C240" s="31">
        <f>VLOOKUP($A240,級距!$A:$K,9,FALSE)</f>
        <v>1</v>
      </c>
      <c r="D240" s="31">
        <f>VLOOKUP($A240,級距!$A:$K,10,FALSE)</f>
        <v>10</v>
      </c>
      <c r="E240" s="31">
        <f>VLOOKUP($A240,級距!$A:$K,11,FALSE)</f>
        <v>3</v>
      </c>
      <c r="F240" s="31">
        <f t="shared" si="3"/>
        <v>1</v>
      </c>
    </row>
    <row r="241" spans="1:6" x14ac:dyDescent="0.25">
      <c r="A241" s="46" t="s">
        <v>168</v>
      </c>
      <c r="B241" s="31">
        <v>4250</v>
      </c>
      <c r="C241" s="31">
        <f>VLOOKUP($A241,級距!$A:$K,9,FALSE)</f>
        <v>5</v>
      </c>
      <c r="D241" s="31">
        <f>VLOOKUP($A241,級距!$A:$K,10,FALSE)</f>
        <v>9</v>
      </c>
      <c r="E241" s="31">
        <f>VLOOKUP($A241,級距!$A:$K,11,FALSE)</f>
        <v>3</v>
      </c>
      <c r="F241" s="31">
        <f t="shared" si="3"/>
        <v>1</v>
      </c>
    </row>
    <row r="242" spans="1:6" x14ac:dyDescent="0.25">
      <c r="A242" s="46" t="s">
        <v>167</v>
      </c>
      <c r="B242" s="31">
        <v>3450</v>
      </c>
      <c r="C242" s="31">
        <f>VLOOKUP($A242,級距!$A:$K,9,FALSE)</f>
        <v>5</v>
      </c>
      <c r="D242" s="31">
        <f>VLOOKUP($A242,級距!$A:$K,10,FALSE)</f>
        <v>10</v>
      </c>
      <c r="E242" s="31">
        <f>VLOOKUP($A242,級距!$A:$K,11,FALSE)</f>
        <v>3</v>
      </c>
      <c r="F242" s="31">
        <f t="shared" si="3"/>
        <v>1</v>
      </c>
    </row>
    <row r="243" spans="1:6" x14ac:dyDescent="0.25">
      <c r="A243" s="46" t="s">
        <v>166</v>
      </c>
      <c r="B243" s="31">
        <v>-3700</v>
      </c>
      <c r="C243" s="31">
        <f>VLOOKUP($A243,級距!$A:$K,9,FALSE)</f>
        <v>1</v>
      </c>
      <c r="D243" s="31">
        <f>VLOOKUP($A243,級距!$A:$K,10,FALSE)</f>
        <v>5</v>
      </c>
      <c r="E243" s="31">
        <f>VLOOKUP($A243,級距!$A:$K,11,FALSE)</f>
        <v>2</v>
      </c>
      <c r="F243" s="31">
        <f t="shared" si="3"/>
        <v>1</v>
      </c>
    </row>
    <row r="244" spans="1:6" x14ac:dyDescent="0.25">
      <c r="A244" s="46" t="s">
        <v>164</v>
      </c>
      <c r="B244" s="31">
        <v>-3400</v>
      </c>
      <c r="C244" s="31">
        <f>VLOOKUP($A244,級距!$A:$K,9,FALSE)</f>
        <v>1</v>
      </c>
      <c r="D244" s="31">
        <f>VLOOKUP($A244,級距!$A:$K,10,FALSE)</f>
        <v>4</v>
      </c>
      <c r="E244" s="31">
        <f>VLOOKUP($A244,級距!$A:$K,11,FALSE)</f>
        <v>2</v>
      </c>
      <c r="F244" s="31">
        <f t="shared" si="3"/>
        <v>1</v>
      </c>
    </row>
    <row r="245" spans="1:6" x14ac:dyDescent="0.25">
      <c r="A245" s="46" t="s">
        <v>162</v>
      </c>
      <c r="B245" s="31">
        <v>3300</v>
      </c>
      <c r="C245" s="31">
        <f>VLOOKUP($A245,級距!$A:$K,9,FALSE)</f>
        <v>2</v>
      </c>
      <c r="D245" s="31">
        <f>VLOOKUP($A245,級距!$A:$K,10,FALSE)</f>
        <v>3</v>
      </c>
      <c r="E245" s="31">
        <f>VLOOKUP($A245,級距!$A:$K,11,FALSE)</f>
        <v>2</v>
      </c>
      <c r="F245" s="31">
        <f t="shared" si="3"/>
        <v>1</v>
      </c>
    </row>
    <row r="246" spans="1:6" x14ac:dyDescent="0.25">
      <c r="A246" s="46" t="s">
        <v>161</v>
      </c>
      <c r="B246" s="31">
        <v>2100</v>
      </c>
      <c r="C246" s="31">
        <f>VLOOKUP($A246,級距!$A:$K,9,FALSE)</f>
        <v>5</v>
      </c>
      <c r="D246" s="31">
        <f>VLOOKUP($A246,級距!$A:$K,10,FALSE)</f>
        <v>8</v>
      </c>
      <c r="E246" s="31">
        <f>VLOOKUP($A246,級距!$A:$K,11,FALSE)</f>
        <v>3</v>
      </c>
      <c r="F246" s="31">
        <f t="shared" si="3"/>
        <v>1</v>
      </c>
    </row>
    <row r="247" spans="1:6" x14ac:dyDescent="0.25">
      <c r="A247" s="46" t="s">
        <v>155</v>
      </c>
      <c r="B247" s="31">
        <v>-1550</v>
      </c>
      <c r="C247" s="31">
        <f>VLOOKUP($A247,級距!$A:$K,9,FALSE)</f>
        <v>10</v>
      </c>
      <c r="D247" s="31">
        <f>VLOOKUP($A247,級距!$A:$K,10,FALSE)</f>
        <v>9</v>
      </c>
      <c r="E247" s="31">
        <f>VLOOKUP($A247,級距!$A:$K,11,FALSE)</f>
        <v>4</v>
      </c>
      <c r="F247" s="31">
        <f t="shared" si="3"/>
        <v>1</v>
      </c>
    </row>
    <row r="248" spans="1:6" x14ac:dyDescent="0.25">
      <c r="A248" s="46" t="s">
        <v>153</v>
      </c>
      <c r="B248" s="31">
        <v>6950</v>
      </c>
      <c r="C248" s="31">
        <f>VLOOKUP($A248,級距!$A:$K,9,FALSE)</f>
        <v>9</v>
      </c>
      <c r="D248" s="31">
        <f>VLOOKUP($A248,級距!$A:$K,10,FALSE)</f>
        <v>10</v>
      </c>
      <c r="E248" s="31">
        <f>VLOOKUP($A248,級距!$A:$K,11,FALSE)</f>
        <v>4</v>
      </c>
      <c r="F248" s="31">
        <f t="shared" si="3"/>
        <v>1</v>
      </c>
    </row>
    <row r="249" spans="1:6" x14ac:dyDescent="0.25">
      <c r="A249" s="46" t="s">
        <v>151</v>
      </c>
      <c r="B249" s="31">
        <v>6300</v>
      </c>
      <c r="C249" s="31">
        <f>VLOOKUP($A249,級距!$A:$K,9,FALSE)</f>
        <v>10</v>
      </c>
      <c r="D249" s="31">
        <f>VLOOKUP($A249,級距!$A:$K,10,FALSE)</f>
        <v>9</v>
      </c>
      <c r="E249" s="31">
        <f>VLOOKUP($A249,級距!$A:$K,11,FALSE)</f>
        <v>4</v>
      </c>
      <c r="F249" s="31">
        <f t="shared" si="3"/>
        <v>1</v>
      </c>
    </row>
    <row r="250" spans="1:6" x14ac:dyDescent="0.25">
      <c r="A250" s="46" t="s">
        <v>150</v>
      </c>
      <c r="B250" s="31">
        <v>4550</v>
      </c>
      <c r="C250" s="31">
        <f>VLOOKUP($A250,級距!$A:$K,9,FALSE)</f>
        <v>4</v>
      </c>
      <c r="D250" s="31">
        <f>VLOOKUP($A250,級距!$A:$K,10,FALSE)</f>
        <v>6</v>
      </c>
      <c r="E250" s="31">
        <f>VLOOKUP($A250,級距!$A:$K,11,FALSE)</f>
        <v>2</v>
      </c>
      <c r="F250" s="31">
        <f t="shared" si="3"/>
        <v>1</v>
      </c>
    </row>
    <row r="251" spans="1:6" x14ac:dyDescent="0.25">
      <c r="A251" s="46" t="s">
        <v>147</v>
      </c>
      <c r="B251" s="31">
        <v>4150</v>
      </c>
      <c r="C251" s="31">
        <f>VLOOKUP($A251,級距!$A:$K,9,FALSE)</f>
        <v>10</v>
      </c>
      <c r="D251" s="31">
        <f>VLOOKUP($A251,級距!$A:$K,10,FALSE)</f>
        <v>7</v>
      </c>
      <c r="E251" s="31">
        <f>VLOOKUP($A251,級距!$A:$K,11,FALSE)</f>
        <v>4</v>
      </c>
      <c r="F251" s="31">
        <f t="shared" si="3"/>
        <v>1</v>
      </c>
    </row>
    <row r="252" spans="1:6" x14ac:dyDescent="0.25">
      <c r="A252" s="46" t="s">
        <v>146</v>
      </c>
      <c r="B252" s="31">
        <v>8400</v>
      </c>
      <c r="C252" s="31">
        <f>VLOOKUP($A252,級距!$A:$K,9,FALSE)</f>
        <v>8</v>
      </c>
      <c r="D252" s="31">
        <f>VLOOKUP($A252,級距!$A:$K,10,FALSE)</f>
        <v>7</v>
      </c>
      <c r="E252" s="31">
        <f>VLOOKUP($A252,級距!$A:$K,11,FALSE)</f>
        <v>4</v>
      </c>
      <c r="F252" s="31">
        <f t="shared" si="3"/>
        <v>1</v>
      </c>
    </row>
    <row r="253" spans="1:6" x14ac:dyDescent="0.25">
      <c r="A253" s="46" t="s">
        <v>144</v>
      </c>
      <c r="B253" s="31">
        <v>5250</v>
      </c>
      <c r="C253" s="31">
        <f>VLOOKUP($A253,級距!$A:$K,9,FALSE)</f>
        <v>4</v>
      </c>
      <c r="D253" s="31">
        <f>VLOOKUP($A253,級距!$A:$K,10,FALSE)</f>
        <v>2</v>
      </c>
      <c r="E253" s="31">
        <f>VLOOKUP($A253,級距!$A:$K,11,FALSE)</f>
        <v>2</v>
      </c>
      <c r="F253" s="31">
        <f t="shared" si="3"/>
        <v>1</v>
      </c>
    </row>
    <row r="254" spans="1:6" x14ac:dyDescent="0.25">
      <c r="A254" s="46" t="s">
        <v>142</v>
      </c>
      <c r="B254" s="31">
        <v>3600</v>
      </c>
      <c r="C254" s="31">
        <f>VLOOKUP($A254,級距!$A:$K,9,FALSE)</f>
        <v>5</v>
      </c>
      <c r="D254" s="31">
        <f>VLOOKUP($A254,級距!$A:$K,10,FALSE)</f>
        <v>5</v>
      </c>
      <c r="E254" s="31">
        <f>VLOOKUP($A254,級距!$A:$K,11,FALSE)</f>
        <v>2</v>
      </c>
      <c r="F254" s="31">
        <f t="shared" si="3"/>
        <v>1</v>
      </c>
    </row>
    <row r="255" spans="1:6" x14ac:dyDescent="0.25">
      <c r="A255" s="46" t="s">
        <v>141</v>
      </c>
      <c r="B255" s="31">
        <v>900</v>
      </c>
      <c r="C255" s="31">
        <f>VLOOKUP($A255,級距!$A:$K,9,FALSE)</f>
        <v>5</v>
      </c>
      <c r="D255" s="31">
        <f>VLOOKUP($A255,級距!$A:$K,10,FALSE)</f>
        <v>7</v>
      </c>
      <c r="E255" s="31">
        <f>VLOOKUP($A255,級距!$A:$K,11,FALSE)</f>
        <v>3</v>
      </c>
      <c r="F255" s="31">
        <f t="shared" si="3"/>
        <v>1</v>
      </c>
    </row>
    <row r="256" spans="1:6" x14ac:dyDescent="0.25">
      <c r="A256" s="46" t="s">
        <v>140</v>
      </c>
      <c r="B256" s="31">
        <v>4350</v>
      </c>
      <c r="C256" s="31">
        <f>VLOOKUP($A256,級距!$A:$K,9,FALSE)</f>
        <v>9</v>
      </c>
      <c r="D256" s="31">
        <f>VLOOKUP($A256,級距!$A:$K,10,FALSE)</f>
        <v>10</v>
      </c>
      <c r="E256" s="31">
        <f>VLOOKUP($A256,級距!$A:$K,11,FALSE)</f>
        <v>4</v>
      </c>
      <c r="F256" s="31">
        <f t="shared" si="3"/>
        <v>1</v>
      </c>
    </row>
    <row r="257" spans="1:6" x14ac:dyDescent="0.25">
      <c r="A257" s="46" t="s">
        <v>139</v>
      </c>
      <c r="B257" s="31">
        <v>6500</v>
      </c>
      <c r="C257" s="31">
        <f>VLOOKUP($A257,級距!$A:$K,9,FALSE)</f>
        <v>8</v>
      </c>
      <c r="D257" s="31">
        <f>VLOOKUP($A257,級距!$A:$K,10,FALSE)</f>
        <v>9</v>
      </c>
      <c r="E257" s="31">
        <f>VLOOKUP($A257,級距!$A:$K,11,FALSE)</f>
        <v>4</v>
      </c>
      <c r="F257" s="31">
        <f t="shared" si="3"/>
        <v>1</v>
      </c>
    </row>
    <row r="258" spans="1:6" x14ac:dyDescent="0.25">
      <c r="A258" s="46" t="s">
        <v>138</v>
      </c>
      <c r="B258" s="31">
        <v>-5400</v>
      </c>
      <c r="C258" s="31">
        <f>VLOOKUP($A258,級距!$A:$K,9,FALSE)</f>
        <v>3</v>
      </c>
      <c r="D258" s="31">
        <f>VLOOKUP($A258,級距!$A:$K,10,FALSE)</f>
        <v>3</v>
      </c>
      <c r="E258" s="31">
        <f>VLOOKUP($A258,級距!$A:$K,11,FALSE)</f>
        <v>2</v>
      </c>
      <c r="F258" s="31">
        <f t="shared" si="3"/>
        <v>1</v>
      </c>
    </row>
    <row r="259" spans="1:6" x14ac:dyDescent="0.25">
      <c r="A259" s="46" t="s">
        <v>137</v>
      </c>
      <c r="B259" s="31">
        <v>4350</v>
      </c>
      <c r="C259" s="31">
        <f>VLOOKUP($A259,級距!$A:$K,9,FALSE)</f>
        <v>3</v>
      </c>
      <c r="D259" s="31">
        <f>VLOOKUP($A259,級距!$A:$K,10,FALSE)</f>
        <v>6</v>
      </c>
      <c r="E259" s="31">
        <f>VLOOKUP($A259,級距!$A:$K,11,FALSE)</f>
        <v>2</v>
      </c>
      <c r="F259" s="31">
        <f t="shared" si="3"/>
        <v>1</v>
      </c>
    </row>
    <row r="260" spans="1:6" x14ac:dyDescent="0.25">
      <c r="A260" s="46" t="s">
        <v>136</v>
      </c>
      <c r="B260" s="31">
        <v>3300</v>
      </c>
      <c r="C260" s="31">
        <f>VLOOKUP($A260,級距!$A:$K,9,FALSE)</f>
        <v>3</v>
      </c>
      <c r="D260" s="31">
        <f>VLOOKUP($A260,級距!$A:$K,10,FALSE)</f>
        <v>7</v>
      </c>
      <c r="E260" s="31">
        <f>VLOOKUP($A260,級距!$A:$K,11,FALSE)</f>
        <v>3</v>
      </c>
      <c r="F260" s="31">
        <f t="shared" ref="F260:F267" si="4">IF(A261&lt;&gt;A260,1,0)</f>
        <v>1</v>
      </c>
    </row>
    <row r="261" spans="1:6" x14ac:dyDescent="0.25">
      <c r="A261" s="46" t="s">
        <v>135</v>
      </c>
      <c r="B261" s="31">
        <v>5000</v>
      </c>
      <c r="C261" s="31">
        <f>VLOOKUP($A261,級距!$A:$K,9,FALSE)</f>
        <v>5</v>
      </c>
      <c r="D261" s="31">
        <f>VLOOKUP($A261,級距!$A:$K,10,FALSE)</f>
        <v>10</v>
      </c>
      <c r="E261" s="31">
        <f>VLOOKUP($A261,級距!$A:$K,11,FALSE)</f>
        <v>3</v>
      </c>
      <c r="F261" s="31">
        <f t="shared" si="4"/>
        <v>1</v>
      </c>
    </row>
    <row r="262" spans="1:6" x14ac:dyDescent="0.25">
      <c r="A262" s="46" t="s">
        <v>134</v>
      </c>
      <c r="B262" s="31">
        <v>700</v>
      </c>
      <c r="C262" s="31">
        <f>VLOOKUP($A262,級距!$A:$K,9,FALSE)</f>
        <v>1</v>
      </c>
      <c r="D262" s="31">
        <f>VLOOKUP($A262,級距!$A:$K,10,FALSE)</f>
        <v>10</v>
      </c>
      <c r="E262" s="31">
        <f>VLOOKUP($A262,級距!$A:$K,11,FALSE)</f>
        <v>3</v>
      </c>
      <c r="F262" s="31">
        <f t="shared" si="4"/>
        <v>1</v>
      </c>
    </row>
    <row r="263" spans="1:6" x14ac:dyDescent="0.25">
      <c r="A263" s="46" t="s">
        <v>133</v>
      </c>
      <c r="B263" s="31">
        <v>-5400</v>
      </c>
      <c r="C263" s="31">
        <f>VLOOKUP($A263,級距!$A:$K,9,FALSE)</f>
        <v>1</v>
      </c>
      <c r="D263" s="31">
        <f>VLOOKUP($A263,級距!$A:$K,10,FALSE)</f>
        <v>5</v>
      </c>
      <c r="E263" s="31">
        <f>VLOOKUP($A263,級距!$A:$K,11,FALSE)</f>
        <v>2</v>
      </c>
      <c r="F263" s="31">
        <f t="shared" si="4"/>
        <v>1</v>
      </c>
    </row>
    <row r="264" spans="1:6" x14ac:dyDescent="0.25">
      <c r="A264" s="46" t="s">
        <v>132</v>
      </c>
      <c r="B264" s="31">
        <v>-4100</v>
      </c>
      <c r="C264" s="31">
        <f>VLOOKUP($A264,級距!$A:$K,9,FALSE)</f>
        <v>1</v>
      </c>
      <c r="D264" s="31">
        <f>VLOOKUP($A264,級距!$A:$K,10,FALSE)</f>
        <v>2</v>
      </c>
      <c r="E264" s="31">
        <f>VLOOKUP($A264,級距!$A:$K,11,FALSE)</f>
        <v>2</v>
      </c>
      <c r="F264" s="31">
        <f t="shared" si="4"/>
        <v>1</v>
      </c>
    </row>
    <row r="265" spans="1:6" x14ac:dyDescent="0.25">
      <c r="A265" s="46" t="s">
        <v>129</v>
      </c>
      <c r="B265" s="31">
        <v>350</v>
      </c>
      <c r="C265" s="31">
        <f>VLOOKUP($A265,級距!$A:$K,9,FALSE)</f>
        <v>2</v>
      </c>
      <c r="D265" s="31">
        <f>VLOOKUP($A265,級距!$A:$K,10,FALSE)</f>
        <v>4</v>
      </c>
      <c r="E265" s="31">
        <f>VLOOKUP($A265,級距!$A:$K,11,FALSE)</f>
        <v>2</v>
      </c>
      <c r="F265" s="31">
        <f t="shared" si="4"/>
        <v>1</v>
      </c>
    </row>
    <row r="266" spans="1:6" x14ac:dyDescent="0.25">
      <c r="A266" s="46" t="s">
        <v>128</v>
      </c>
      <c r="B266" s="31">
        <v>1000</v>
      </c>
      <c r="C266" s="31">
        <f>VLOOKUP($A266,級距!$A:$K,9,FALSE)</f>
        <v>5</v>
      </c>
      <c r="D266" s="31">
        <f>VLOOKUP($A266,級距!$A:$K,10,FALSE)</f>
        <v>7</v>
      </c>
      <c r="E266" s="31">
        <f>VLOOKUP($A266,級距!$A:$K,11,FALSE)</f>
        <v>3</v>
      </c>
      <c r="F266" s="31">
        <f t="shared" si="4"/>
        <v>1</v>
      </c>
    </row>
    <row r="267" spans="1:6" x14ac:dyDescent="0.25">
      <c r="A267" s="46" t="s">
        <v>125</v>
      </c>
      <c r="B267" s="31">
        <v>-2800</v>
      </c>
      <c r="C267" s="31" t="e">
        <f>VLOOKUP($A267,級距!$A:$K,9,FALSE)</f>
        <v>#N/A</v>
      </c>
      <c r="D267" s="31" t="e">
        <f>VLOOKUP($A267,級距!$A:$K,10,FALSE)</f>
        <v>#N/A</v>
      </c>
      <c r="E267" s="31" t="e">
        <f>VLOOKUP($A267,級距!$A:$K,11,FALSE)</f>
        <v>#N/A</v>
      </c>
      <c r="F267" s="31">
        <f t="shared" si="4"/>
        <v>1</v>
      </c>
    </row>
    <row r="268" spans="1:6" x14ac:dyDescent="0.25">
      <c r="A268" s="67"/>
      <c r="B268" s="66"/>
    </row>
    <row r="269" spans="1:6" x14ac:dyDescent="0.25">
      <c r="A269" s="67"/>
      <c r="B269" s="66"/>
    </row>
    <row r="270" spans="1:6" x14ac:dyDescent="0.25">
      <c r="A270" s="67"/>
      <c r="B270" s="66"/>
    </row>
    <row r="271" spans="1:6" x14ac:dyDescent="0.25">
      <c r="A271" s="67"/>
      <c r="B271" s="66"/>
    </row>
    <row r="272" spans="1:6" x14ac:dyDescent="0.25">
      <c r="A272" s="67"/>
      <c r="B272" s="66"/>
    </row>
    <row r="273" spans="1:2" x14ac:dyDescent="0.25">
      <c r="A273" s="67"/>
      <c r="B273" s="66"/>
    </row>
    <row r="274" spans="1:2" x14ac:dyDescent="0.25">
      <c r="A274" s="67"/>
      <c r="B274" s="66"/>
    </row>
    <row r="275" spans="1:2" x14ac:dyDescent="0.25">
      <c r="A275" s="67"/>
      <c r="B275" s="66"/>
    </row>
    <row r="276" spans="1:2" x14ac:dyDescent="0.25">
      <c r="A276" s="67"/>
      <c r="B276" s="66"/>
    </row>
    <row r="277" spans="1:2" x14ac:dyDescent="0.25">
      <c r="A277" s="67"/>
      <c r="B277" s="66"/>
    </row>
    <row r="278" spans="1:2" x14ac:dyDescent="0.25">
      <c r="A278" s="67"/>
      <c r="B278" s="66"/>
    </row>
    <row r="279" spans="1:2" x14ac:dyDescent="0.25">
      <c r="A279" s="67"/>
      <c r="B279" s="66"/>
    </row>
    <row r="280" spans="1:2" x14ac:dyDescent="0.25">
      <c r="A280" s="67"/>
      <c r="B280" s="66"/>
    </row>
    <row r="281" spans="1:2" x14ac:dyDescent="0.25">
      <c r="A281" s="67"/>
      <c r="B281" s="66"/>
    </row>
    <row r="282" spans="1:2" x14ac:dyDescent="0.25">
      <c r="A282" s="67"/>
      <c r="B282" s="66"/>
    </row>
    <row r="283" spans="1:2" x14ac:dyDescent="0.25">
      <c r="A283" s="67"/>
      <c r="B283" s="66"/>
    </row>
    <row r="284" spans="1:2" x14ac:dyDescent="0.25">
      <c r="A284" s="67"/>
      <c r="B284" s="66"/>
    </row>
    <row r="285" spans="1:2" x14ac:dyDescent="0.25">
      <c r="A285" s="67"/>
      <c r="B285" s="66"/>
    </row>
    <row r="286" spans="1:2" x14ac:dyDescent="0.25">
      <c r="A286" s="67"/>
      <c r="B286" s="66"/>
    </row>
    <row r="287" spans="1:2" x14ac:dyDescent="0.25">
      <c r="A287" s="67"/>
      <c r="B287" s="66"/>
    </row>
    <row r="288" spans="1:2" x14ac:dyDescent="0.25">
      <c r="A288" s="67"/>
      <c r="B288" s="66"/>
    </row>
    <row r="289" spans="1:2" x14ac:dyDescent="0.25">
      <c r="A289" s="67"/>
      <c r="B289" s="66"/>
    </row>
    <row r="290" spans="1:2" x14ac:dyDescent="0.25">
      <c r="A290" s="67"/>
      <c r="B290" s="66"/>
    </row>
    <row r="291" spans="1:2" x14ac:dyDescent="0.25">
      <c r="A291" s="67"/>
      <c r="B291" s="66"/>
    </row>
    <row r="292" spans="1:2" x14ac:dyDescent="0.25">
      <c r="A292" s="67"/>
      <c r="B292" s="66"/>
    </row>
    <row r="293" spans="1:2" x14ac:dyDescent="0.25">
      <c r="A293" s="67"/>
      <c r="B293" s="66"/>
    </row>
    <row r="294" spans="1:2" x14ac:dyDescent="0.25">
      <c r="A294" s="67"/>
      <c r="B294" s="66"/>
    </row>
    <row r="295" spans="1:2" x14ac:dyDescent="0.25">
      <c r="A295" s="67"/>
      <c r="B295" s="66"/>
    </row>
    <row r="296" spans="1:2" x14ac:dyDescent="0.25">
      <c r="A296" s="67"/>
      <c r="B296" s="66"/>
    </row>
    <row r="297" spans="1:2" x14ac:dyDescent="0.25">
      <c r="A297" s="67"/>
      <c r="B297" s="66"/>
    </row>
    <row r="298" spans="1:2" x14ac:dyDescent="0.25">
      <c r="A298" s="67"/>
      <c r="B298" s="66"/>
    </row>
    <row r="299" spans="1:2" x14ac:dyDescent="0.25">
      <c r="A299" s="67"/>
      <c r="B299" s="66"/>
    </row>
    <row r="300" spans="1:2" x14ac:dyDescent="0.25">
      <c r="A300" s="67"/>
      <c r="B300" s="66"/>
    </row>
    <row r="301" spans="1:2" x14ac:dyDescent="0.25">
      <c r="A301" s="67"/>
      <c r="B301" s="66"/>
    </row>
    <row r="302" spans="1:2" x14ac:dyDescent="0.25">
      <c r="A302" s="67"/>
      <c r="B302" s="66"/>
    </row>
    <row r="303" spans="1:2" x14ac:dyDescent="0.25">
      <c r="A303" s="67"/>
      <c r="B303" s="66"/>
    </row>
    <row r="304" spans="1:2" x14ac:dyDescent="0.25">
      <c r="A304" s="67"/>
      <c r="B304" s="66"/>
    </row>
    <row r="305" spans="1:2" x14ac:dyDescent="0.25">
      <c r="A305" s="67"/>
      <c r="B305" s="66"/>
    </row>
    <row r="306" spans="1:2" x14ac:dyDescent="0.25">
      <c r="A306" s="67"/>
      <c r="B306" s="66"/>
    </row>
    <row r="307" spans="1:2" x14ac:dyDescent="0.25">
      <c r="A307" s="67"/>
      <c r="B307" s="66"/>
    </row>
    <row r="308" spans="1:2" x14ac:dyDescent="0.25">
      <c r="A308" s="67"/>
      <c r="B308" s="66"/>
    </row>
    <row r="309" spans="1:2" x14ac:dyDescent="0.25">
      <c r="A309" s="67"/>
      <c r="B309" s="66"/>
    </row>
    <row r="310" spans="1:2" x14ac:dyDescent="0.25">
      <c r="A310" s="67"/>
      <c r="B310" s="66"/>
    </row>
    <row r="311" spans="1:2" x14ac:dyDescent="0.25">
      <c r="A311" s="67"/>
      <c r="B311" s="66"/>
    </row>
    <row r="312" spans="1:2" x14ac:dyDescent="0.25">
      <c r="A312" s="67"/>
      <c r="B312" s="66"/>
    </row>
    <row r="313" spans="1:2" x14ac:dyDescent="0.25">
      <c r="A313" s="67"/>
      <c r="B313" s="66"/>
    </row>
    <row r="314" spans="1:2" x14ac:dyDescent="0.25">
      <c r="A314" s="67"/>
      <c r="B314" s="66"/>
    </row>
    <row r="315" spans="1:2" x14ac:dyDescent="0.25">
      <c r="A315" s="67"/>
      <c r="B315" s="66"/>
    </row>
    <row r="316" spans="1:2" x14ac:dyDescent="0.25">
      <c r="A316" s="67"/>
      <c r="B316" s="66"/>
    </row>
    <row r="317" spans="1:2" x14ac:dyDescent="0.25">
      <c r="A317" s="67"/>
      <c r="B317" s="66"/>
    </row>
    <row r="318" spans="1:2" x14ac:dyDescent="0.25">
      <c r="A318" s="67"/>
      <c r="B318" s="66"/>
    </row>
    <row r="319" spans="1:2" x14ac:dyDescent="0.25">
      <c r="A319" s="67"/>
      <c r="B319" s="66"/>
    </row>
    <row r="320" spans="1:2" x14ac:dyDescent="0.25">
      <c r="A320" s="67"/>
      <c r="B320" s="66"/>
    </row>
    <row r="321" spans="1:2" x14ac:dyDescent="0.25">
      <c r="A321" s="67"/>
      <c r="B321" s="66"/>
    </row>
    <row r="322" spans="1:2" x14ac:dyDescent="0.25">
      <c r="A322" s="67"/>
      <c r="B322" s="66"/>
    </row>
    <row r="323" spans="1:2" x14ac:dyDescent="0.25">
      <c r="A323" s="67"/>
      <c r="B323" s="66"/>
    </row>
    <row r="324" spans="1:2" x14ac:dyDescent="0.25">
      <c r="A324" s="67"/>
      <c r="B324" s="66"/>
    </row>
    <row r="325" spans="1:2" x14ac:dyDescent="0.25">
      <c r="A325" s="67"/>
      <c r="B325" s="66"/>
    </row>
    <row r="326" spans="1:2" x14ac:dyDescent="0.25">
      <c r="A326" s="67"/>
      <c r="B326" s="66"/>
    </row>
    <row r="327" spans="1:2" x14ac:dyDescent="0.25">
      <c r="A327" s="67"/>
      <c r="B327" s="66"/>
    </row>
    <row r="328" spans="1:2" x14ac:dyDescent="0.25">
      <c r="A328" s="67"/>
      <c r="B328" s="66"/>
    </row>
    <row r="329" spans="1:2" x14ac:dyDescent="0.25">
      <c r="A329" s="67"/>
      <c r="B329" s="66"/>
    </row>
    <row r="330" spans="1:2" x14ac:dyDescent="0.25">
      <c r="A330" s="67"/>
      <c r="B330" s="66"/>
    </row>
    <row r="331" spans="1:2" x14ac:dyDescent="0.25">
      <c r="A331" s="67"/>
      <c r="B331" s="66"/>
    </row>
    <row r="332" spans="1:2" x14ac:dyDescent="0.25">
      <c r="A332" s="67"/>
      <c r="B332" s="66"/>
    </row>
    <row r="333" spans="1:2" x14ac:dyDescent="0.25">
      <c r="A333" s="67"/>
      <c r="B333" s="66"/>
    </row>
    <row r="334" spans="1:2" x14ac:dyDescent="0.25">
      <c r="A334" s="67"/>
      <c r="B334" s="66"/>
    </row>
    <row r="335" spans="1:2" x14ac:dyDescent="0.25">
      <c r="A335" s="67"/>
      <c r="B335" s="66"/>
    </row>
    <row r="336" spans="1:2" x14ac:dyDescent="0.25">
      <c r="A336" s="67"/>
      <c r="B336" s="66"/>
    </row>
    <row r="337" spans="1:2" x14ac:dyDescent="0.25">
      <c r="A337" s="67"/>
      <c r="B337" s="66"/>
    </row>
    <row r="338" spans="1:2" x14ac:dyDescent="0.25">
      <c r="A338" s="67"/>
      <c r="B338" s="66"/>
    </row>
    <row r="339" spans="1:2" x14ac:dyDescent="0.25">
      <c r="A339" s="67"/>
      <c r="B339" s="66"/>
    </row>
    <row r="340" spans="1:2" x14ac:dyDescent="0.25">
      <c r="A340" s="67"/>
      <c r="B340" s="66"/>
    </row>
    <row r="341" spans="1:2" x14ac:dyDescent="0.25">
      <c r="A341" s="67"/>
      <c r="B341" s="66"/>
    </row>
    <row r="342" spans="1:2" x14ac:dyDescent="0.25">
      <c r="A342" s="67"/>
      <c r="B342" s="66"/>
    </row>
    <row r="343" spans="1:2" x14ac:dyDescent="0.25">
      <c r="A343" s="67"/>
      <c r="B343" s="66"/>
    </row>
    <row r="344" spans="1:2" x14ac:dyDescent="0.25">
      <c r="A344" s="67"/>
      <c r="B344" s="66"/>
    </row>
    <row r="345" spans="1:2" x14ac:dyDescent="0.25">
      <c r="A345" s="67"/>
      <c r="B345" s="66"/>
    </row>
    <row r="346" spans="1:2" x14ac:dyDescent="0.25">
      <c r="A346" s="67"/>
      <c r="B346" s="66"/>
    </row>
    <row r="347" spans="1:2" x14ac:dyDescent="0.25">
      <c r="A347" s="67"/>
      <c r="B347" s="66"/>
    </row>
    <row r="348" spans="1:2" x14ac:dyDescent="0.25">
      <c r="A348" s="67"/>
      <c r="B348" s="66"/>
    </row>
    <row r="349" spans="1:2" x14ac:dyDescent="0.25">
      <c r="A349" s="67"/>
      <c r="B349" s="66"/>
    </row>
    <row r="350" spans="1:2" x14ac:dyDescent="0.25">
      <c r="A350" s="67"/>
      <c r="B350" s="66"/>
    </row>
    <row r="351" spans="1:2" x14ac:dyDescent="0.25">
      <c r="A351" s="67"/>
      <c r="B351" s="66"/>
    </row>
    <row r="352" spans="1:2" x14ac:dyDescent="0.25">
      <c r="A352" s="67"/>
      <c r="B352" s="66"/>
    </row>
    <row r="353" spans="1:2" x14ac:dyDescent="0.25">
      <c r="A353" s="67"/>
      <c r="B353" s="66"/>
    </row>
    <row r="354" spans="1:2" x14ac:dyDescent="0.25">
      <c r="A354" s="67"/>
      <c r="B354" s="66"/>
    </row>
    <row r="355" spans="1:2" x14ac:dyDescent="0.25">
      <c r="A355" s="67"/>
      <c r="B355" s="66"/>
    </row>
    <row r="356" spans="1:2" x14ac:dyDescent="0.25">
      <c r="A356" s="67"/>
      <c r="B356" s="66"/>
    </row>
    <row r="357" spans="1:2" x14ac:dyDescent="0.25">
      <c r="A357" s="67"/>
      <c r="B357" s="66"/>
    </row>
    <row r="358" spans="1:2" x14ac:dyDescent="0.25">
      <c r="A358" s="67"/>
      <c r="B358" s="66"/>
    </row>
    <row r="359" spans="1:2" x14ac:dyDescent="0.25">
      <c r="A359" s="67"/>
      <c r="B359" s="66"/>
    </row>
    <row r="360" spans="1:2" x14ac:dyDescent="0.25">
      <c r="A360" s="67"/>
      <c r="B360" s="66"/>
    </row>
    <row r="361" spans="1:2" x14ac:dyDescent="0.25">
      <c r="A361" s="67"/>
      <c r="B361" s="66"/>
    </row>
    <row r="362" spans="1:2" x14ac:dyDescent="0.25">
      <c r="A362" s="67"/>
      <c r="B362" s="66"/>
    </row>
    <row r="363" spans="1:2" x14ac:dyDescent="0.25">
      <c r="A363" s="67"/>
      <c r="B363" s="66"/>
    </row>
    <row r="364" spans="1:2" x14ac:dyDescent="0.25">
      <c r="A364" s="67"/>
      <c r="B364" s="66"/>
    </row>
    <row r="365" spans="1:2" x14ac:dyDescent="0.25">
      <c r="A365" s="67"/>
      <c r="B365" s="66"/>
    </row>
    <row r="366" spans="1:2" x14ac:dyDescent="0.25">
      <c r="A366" s="67"/>
      <c r="B366" s="66"/>
    </row>
    <row r="367" spans="1:2" x14ac:dyDescent="0.25">
      <c r="A367" s="67"/>
      <c r="B367" s="66"/>
    </row>
    <row r="368" spans="1:2" x14ac:dyDescent="0.25">
      <c r="A368" s="67"/>
      <c r="B368" s="66"/>
    </row>
    <row r="369" spans="1:2" x14ac:dyDescent="0.25">
      <c r="A369" s="67"/>
      <c r="B369" s="66"/>
    </row>
    <row r="370" spans="1:2" x14ac:dyDescent="0.25">
      <c r="A370" s="67"/>
      <c r="B370" s="66"/>
    </row>
    <row r="371" spans="1:2" x14ac:dyDescent="0.25">
      <c r="A371" s="67"/>
      <c r="B371" s="66"/>
    </row>
    <row r="372" spans="1:2" x14ac:dyDescent="0.25">
      <c r="A372" s="67"/>
      <c r="B372" s="66"/>
    </row>
    <row r="373" spans="1:2" x14ac:dyDescent="0.25">
      <c r="A373" s="67"/>
      <c r="B373" s="66"/>
    </row>
    <row r="374" spans="1:2" x14ac:dyDescent="0.25">
      <c r="A374" s="67"/>
      <c r="B374" s="66"/>
    </row>
    <row r="375" spans="1:2" x14ac:dyDescent="0.25">
      <c r="A375" s="67"/>
      <c r="B375" s="66"/>
    </row>
    <row r="376" spans="1:2" x14ac:dyDescent="0.25">
      <c r="A376" s="67"/>
      <c r="B376" s="66"/>
    </row>
    <row r="377" spans="1:2" x14ac:dyDescent="0.25">
      <c r="A377" s="67"/>
      <c r="B377" s="66"/>
    </row>
    <row r="378" spans="1:2" x14ac:dyDescent="0.25">
      <c r="A378" s="67"/>
      <c r="B378" s="66"/>
    </row>
    <row r="379" spans="1:2" x14ac:dyDescent="0.25">
      <c r="A379" s="67"/>
      <c r="B379" s="66"/>
    </row>
    <row r="380" spans="1:2" x14ac:dyDescent="0.25">
      <c r="A380" s="67"/>
      <c r="B380" s="66"/>
    </row>
    <row r="381" spans="1:2" x14ac:dyDescent="0.25">
      <c r="A381" s="67"/>
      <c r="B381" s="66"/>
    </row>
    <row r="382" spans="1:2" x14ac:dyDescent="0.25">
      <c r="A382" s="67"/>
      <c r="B382" s="66"/>
    </row>
    <row r="383" spans="1:2" x14ac:dyDescent="0.25">
      <c r="A383" s="67"/>
      <c r="B383" s="66"/>
    </row>
    <row r="384" spans="1:2" x14ac:dyDescent="0.25">
      <c r="A384" s="67"/>
      <c r="B384" s="66"/>
    </row>
    <row r="385" spans="1:2" x14ac:dyDescent="0.25">
      <c r="A385" s="67"/>
      <c r="B385" s="66"/>
    </row>
    <row r="386" spans="1:2" x14ac:dyDescent="0.25">
      <c r="A386" s="67"/>
      <c r="B386" s="66"/>
    </row>
    <row r="387" spans="1:2" x14ac:dyDescent="0.25">
      <c r="A387" s="67"/>
      <c r="B387" s="66"/>
    </row>
    <row r="388" spans="1:2" x14ac:dyDescent="0.25">
      <c r="A388" s="67"/>
      <c r="B388" s="66"/>
    </row>
    <row r="389" spans="1:2" x14ac:dyDescent="0.25">
      <c r="A389" s="67"/>
      <c r="B389" s="66"/>
    </row>
    <row r="390" spans="1:2" x14ac:dyDescent="0.25">
      <c r="A390" s="67"/>
      <c r="B390" s="66"/>
    </row>
    <row r="391" spans="1:2" x14ac:dyDescent="0.25">
      <c r="A391" s="67"/>
      <c r="B391" s="66"/>
    </row>
    <row r="392" spans="1:2" x14ac:dyDescent="0.25">
      <c r="A392" s="67"/>
      <c r="B392" s="66"/>
    </row>
    <row r="393" spans="1:2" x14ac:dyDescent="0.25">
      <c r="A393" s="67"/>
      <c r="B393" s="66"/>
    </row>
    <row r="394" spans="1:2" x14ac:dyDescent="0.25">
      <c r="A394" s="67"/>
      <c r="B394" s="66"/>
    </row>
    <row r="395" spans="1:2" x14ac:dyDescent="0.25">
      <c r="A395" s="67"/>
      <c r="B395" s="66"/>
    </row>
    <row r="396" spans="1:2" x14ac:dyDescent="0.25">
      <c r="A396" s="67"/>
      <c r="B396" s="66"/>
    </row>
    <row r="397" spans="1:2" x14ac:dyDescent="0.25">
      <c r="A397" s="67"/>
      <c r="B397" s="66"/>
    </row>
    <row r="398" spans="1:2" x14ac:dyDescent="0.25">
      <c r="A398" s="67"/>
      <c r="B398" s="66"/>
    </row>
    <row r="399" spans="1:2" x14ac:dyDescent="0.25">
      <c r="A399" s="67"/>
      <c r="B399" s="66"/>
    </row>
    <row r="400" spans="1:2" x14ac:dyDescent="0.25">
      <c r="A400" s="67"/>
      <c r="B400" s="66"/>
    </row>
    <row r="401" spans="1:2" x14ac:dyDescent="0.25">
      <c r="A401" s="67"/>
      <c r="B401" s="66"/>
    </row>
    <row r="402" spans="1:2" x14ac:dyDescent="0.25">
      <c r="A402" s="67"/>
      <c r="B402" s="66"/>
    </row>
    <row r="403" spans="1:2" x14ac:dyDescent="0.25">
      <c r="A403" s="67"/>
      <c r="B403" s="66"/>
    </row>
    <row r="404" spans="1:2" x14ac:dyDescent="0.25">
      <c r="A404" s="67"/>
      <c r="B404" s="66"/>
    </row>
    <row r="405" spans="1:2" x14ac:dyDescent="0.25">
      <c r="A405" s="67"/>
      <c r="B405" s="66"/>
    </row>
    <row r="406" spans="1:2" x14ac:dyDescent="0.25">
      <c r="A406" s="67"/>
      <c r="B406" s="66"/>
    </row>
    <row r="407" spans="1:2" x14ac:dyDescent="0.25">
      <c r="A407" s="67"/>
      <c r="B407" s="66"/>
    </row>
    <row r="408" spans="1:2" x14ac:dyDescent="0.25">
      <c r="A408" s="67"/>
      <c r="B408" s="66"/>
    </row>
    <row r="409" spans="1:2" x14ac:dyDescent="0.25">
      <c r="A409" s="67"/>
      <c r="B409" s="66"/>
    </row>
    <row r="410" spans="1:2" x14ac:dyDescent="0.25">
      <c r="A410" s="67"/>
      <c r="B410" s="66"/>
    </row>
    <row r="411" spans="1:2" x14ac:dyDescent="0.25">
      <c r="A411" s="67"/>
      <c r="B411" s="66"/>
    </row>
    <row r="412" spans="1:2" x14ac:dyDescent="0.25">
      <c r="A412" s="67"/>
      <c r="B412" s="66"/>
    </row>
    <row r="413" spans="1:2" x14ac:dyDescent="0.25">
      <c r="A413" s="67"/>
      <c r="B413" s="66"/>
    </row>
    <row r="414" spans="1:2" x14ac:dyDescent="0.25">
      <c r="A414" s="67"/>
      <c r="B414" s="66"/>
    </row>
    <row r="415" spans="1:2" x14ac:dyDescent="0.25">
      <c r="A415" s="67"/>
      <c r="B415" s="66"/>
    </row>
    <row r="416" spans="1:2" x14ac:dyDescent="0.25">
      <c r="A416" s="67"/>
      <c r="B416" s="66"/>
    </row>
    <row r="417" spans="1:2" x14ac:dyDescent="0.25">
      <c r="A417" s="67"/>
      <c r="B417" s="66"/>
    </row>
    <row r="418" spans="1:2" x14ac:dyDescent="0.25">
      <c r="A418" s="67"/>
      <c r="B418" s="66"/>
    </row>
    <row r="419" spans="1:2" x14ac:dyDescent="0.25">
      <c r="A419" s="67"/>
      <c r="B419" s="66"/>
    </row>
    <row r="420" spans="1:2" x14ac:dyDescent="0.25">
      <c r="A420" s="67"/>
      <c r="B420" s="66"/>
    </row>
    <row r="421" spans="1:2" x14ac:dyDescent="0.25">
      <c r="A421" s="67"/>
      <c r="B421" s="66"/>
    </row>
    <row r="422" spans="1:2" x14ac:dyDescent="0.25">
      <c r="A422" s="67"/>
      <c r="B422" s="66"/>
    </row>
    <row r="423" spans="1:2" x14ac:dyDescent="0.25">
      <c r="A423" s="67"/>
      <c r="B423" s="66"/>
    </row>
    <row r="424" spans="1:2" x14ac:dyDescent="0.25">
      <c r="A424" s="67"/>
      <c r="B424" s="66"/>
    </row>
    <row r="425" spans="1:2" x14ac:dyDescent="0.25">
      <c r="A425" s="67"/>
      <c r="B425" s="66"/>
    </row>
    <row r="426" spans="1:2" x14ac:dyDescent="0.25">
      <c r="A426" s="67"/>
      <c r="B426" s="66"/>
    </row>
    <row r="427" spans="1:2" x14ac:dyDescent="0.25">
      <c r="A427" s="67"/>
      <c r="B427" s="66"/>
    </row>
    <row r="428" spans="1:2" x14ac:dyDescent="0.25">
      <c r="A428" s="67"/>
      <c r="B428" s="66"/>
    </row>
    <row r="429" spans="1:2" x14ac:dyDescent="0.25">
      <c r="A429" s="67"/>
      <c r="B429" s="66"/>
    </row>
    <row r="430" spans="1:2" x14ac:dyDescent="0.25">
      <c r="A430" s="67"/>
      <c r="B430" s="66"/>
    </row>
    <row r="431" spans="1:2" x14ac:dyDescent="0.25">
      <c r="A431" s="67"/>
      <c r="B431" s="66"/>
    </row>
    <row r="432" spans="1:2" x14ac:dyDescent="0.25">
      <c r="A432" s="67"/>
      <c r="B432" s="66"/>
    </row>
    <row r="433" spans="1:2" x14ac:dyDescent="0.25">
      <c r="A433" s="67"/>
      <c r="B433" s="66"/>
    </row>
    <row r="434" spans="1:2" x14ac:dyDescent="0.25">
      <c r="A434" s="67"/>
      <c r="B434" s="66"/>
    </row>
    <row r="435" spans="1:2" x14ac:dyDescent="0.25">
      <c r="A435" s="67"/>
      <c r="B435" s="66"/>
    </row>
    <row r="436" spans="1:2" x14ac:dyDescent="0.25">
      <c r="A436" s="67"/>
      <c r="B436" s="66"/>
    </row>
    <row r="437" spans="1:2" x14ac:dyDescent="0.25">
      <c r="A437" s="67"/>
      <c r="B437" s="66"/>
    </row>
    <row r="438" spans="1:2" x14ac:dyDescent="0.25">
      <c r="A438" s="67"/>
      <c r="B438" s="66"/>
    </row>
    <row r="439" spans="1:2" x14ac:dyDescent="0.25">
      <c r="A439" s="67"/>
      <c r="B439" s="66"/>
    </row>
    <row r="440" spans="1:2" x14ac:dyDescent="0.25">
      <c r="A440" s="67"/>
      <c r="B440" s="66"/>
    </row>
    <row r="441" spans="1:2" x14ac:dyDescent="0.25">
      <c r="A441" s="67"/>
      <c r="B441" s="66"/>
    </row>
    <row r="442" spans="1:2" x14ac:dyDescent="0.25">
      <c r="A442" s="67"/>
      <c r="B442" s="66"/>
    </row>
    <row r="443" spans="1:2" x14ac:dyDescent="0.25">
      <c r="A443" s="67"/>
      <c r="B443" s="66"/>
    </row>
    <row r="444" spans="1:2" x14ac:dyDescent="0.25">
      <c r="A444" s="67"/>
      <c r="B444" s="66"/>
    </row>
    <row r="445" spans="1:2" x14ac:dyDescent="0.25">
      <c r="A445" s="67"/>
      <c r="B445" s="66"/>
    </row>
    <row r="446" spans="1:2" x14ac:dyDescent="0.25">
      <c r="A446" s="67"/>
      <c r="B446" s="66"/>
    </row>
    <row r="447" spans="1:2" x14ac:dyDescent="0.25">
      <c r="A447" s="67"/>
      <c r="B447" s="66"/>
    </row>
    <row r="448" spans="1:2" x14ac:dyDescent="0.25">
      <c r="A448" s="67"/>
      <c r="B448" s="66"/>
    </row>
    <row r="449" spans="1:2" x14ac:dyDescent="0.25">
      <c r="A449" s="67"/>
      <c r="B449" s="66"/>
    </row>
    <row r="450" spans="1:2" x14ac:dyDescent="0.25">
      <c r="A450" s="67"/>
      <c r="B450" s="66"/>
    </row>
    <row r="451" spans="1:2" x14ac:dyDescent="0.25">
      <c r="A451" s="67"/>
      <c r="B451" s="66"/>
    </row>
    <row r="452" spans="1:2" x14ac:dyDescent="0.25">
      <c r="A452" s="67"/>
      <c r="B452" s="66"/>
    </row>
    <row r="453" spans="1:2" x14ac:dyDescent="0.25">
      <c r="A453" s="67"/>
      <c r="B453" s="66"/>
    </row>
    <row r="454" spans="1:2" x14ac:dyDescent="0.25">
      <c r="A454" s="67"/>
      <c r="B454" s="66"/>
    </row>
    <row r="455" spans="1:2" x14ac:dyDescent="0.25">
      <c r="A455" s="67"/>
      <c r="B455" s="66"/>
    </row>
    <row r="456" spans="1:2" x14ac:dyDescent="0.25">
      <c r="A456" s="67"/>
      <c r="B456" s="66"/>
    </row>
    <row r="457" spans="1:2" x14ac:dyDescent="0.25">
      <c r="A457" s="67"/>
      <c r="B457" s="66"/>
    </row>
    <row r="458" spans="1:2" x14ac:dyDescent="0.25">
      <c r="A458" s="67"/>
      <c r="B458" s="66"/>
    </row>
    <row r="459" spans="1:2" x14ac:dyDescent="0.25">
      <c r="A459" s="67"/>
      <c r="B459" s="66"/>
    </row>
    <row r="460" spans="1:2" x14ac:dyDescent="0.25">
      <c r="A460" s="67"/>
      <c r="B460" s="66"/>
    </row>
    <row r="461" spans="1:2" x14ac:dyDescent="0.25">
      <c r="A461" s="67"/>
      <c r="B461" s="66"/>
    </row>
    <row r="462" spans="1:2" x14ac:dyDescent="0.25">
      <c r="A462" s="67"/>
      <c r="B462" s="66"/>
    </row>
    <row r="463" spans="1:2" x14ac:dyDescent="0.25">
      <c r="A463" s="67"/>
      <c r="B463" s="66"/>
    </row>
    <row r="464" spans="1:2" x14ac:dyDescent="0.25">
      <c r="A464" s="67"/>
      <c r="B464" s="66"/>
    </row>
    <row r="465" spans="1:2" x14ac:dyDescent="0.25">
      <c r="A465" s="67"/>
      <c r="B465" s="66"/>
    </row>
    <row r="466" spans="1:2" x14ac:dyDescent="0.25">
      <c r="A466" s="67"/>
      <c r="B466" s="66"/>
    </row>
    <row r="467" spans="1:2" x14ac:dyDescent="0.25">
      <c r="A467" s="67"/>
      <c r="B467" s="66"/>
    </row>
    <row r="468" spans="1:2" x14ac:dyDescent="0.25">
      <c r="A468" s="67"/>
      <c r="B468" s="66"/>
    </row>
    <row r="469" spans="1:2" x14ac:dyDescent="0.25">
      <c r="A469" s="67"/>
      <c r="B469" s="66"/>
    </row>
    <row r="470" spans="1:2" x14ac:dyDescent="0.25">
      <c r="A470" s="67"/>
      <c r="B470" s="66"/>
    </row>
    <row r="471" spans="1:2" x14ac:dyDescent="0.25">
      <c r="A471" s="67"/>
      <c r="B471" s="66"/>
    </row>
    <row r="472" spans="1:2" x14ac:dyDescent="0.25">
      <c r="A472" s="67"/>
      <c r="B472" s="66"/>
    </row>
    <row r="473" spans="1:2" x14ac:dyDescent="0.25">
      <c r="A473" s="67"/>
      <c r="B473" s="66"/>
    </row>
    <row r="474" spans="1:2" x14ac:dyDescent="0.25">
      <c r="A474" s="67"/>
      <c r="B474" s="66"/>
    </row>
    <row r="475" spans="1:2" x14ac:dyDescent="0.25">
      <c r="A475" s="67"/>
      <c r="B475" s="66"/>
    </row>
    <row r="476" spans="1:2" x14ac:dyDescent="0.25">
      <c r="A476" s="67"/>
      <c r="B476" s="66"/>
    </row>
    <row r="477" spans="1:2" x14ac:dyDescent="0.25">
      <c r="A477" s="67"/>
      <c r="B477" s="66"/>
    </row>
    <row r="478" spans="1:2" x14ac:dyDescent="0.25">
      <c r="A478" s="67"/>
      <c r="B478" s="66"/>
    </row>
    <row r="479" spans="1:2" x14ac:dyDescent="0.25">
      <c r="A479" s="67"/>
      <c r="B479" s="66"/>
    </row>
    <row r="480" spans="1:2" x14ac:dyDescent="0.25">
      <c r="A480" s="67"/>
      <c r="B480" s="66"/>
    </row>
    <row r="481" spans="1:2" x14ac:dyDescent="0.25">
      <c r="A481" s="67"/>
      <c r="B481" s="66"/>
    </row>
    <row r="482" spans="1:2" x14ac:dyDescent="0.25">
      <c r="A482" s="67"/>
      <c r="B482" s="66"/>
    </row>
    <row r="483" spans="1:2" x14ac:dyDescent="0.25">
      <c r="A483" s="67"/>
      <c r="B483" s="66"/>
    </row>
    <row r="484" spans="1:2" x14ac:dyDescent="0.25">
      <c r="A484" s="67"/>
      <c r="B484" s="66"/>
    </row>
    <row r="485" spans="1:2" x14ac:dyDescent="0.25">
      <c r="A485" s="46"/>
    </row>
    <row r="486" spans="1:2" x14ac:dyDescent="0.25">
      <c r="A486" s="46"/>
    </row>
    <row r="487" spans="1:2" x14ac:dyDescent="0.25">
      <c r="A487" s="46"/>
    </row>
    <row r="488" spans="1:2" x14ac:dyDescent="0.25">
      <c r="A488" s="46"/>
    </row>
    <row r="489" spans="1:2" x14ac:dyDescent="0.25">
      <c r="A489" s="46"/>
    </row>
    <row r="490" spans="1:2" x14ac:dyDescent="0.25">
      <c r="A490" s="46"/>
    </row>
    <row r="491" spans="1:2" x14ac:dyDescent="0.25">
      <c r="A491" s="46"/>
    </row>
    <row r="492" spans="1:2" x14ac:dyDescent="0.25">
      <c r="A492" s="46"/>
    </row>
    <row r="493" spans="1:2" x14ac:dyDescent="0.25">
      <c r="A493" s="46"/>
    </row>
    <row r="494" spans="1:2" x14ac:dyDescent="0.25">
      <c r="A494" s="46"/>
    </row>
    <row r="495" spans="1:2" x14ac:dyDescent="0.25">
      <c r="A495" s="46"/>
    </row>
    <row r="496" spans="1:2" x14ac:dyDescent="0.25">
      <c r="A496" s="46"/>
    </row>
    <row r="497" spans="1:1" x14ac:dyDescent="0.25">
      <c r="A497" s="46"/>
    </row>
    <row r="498" spans="1:1" x14ac:dyDescent="0.25">
      <c r="A498" s="46"/>
    </row>
    <row r="499" spans="1:1" x14ac:dyDescent="0.25">
      <c r="A499" s="46"/>
    </row>
    <row r="500" spans="1:1" x14ac:dyDescent="0.25">
      <c r="A500" s="46"/>
    </row>
    <row r="501" spans="1:1" x14ac:dyDescent="0.25">
      <c r="A501" s="46"/>
    </row>
    <row r="502" spans="1:1" x14ac:dyDescent="0.25">
      <c r="A502" s="46"/>
    </row>
    <row r="503" spans="1:1" x14ac:dyDescent="0.25">
      <c r="A503" s="46"/>
    </row>
    <row r="504" spans="1:1" x14ac:dyDescent="0.25">
      <c r="A504" s="46"/>
    </row>
    <row r="505" spans="1:1" x14ac:dyDescent="0.25">
      <c r="A505" s="46"/>
    </row>
    <row r="506" spans="1:1" x14ac:dyDescent="0.25">
      <c r="A506" s="46"/>
    </row>
    <row r="507" spans="1:1" x14ac:dyDescent="0.25">
      <c r="A507" s="46"/>
    </row>
    <row r="508" spans="1:1" x14ac:dyDescent="0.25">
      <c r="A508" s="46"/>
    </row>
    <row r="509" spans="1:1" x14ac:dyDescent="0.25">
      <c r="A509" s="46"/>
    </row>
    <row r="510" spans="1:1" x14ac:dyDescent="0.25">
      <c r="A510" s="46"/>
    </row>
    <row r="511" spans="1:1" x14ac:dyDescent="0.25">
      <c r="A511" s="46"/>
    </row>
    <row r="512" spans="1:1" x14ac:dyDescent="0.25">
      <c r="A512" s="46"/>
    </row>
    <row r="513" spans="1:1" x14ac:dyDescent="0.25">
      <c r="A513" s="46"/>
    </row>
    <row r="514" spans="1:1" x14ac:dyDescent="0.25">
      <c r="A514" s="46"/>
    </row>
    <row r="515" spans="1:1" x14ac:dyDescent="0.25">
      <c r="A515" s="46"/>
    </row>
    <row r="516" spans="1:1" x14ac:dyDescent="0.25">
      <c r="A516" s="46"/>
    </row>
    <row r="517" spans="1:1" x14ac:dyDescent="0.25">
      <c r="A517" s="46"/>
    </row>
    <row r="518" spans="1:1" x14ac:dyDescent="0.25">
      <c r="A518" s="46"/>
    </row>
    <row r="519" spans="1:1" x14ac:dyDescent="0.25">
      <c r="A519" s="46"/>
    </row>
    <row r="520" spans="1:1" x14ac:dyDescent="0.25">
      <c r="A520" s="46"/>
    </row>
    <row r="521" spans="1:1" x14ac:dyDescent="0.25">
      <c r="A521" s="46"/>
    </row>
    <row r="522" spans="1:1" x14ac:dyDescent="0.25">
      <c r="A522" s="46"/>
    </row>
    <row r="523" spans="1:1" x14ac:dyDescent="0.25">
      <c r="A523" s="46"/>
    </row>
    <row r="524" spans="1:1" x14ac:dyDescent="0.25">
      <c r="A524" s="46"/>
    </row>
    <row r="525" spans="1:1" x14ac:dyDescent="0.25">
      <c r="A525" s="46"/>
    </row>
    <row r="526" spans="1:1" x14ac:dyDescent="0.25">
      <c r="A526" s="46"/>
    </row>
    <row r="527" spans="1:1" x14ac:dyDescent="0.25">
      <c r="A527" s="46"/>
    </row>
    <row r="528" spans="1:1" x14ac:dyDescent="0.25">
      <c r="A528" s="46"/>
    </row>
    <row r="529" spans="1:1" x14ac:dyDescent="0.25">
      <c r="A529" s="46"/>
    </row>
    <row r="530" spans="1:1" x14ac:dyDescent="0.25">
      <c r="A530" s="46"/>
    </row>
    <row r="531" spans="1:1" x14ac:dyDescent="0.25">
      <c r="A531" s="46"/>
    </row>
    <row r="532" spans="1:1" x14ac:dyDescent="0.25">
      <c r="A532" s="46"/>
    </row>
    <row r="533" spans="1:1" x14ac:dyDescent="0.25">
      <c r="A533" s="46"/>
    </row>
    <row r="534" spans="1:1" x14ac:dyDescent="0.25">
      <c r="A534" s="46"/>
    </row>
    <row r="535" spans="1:1" x14ac:dyDescent="0.25">
      <c r="A535" s="46"/>
    </row>
    <row r="536" spans="1:1" x14ac:dyDescent="0.25">
      <c r="A536" s="46"/>
    </row>
    <row r="537" spans="1:1" x14ac:dyDescent="0.25">
      <c r="A537" s="46"/>
    </row>
    <row r="538" spans="1:1" x14ac:dyDescent="0.25">
      <c r="A538" s="46"/>
    </row>
    <row r="539" spans="1:1" x14ac:dyDescent="0.25">
      <c r="A539" s="46"/>
    </row>
    <row r="540" spans="1:1" x14ac:dyDescent="0.25">
      <c r="A540" s="46"/>
    </row>
    <row r="541" spans="1:1" x14ac:dyDescent="0.25">
      <c r="A541" s="46"/>
    </row>
    <row r="542" spans="1:1" x14ac:dyDescent="0.25">
      <c r="A542" s="46"/>
    </row>
    <row r="543" spans="1:1" x14ac:dyDescent="0.25">
      <c r="A543" s="46"/>
    </row>
    <row r="544" spans="1:1" x14ac:dyDescent="0.25">
      <c r="A544" s="46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  <row r="553" spans="1:1" x14ac:dyDescent="0.25">
      <c r="A553" s="46"/>
    </row>
    <row r="554" spans="1:1" x14ac:dyDescent="0.25">
      <c r="A554" s="46"/>
    </row>
    <row r="555" spans="1:1" x14ac:dyDescent="0.25">
      <c r="A555" s="46"/>
    </row>
    <row r="556" spans="1:1" x14ac:dyDescent="0.25">
      <c r="A556" s="46"/>
    </row>
    <row r="557" spans="1:1" x14ac:dyDescent="0.25">
      <c r="A557" s="46"/>
    </row>
    <row r="558" spans="1:1" x14ac:dyDescent="0.25">
      <c r="A558" s="46"/>
    </row>
    <row r="559" spans="1:1" x14ac:dyDescent="0.25">
      <c r="A559" s="46"/>
    </row>
    <row r="560" spans="1:1" x14ac:dyDescent="0.25">
      <c r="A560" s="46"/>
    </row>
    <row r="561" spans="1:1" x14ac:dyDescent="0.25">
      <c r="A561" s="46"/>
    </row>
    <row r="562" spans="1:1" x14ac:dyDescent="0.25">
      <c r="A562" s="46"/>
    </row>
    <row r="563" spans="1:1" x14ac:dyDescent="0.25">
      <c r="A563" s="46"/>
    </row>
    <row r="564" spans="1:1" x14ac:dyDescent="0.25">
      <c r="A564" s="46"/>
    </row>
    <row r="565" spans="1:1" x14ac:dyDescent="0.25">
      <c r="A565" s="46"/>
    </row>
    <row r="566" spans="1:1" x14ac:dyDescent="0.25">
      <c r="A566" s="46"/>
    </row>
    <row r="567" spans="1:1" x14ac:dyDescent="0.25">
      <c r="A567" s="46"/>
    </row>
    <row r="568" spans="1:1" x14ac:dyDescent="0.25">
      <c r="A568" s="46"/>
    </row>
    <row r="569" spans="1:1" x14ac:dyDescent="0.25">
      <c r="A569" s="46"/>
    </row>
    <row r="570" spans="1:1" x14ac:dyDescent="0.25">
      <c r="A570" s="46"/>
    </row>
    <row r="571" spans="1:1" x14ac:dyDescent="0.25">
      <c r="A571" s="46"/>
    </row>
    <row r="572" spans="1:1" x14ac:dyDescent="0.25">
      <c r="A572" s="46"/>
    </row>
    <row r="573" spans="1:1" x14ac:dyDescent="0.25">
      <c r="A573" s="46"/>
    </row>
    <row r="574" spans="1:1" x14ac:dyDescent="0.25">
      <c r="A574" s="46"/>
    </row>
    <row r="575" spans="1:1" x14ac:dyDescent="0.25">
      <c r="A575" s="46"/>
    </row>
    <row r="576" spans="1:1" x14ac:dyDescent="0.25">
      <c r="A576" s="46"/>
    </row>
    <row r="577" spans="1:1" x14ac:dyDescent="0.25">
      <c r="A577" s="46"/>
    </row>
    <row r="578" spans="1:1" x14ac:dyDescent="0.25">
      <c r="A578" s="46"/>
    </row>
    <row r="579" spans="1:1" x14ac:dyDescent="0.25">
      <c r="A579" s="46"/>
    </row>
    <row r="580" spans="1:1" x14ac:dyDescent="0.25">
      <c r="A580" s="46"/>
    </row>
    <row r="581" spans="1:1" x14ac:dyDescent="0.25">
      <c r="A581" s="46"/>
    </row>
    <row r="582" spans="1:1" x14ac:dyDescent="0.25">
      <c r="A582" s="46"/>
    </row>
    <row r="583" spans="1:1" x14ac:dyDescent="0.25">
      <c r="A583" s="46"/>
    </row>
    <row r="584" spans="1:1" x14ac:dyDescent="0.25">
      <c r="A584" s="46"/>
    </row>
    <row r="585" spans="1:1" x14ac:dyDescent="0.25">
      <c r="A585" s="46"/>
    </row>
    <row r="586" spans="1:1" x14ac:dyDescent="0.25">
      <c r="A586" s="46"/>
    </row>
    <row r="587" spans="1:1" x14ac:dyDescent="0.25">
      <c r="A587" s="46"/>
    </row>
    <row r="588" spans="1:1" x14ac:dyDescent="0.25">
      <c r="A588" s="46"/>
    </row>
    <row r="589" spans="1:1" x14ac:dyDescent="0.25">
      <c r="A589" s="46"/>
    </row>
    <row r="590" spans="1:1" x14ac:dyDescent="0.25">
      <c r="A590" s="46"/>
    </row>
    <row r="591" spans="1:1" x14ac:dyDescent="0.25">
      <c r="A591" s="46"/>
    </row>
    <row r="592" spans="1:1" x14ac:dyDescent="0.25">
      <c r="A592" s="46"/>
    </row>
    <row r="593" spans="1:1" x14ac:dyDescent="0.25">
      <c r="A593" s="46"/>
    </row>
    <row r="594" spans="1:1" x14ac:dyDescent="0.25">
      <c r="A594" s="46"/>
    </row>
    <row r="595" spans="1:1" x14ac:dyDescent="0.25">
      <c r="A595" s="46"/>
    </row>
    <row r="596" spans="1:1" x14ac:dyDescent="0.25">
      <c r="A596" s="46"/>
    </row>
    <row r="597" spans="1:1" x14ac:dyDescent="0.25">
      <c r="A597" s="46"/>
    </row>
    <row r="598" spans="1:1" x14ac:dyDescent="0.25">
      <c r="A598" s="46"/>
    </row>
    <row r="599" spans="1:1" x14ac:dyDescent="0.25">
      <c r="A599" s="46"/>
    </row>
    <row r="600" spans="1:1" x14ac:dyDescent="0.25">
      <c r="A600" s="46"/>
    </row>
    <row r="601" spans="1:1" x14ac:dyDescent="0.25">
      <c r="A601" s="46"/>
    </row>
    <row r="602" spans="1:1" x14ac:dyDescent="0.25">
      <c r="A602" s="46"/>
    </row>
    <row r="603" spans="1:1" x14ac:dyDescent="0.25">
      <c r="A603" s="46"/>
    </row>
    <row r="604" spans="1:1" x14ac:dyDescent="0.25">
      <c r="A604" s="46"/>
    </row>
    <row r="605" spans="1:1" x14ac:dyDescent="0.25">
      <c r="A605" s="46"/>
    </row>
    <row r="606" spans="1:1" x14ac:dyDescent="0.25">
      <c r="A606" s="46"/>
    </row>
    <row r="607" spans="1:1" x14ac:dyDescent="0.25">
      <c r="A607" s="46"/>
    </row>
    <row r="608" spans="1:1" x14ac:dyDescent="0.25">
      <c r="A608" s="46"/>
    </row>
    <row r="609" spans="1:1" x14ac:dyDescent="0.25">
      <c r="A609" s="46"/>
    </row>
    <row r="610" spans="1:1" x14ac:dyDescent="0.25">
      <c r="A610" s="46"/>
    </row>
    <row r="611" spans="1:1" x14ac:dyDescent="0.25">
      <c r="A611" s="46"/>
    </row>
    <row r="612" spans="1:1" x14ac:dyDescent="0.25">
      <c r="A612" s="46"/>
    </row>
    <row r="613" spans="1:1" x14ac:dyDescent="0.25">
      <c r="A613" s="46"/>
    </row>
    <row r="614" spans="1:1" x14ac:dyDescent="0.25">
      <c r="A614" s="46"/>
    </row>
    <row r="615" spans="1:1" x14ac:dyDescent="0.25">
      <c r="A615" s="46"/>
    </row>
    <row r="616" spans="1:1" x14ac:dyDescent="0.25">
      <c r="A616" s="46"/>
    </row>
    <row r="617" spans="1:1" x14ac:dyDescent="0.25">
      <c r="A617" s="46"/>
    </row>
    <row r="618" spans="1:1" x14ac:dyDescent="0.25">
      <c r="A618" s="46"/>
    </row>
    <row r="619" spans="1:1" x14ac:dyDescent="0.25">
      <c r="A619" s="46"/>
    </row>
    <row r="620" spans="1:1" x14ac:dyDescent="0.25">
      <c r="A620" s="46"/>
    </row>
    <row r="621" spans="1:1" x14ac:dyDescent="0.25">
      <c r="A621" s="46"/>
    </row>
    <row r="622" spans="1:1" x14ac:dyDescent="0.25">
      <c r="A622" s="46"/>
    </row>
    <row r="623" spans="1:1" x14ac:dyDescent="0.25">
      <c r="A623" s="46"/>
    </row>
    <row r="624" spans="1:1" x14ac:dyDescent="0.25">
      <c r="A624" s="46"/>
    </row>
    <row r="625" spans="1:1" x14ac:dyDescent="0.25">
      <c r="A625" s="46"/>
    </row>
    <row r="626" spans="1:1" x14ac:dyDescent="0.25">
      <c r="A626" s="46"/>
    </row>
    <row r="627" spans="1:1" x14ac:dyDescent="0.25">
      <c r="A627" s="46"/>
    </row>
    <row r="628" spans="1:1" x14ac:dyDescent="0.25">
      <c r="A628" s="46"/>
    </row>
    <row r="629" spans="1:1" x14ac:dyDescent="0.25">
      <c r="A629" s="46"/>
    </row>
    <row r="630" spans="1:1" x14ac:dyDescent="0.25">
      <c r="A630" s="46"/>
    </row>
    <row r="631" spans="1:1" x14ac:dyDescent="0.25">
      <c r="A631" s="46"/>
    </row>
    <row r="632" spans="1:1" x14ac:dyDescent="0.25">
      <c r="A632" s="46"/>
    </row>
    <row r="633" spans="1:1" x14ac:dyDescent="0.25">
      <c r="A633" s="46"/>
    </row>
    <row r="634" spans="1:1" x14ac:dyDescent="0.25">
      <c r="A634" s="46"/>
    </row>
    <row r="635" spans="1:1" x14ac:dyDescent="0.25">
      <c r="A635" s="46"/>
    </row>
    <row r="636" spans="1:1" x14ac:dyDescent="0.25">
      <c r="A636" s="46"/>
    </row>
    <row r="637" spans="1:1" x14ac:dyDescent="0.25">
      <c r="A637" s="46"/>
    </row>
    <row r="638" spans="1:1" x14ac:dyDescent="0.25">
      <c r="A638" s="46"/>
    </row>
    <row r="639" spans="1:1" x14ac:dyDescent="0.25">
      <c r="A639" s="46"/>
    </row>
    <row r="640" spans="1:1" x14ac:dyDescent="0.25">
      <c r="A640" s="46"/>
    </row>
    <row r="641" spans="1:1" x14ac:dyDescent="0.25">
      <c r="A641" s="46"/>
    </row>
    <row r="642" spans="1:1" x14ac:dyDescent="0.25">
      <c r="A642" s="46"/>
    </row>
    <row r="643" spans="1:1" x14ac:dyDescent="0.25">
      <c r="A643" s="46"/>
    </row>
    <row r="644" spans="1:1" x14ac:dyDescent="0.25">
      <c r="A644" s="46"/>
    </row>
    <row r="645" spans="1:1" x14ac:dyDescent="0.25">
      <c r="A645" s="46"/>
    </row>
    <row r="646" spans="1:1" x14ac:dyDescent="0.25">
      <c r="A646" s="46"/>
    </row>
    <row r="647" spans="1:1" x14ac:dyDescent="0.25">
      <c r="A647" s="46"/>
    </row>
    <row r="648" spans="1:1" x14ac:dyDescent="0.25">
      <c r="A648" s="46"/>
    </row>
    <row r="649" spans="1:1" x14ac:dyDescent="0.25">
      <c r="A649" s="46"/>
    </row>
    <row r="650" spans="1:1" x14ac:dyDescent="0.25">
      <c r="A650" s="46"/>
    </row>
    <row r="651" spans="1:1" x14ac:dyDescent="0.25">
      <c r="A651" s="46"/>
    </row>
    <row r="652" spans="1:1" x14ac:dyDescent="0.25">
      <c r="A652" s="46"/>
    </row>
    <row r="653" spans="1:1" x14ac:dyDescent="0.25">
      <c r="A653" s="46"/>
    </row>
    <row r="654" spans="1:1" x14ac:dyDescent="0.25">
      <c r="A654" s="46"/>
    </row>
    <row r="655" spans="1:1" x14ac:dyDescent="0.25">
      <c r="A655" s="46"/>
    </row>
    <row r="656" spans="1:1" x14ac:dyDescent="0.25">
      <c r="A656" s="46"/>
    </row>
    <row r="657" spans="1:1" x14ac:dyDescent="0.25">
      <c r="A657" s="46"/>
    </row>
    <row r="658" spans="1:1" x14ac:dyDescent="0.25">
      <c r="A658" s="46"/>
    </row>
    <row r="659" spans="1:1" x14ac:dyDescent="0.25">
      <c r="A659" s="46"/>
    </row>
    <row r="660" spans="1:1" x14ac:dyDescent="0.25">
      <c r="A660" s="46"/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4446" spans="1:1" ht="18.75" x14ac:dyDescent="0.25">
      <c r="A4446" s="47"/>
    </row>
    <row r="4463" spans="1:1" ht="18.75" x14ac:dyDescent="0.25">
      <c r="A4463" s="47"/>
    </row>
    <row r="4466" spans="1:1" x14ac:dyDescent="0.25">
      <c r="A4466" s="48"/>
    </row>
    <row r="4467" spans="1:1" x14ac:dyDescent="0.25">
      <c r="A4467" s="48"/>
    </row>
    <row r="4468" spans="1:1" x14ac:dyDescent="0.25">
      <c r="A4468" s="48"/>
    </row>
    <row r="4469" spans="1:1" x14ac:dyDescent="0.25">
      <c r="A4469" s="48"/>
    </row>
    <row r="4470" spans="1:1" x14ac:dyDescent="0.25">
      <c r="A4470" s="48"/>
    </row>
    <row r="4471" spans="1:1" x14ac:dyDescent="0.25">
      <c r="A4471" s="48"/>
    </row>
    <row r="4472" spans="1:1" x14ac:dyDescent="0.25">
      <c r="A4472" s="48"/>
    </row>
    <row r="4473" spans="1:1" x14ac:dyDescent="0.25">
      <c r="A4473" s="48"/>
    </row>
    <row r="4474" spans="1:1" x14ac:dyDescent="0.25">
      <c r="A4474" s="48"/>
    </row>
    <row r="4475" spans="1:1" x14ac:dyDescent="0.25">
      <c r="A4475" s="48"/>
    </row>
    <row r="4476" spans="1:1" x14ac:dyDescent="0.25">
      <c r="A4476" s="48"/>
    </row>
    <row r="4477" spans="1:1" x14ac:dyDescent="0.25">
      <c r="A4477" s="48"/>
    </row>
    <row r="4478" spans="1:1" x14ac:dyDescent="0.25">
      <c r="A4478" s="48"/>
    </row>
    <row r="4479" spans="1:1" x14ac:dyDescent="0.25">
      <c r="A4479" s="48"/>
    </row>
    <row r="4480" spans="1:1" x14ac:dyDescent="0.25">
      <c r="A4480" s="48"/>
    </row>
    <row r="4481" spans="1:1" x14ac:dyDescent="0.25">
      <c r="A4481" s="48"/>
    </row>
    <row r="4482" spans="1:1" x14ac:dyDescent="0.25">
      <c r="A4482" s="48"/>
    </row>
    <row r="4483" spans="1:1" x14ac:dyDescent="0.25">
      <c r="A4483" s="48"/>
    </row>
    <row r="4484" spans="1:1" x14ac:dyDescent="0.25">
      <c r="A4484" s="48"/>
    </row>
    <row r="4485" spans="1:1" x14ac:dyDescent="0.25">
      <c r="A4485" s="48"/>
    </row>
    <row r="4486" spans="1:1" x14ac:dyDescent="0.25">
      <c r="A4486" s="48"/>
    </row>
    <row r="4487" spans="1:1" x14ac:dyDescent="0.25">
      <c r="A4487" s="48"/>
    </row>
    <row r="4488" spans="1:1" x14ac:dyDescent="0.25">
      <c r="A4488" s="48"/>
    </row>
    <row r="4489" spans="1:1" x14ac:dyDescent="0.25">
      <c r="A4489" s="48"/>
    </row>
    <row r="4490" spans="1:1" x14ac:dyDescent="0.25">
      <c r="A4490" s="48"/>
    </row>
    <row r="4491" spans="1:1" x14ac:dyDescent="0.25">
      <c r="A4491" s="48"/>
    </row>
    <row r="4492" spans="1:1" x14ac:dyDescent="0.25">
      <c r="A4492" s="48"/>
    </row>
    <row r="4493" spans="1:1" x14ac:dyDescent="0.25">
      <c r="A4493" s="48"/>
    </row>
    <row r="4494" spans="1:1" x14ac:dyDescent="0.25">
      <c r="A4494" s="48"/>
    </row>
    <row r="4495" spans="1:1" x14ac:dyDescent="0.25">
      <c r="A4495" s="48"/>
    </row>
    <row r="4496" spans="1:1" x14ac:dyDescent="0.25">
      <c r="A4496" s="48"/>
    </row>
    <row r="4497" spans="1:1" x14ac:dyDescent="0.25">
      <c r="A4497" s="48"/>
    </row>
    <row r="4498" spans="1:1" x14ac:dyDescent="0.25">
      <c r="A4498" s="48"/>
    </row>
    <row r="4499" spans="1:1" x14ac:dyDescent="0.25">
      <c r="A4499" s="48"/>
    </row>
    <row r="4500" spans="1:1" x14ac:dyDescent="0.25">
      <c r="A4500" s="48"/>
    </row>
    <row r="4501" spans="1:1" x14ac:dyDescent="0.25">
      <c r="A4501" s="48"/>
    </row>
    <row r="4502" spans="1:1" x14ac:dyDescent="0.25">
      <c r="A4502" s="48"/>
    </row>
    <row r="4503" spans="1:1" x14ac:dyDescent="0.25">
      <c r="A4503" s="48"/>
    </row>
    <row r="4504" spans="1:1" x14ac:dyDescent="0.25">
      <c r="A4504" s="48"/>
    </row>
    <row r="4505" spans="1:1" x14ac:dyDescent="0.25">
      <c r="A4505" s="48"/>
    </row>
    <row r="4506" spans="1:1" x14ac:dyDescent="0.25">
      <c r="A4506" s="48"/>
    </row>
    <row r="4507" spans="1:1" x14ac:dyDescent="0.25">
      <c r="A4507" s="48"/>
    </row>
    <row r="4508" spans="1:1" x14ac:dyDescent="0.25">
      <c r="A4508" s="48"/>
    </row>
    <row r="4509" spans="1:1" x14ac:dyDescent="0.25">
      <c r="A4509" s="48"/>
    </row>
    <row r="4510" spans="1:1" x14ac:dyDescent="0.25">
      <c r="A4510" s="48"/>
    </row>
    <row r="4511" spans="1:1" x14ac:dyDescent="0.25">
      <c r="A4511" s="48"/>
    </row>
    <row r="4512" spans="1:1" x14ac:dyDescent="0.25">
      <c r="A4512" s="48"/>
    </row>
    <row r="4513" spans="1:1" x14ac:dyDescent="0.25">
      <c r="A4513" s="48"/>
    </row>
    <row r="4514" spans="1:1" x14ac:dyDescent="0.25">
      <c r="A4514" s="48"/>
    </row>
    <row r="4515" spans="1:1" x14ac:dyDescent="0.25">
      <c r="A4515" s="48"/>
    </row>
    <row r="4516" spans="1:1" x14ac:dyDescent="0.25">
      <c r="A4516" s="48"/>
    </row>
    <row r="4517" spans="1:1" x14ac:dyDescent="0.25">
      <c r="A4517" s="48"/>
    </row>
    <row r="4518" spans="1:1" x14ac:dyDescent="0.25">
      <c r="A4518" s="48"/>
    </row>
    <row r="4519" spans="1:1" x14ac:dyDescent="0.25">
      <c r="A4519" s="48"/>
    </row>
    <row r="4520" spans="1:1" x14ac:dyDescent="0.25">
      <c r="A4520" s="48"/>
    </row>
    <row r="4521" spans="1:1" x14ac:dyDescent="0.25">
      <c r="A4521" s="48"/>
    </row>
    <row r="4522" spans="1:1" x14ac:dyDescent="0.25">
      <c r="A4522" s="48"/>
    </row>
    <row r="4523" spans="1:1" x14ac:dyDescent="0.25">
      <c r="A4523" s="48"/>
    </row>
    <row r="4524" spans="1:1" x14ac:dyDescent="0.25">
      <c r="A4524" s="48"/>
    </row>
    <row r="4525" spans="1:1" x14ac:dyDescent="0.25">
      <c r="A4525" s="48"/>
    </row>
    <row r="4526" spans="1:1" x14ac:dyDescent="0.25">
      <c r="A4526" s="48"/>
    </row>
    <row r="4527" spans="1:1" x14ac:dyDescent="0.25">
      <c r="A4527" s="48"/>
    </row>
    <row r="4528" spans="1:1" x14ac:dyDescent="0.25">
      <c r="A4528" s="48"/>
    </row>
    <row r="4529" spans="1:1" x14ac:dyDescent="0.25">
      <c r="A4529" s="48"/>
    </row>
    <row r="4530" spans="1:1" x14ac:dyDescent="0.25">
      <c r="A4530" s="48"/>
    </row>
    <row r="4531" spans="1:1" x14ac:dyDescent="0.25">
      <c r="A4531" s="48"/>
    </row>
    <row r="4532" spans="1:1" x14ac:dyDescent="0.25">
      <c r="A4532" s="48"/>
    </row>
    <row r="4533" spans="1:1" x14ac:dyDescent="0.25">
      <c r="A4533" s="48"/>
    </row>
    <row r="4534" spans="1:1" x14ac:dyDescent="0.25">
      <c r="A4534" s="48"/>
    </row>
    <row r="4535" spans="1:1" x14ac:dyDescent="0.25">
      <c r="A4535" s="48"/>
    </row>
    <row r="4536" spans="1:1" x14ac:dyDescent="0.25">
      <c r="A4536" s="48"/>
    </row>
    <row r="4537" spans="1:1" x14ac:dyDescent="0.25">
      <c r="A4537" s="48"/>
    </row>
    <row r="4538" spans="1:1" x14ac:dyDescent="0.25">
      <c r="A4538" s="48"/>
    </row>
    <row r="4539" spans="1:1" x14ac:dyDescent="0.25">
      <c r="A4539" s="48"/>
    </row>
    <row r="4540" spans="1:1" x14ac:dyDescent="0.25">
      <c r="A4540" s="48"/>
    </row>
    <row r="4541" spans="1:1" x14ac:dyDescent="0.25">
      <c r="A4541" s="48"/>
    </row>
    <row r="4542" spans="1:1" x14ac:dyDescent="0.25">
      <c r="A4542" s="48"/>
    </row>
    <row r="4543" spans="1:1" x14ac:dyDescent="0.25">
      <c r="A4543" s="48"/>
    </row>
    <row r="4544" spans="1:1" x14ac:dyDescent="0.25">
      <c r="A4544" s="48"/>
    </row>
    <row r="4545" spans="1:1" x14ac:dyDescent="0.25">
      <c r="A4545" s="48"/>
    </row>
    <row r="4546" spans="1:1" x14ac:dyDescent="0.25">
      <c r="A4546" s="48"/>
    </row>
    <row r="4547" spans="1:1" x14ac:dyDescent="0.25">
      <c r="A4547" s="48"/>
    </row>
    <row r="4548" spans="1:1" x14ac:dyDescent="0.25">
      <c r="A4548" s="48"/>
    </row>
    <row r="4549" spans="1:1" x14ac:dyDescent="0.25">
      <c r="A4549" s="48"/>
    </row>
    <row r="4550" spans="1:1" x14ac:dyDescent="0.25">
      <c r="A4550" s="48"/>
    </row>
    <row r="4551" spans="1:1" x14ac:dyDescent="0.25">
      <c r="A4551" s="48"/>
    </row>
    <row r="4552" spans="1:1" x14ac:dyDescent="0.25">
      <c r="A4552" s="48"/>
    </row>
    <row r="4553" spans="1:1" x14ac:dyDescent="0.25">
      <c r="A4553" s="48"/>
    </row>
    <row r="4554" spans="1:1" x14ac:dyDescent="0.25">
      <c r="A4554" s="48"/>
    </row>
    <row r="4555" spans="1:1" x14ac:dyDescent="0.25">
      <c r="A4555" s="48"/>
    </row>
    <row r="4556" spans="1:1" x14ac:dyDescent="0.25">
      <c r="A4556" s="48"/>
    </row>
    <row r="4557" spans="1:1" x14ac:dyDescent="0.25">
      <c r="A4557" s="48"/>
    </row>
    <row r="4558" spans="1:1" x14ac:dyDescent="0.25">
      <c r="A4558" s="48"/>
    </row>
    <row r="4559" spans="1:1" x14ac:dyDescent="0.25">
      <c r="A4559" s="48"/>
    </row>
    <row r="4560" spans="1:1" x14ac:dyDescent="0.25">
      <c r="A4560" s="48"/>
    </row>
    <row r="4561" spans="1:1" x14ac:dyDescent="0.25">
      <c r="A4561" s="48"/>
    </row>
    <row r="4562" spans="1:1" x14ac:dyDescent="0.25">
      <c r="A4562" s="48"/>
    </row>
    <row r="4563" spans="1:1" x14ac:dyDescent="0.25">
      <c r="A4563" s="48"/>
    </row>
    <row r="4564" spans="1:1" x14ac:dyDescent="0.25">
      <c r="A4564" s="48"/>
    </row>
    <row r="4565" spans="1:1" x14ac:dyDescent="0.25">
      <c r="A4565" s="48"/>
    </row>
    <row r="4566" spans="1:1" x14ac:dyDescent="0.25">
      <c r="A4566" s="48"/>
    </row>
    <row r="4567" spans="1:1" x14ac:dyDescent="0.25">
      <c r="A4567" s="48"/>
    </row>
    <row r="4568" spans="1:1" x14ac:dyDescent="0.25">
      <c r="A4568" s="48"/>
    </row>
    <row r="4569" spans="1:1" x14ac:dyDescent="0.25">
      <c r="A4569" s="48"/>
    </row>
    <row r="4570" spans="1:1" x14ac:dyDescent="0.25">
      <c r="A4570" s="48"/>
    </row>
    <row r="4571" spans="1:1" x14ac:dyDescent="0.25">
      <c r="A4571" s="48"/>
    </row>
    <row r="4572" spans="1:1" x14ac:dyDescent="0.25">
      <c r="A4572" s="48"/>
    </row>
    <row r="4573" spans="1:1" x14ac:dyDescent="0.25">
      <c r="A4573" s="48"/>
    </row>
    <row r="4574" spans="1:1" x14ac:dyDescent="0.25">
      <c r="A4574" s="48"/>
    </row>
    <row r="4575" spans="1:1" x14ac:dyDescent="0.25">
      <c r="A4575" s="48"/>
    </row>
    <row r="4576" spans="1:1" x14ac:dyDescent="0.25">
      <c r="A4576" s="48"/>
    </row>
    <row r="4577" spans="1:1" x14ac:dyDescent="0.25">
      <c r="A4577" s="48"/>
    </row>
    <row r="4578" spans="1:1" x14ac:dyDescent="0.25">
      <c r="A4578" s="48"/>
    </row>
    <row r="4579" spans="1:1" x14ac:dyDescent="0.25">
      <c r="A4579" s="48"/>
    </row>
    <row r="4580" spans="1:1" x14ac:dyDescent="0.25">
      <c r="A4580" s="48"/>
    </row>
    <row r="4581" spans="1:1" x14ac:dyDescent="0.25">
      <c r="A4581" s="48"/>
    </row>
    <row r="4582" spans="1:1" x14ac:dyDescent="0.25">
      <c r="A4582" s="48"/>
    </row>
    <row r="4583" spans="1:1" x14ac:dyDescent="0.25">
      <c r="A4583" s="48"/>
    </row>
    <row r="4584" spans="1:1" x14ac:dyDescent="0.25">
      <c r="A4584" s="48"/>
    </row>
    <row r="4587" spans="1:1" ht="18.75" x14ac:dyDescent="0.25">
      <c r="A4587" s="47"/>
    </row>
    <row r="4711" spans="1:1" ht="18.75" x14ac:dyDescent="0.25">
      <c r="A4711" s="47"/>
    </row>
    <row r="4726" spans="1:1" ht="18.75" x14ac:dyDescent="0.25">
      <c r="A4726" s="47"/>
    </row>
    <row r="4741" spans="1:1" ht="18.75" x14ac:dyDescent="0.25">
      <c r="A4741" s="47"/>
    </row>
    <row r="4793" spans="1:1" ht="18.75" x14ac:dyDescent="0.25">
      <c r="A4793" s="47"/>
    </row>
    <row r="4845" spans="1:1" ht="18.75" x14ac:dyDescent="0.25">
      <c r="A4845" s="47"/>
    </row>
    <row r="4897" spans="1:1" ht="18.75" x14ac:dyDescent="0.25">
      <c r="A4897" s="47"/>
    </row>
    <row r="4949" spans="1:1" ht="18.75" x14ac:dyDescent="0.25">
      <c r="A4949" s="47"/>
    </row>
    <row r="5001" spans="1:1" ht="18.75" x14ac:dyDescent="0.25">
      <c r="A5001" s="47"/>
    </row>
    <row r="5053" spans="1:1" ht="18.75" x14ac:dyDescent="0.25">
      <c r="A5053" s="47"/>
    </row>
  </sheetData>
  <phoneticPr fontId="2" type="noConversion"/>
  <conditionalFormatting sqref="B1:B1048576">
    <cfRule type="top10" dxfId="27" priority="1" bottom="1" rank="1"/>
    <cfRule type="top10" dxfId="26" priority="2" rank="1"/>
    <cfRule type="cellIs" dxfId="25" priority="3" operator="lessThan">
      <formula>-120000</formula>
    </cfRule>
    <cfRule type="cellIs" dxfId="24" priority="4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2399-408B-41E0-AE09-772DE827931B}">
  <dimension ref="A1:O5136"/>
  <sheetViews>
    <sheetView workbookViewId="0">
      <selection activeCell="L31" sqref="L31"/>
    </sheetView>
  </sheetViews>
  <sheetFormatPr defaultRowHeight="16.5" x14ac:dyDescent="0.25"/>
  <cols>
    <col min="1" max="1" width="15.625" style="31" customWidth="1"/>
    <col min="2" max="2" width="20.625" style="45" customWidth="1"/>
    <col min="3" max="3" width="14.75" style="31" customWidth="1"/>
    <col min="4" max="4" width="13.875" style="31" customWidth="1"/>
    <col min="5" max="6" width="9" style="31"/>
    <col min="7" max="7" width="13.875" style="32" bestFit="1" customWidth="1"/>
    <col min="8" max="8" width="12.625" style="32" bestFit="1" customWidth="1"/>
    <col min="9" max="9" width="13.375" style="32" bestFit="1" customWidth="1"/>
    <col min="10" max="10" width="12" style="32" customWidth="1"/>
    <col min="11" max="11" width="10.125" style="32" bestFit="1" customWidth="1"/>
    <col min="12" max="12" width="21.375" style="32" bestFit="1" customWidth="1"/>
    <col min="13" max="16384" width="9" style="30"/>
  </cols>
  <sheetData>
    <row r="1" spans="1:15" x14ac:dyDescent="0.25">
      <c r="A1" s="31" t="s">
        <v>24</v>
      </c>
      <c r="B1" s="45" t="s">
        <v>25</v>
      </c>
      <c r="C1" s="31" t="s">
        <v>9</v>
      </c>
      <c r="D1" s="31" t="s">
        <v>10</v>
      </c>
      <c r="E1" s="31" t="s">
        <v>11</v>
      </c>
    </row>
    <row r="2" spans="1:15" x14ac:dyDescent="0.25">
      <c r="A2" s="46" t="s">
        <v>840</v>
      </c>
      <c r="B2" s="45">
        <v>-5400</v>
      </c>
      <c r="C2" s="31" t="e">
        <f>VLOOKUP($A2,級距!$A:$K,9,FALSE)</f>
        <v>#N/A</v>
      </c>
      <c r="D2" s="31" t="e">
        <f>VLOOKUP($A2,級距!$A:$K,10,FALSE)</f>
        <v>#N/A</v>
      </c>
      <c r="E2" s="31" t="e">
        <f>VLOOKUP($A2,級距!$A:$K,11,FALSE)</f>
        <v>#N/A</v>
      </c>
      <c r="G2" s="35" t="s">
        <v>12</v>
      </c>
      <c r="H2" s="3">
        <f>MAX(B85:B883)</f>
        <v>108650</v>
      </c>
      <c r="I2" s="49">
        <f>ABS(H2/H3)</f>
        <v>10.651960784313726</v>
      </c>
      <c r="J2" s="35"/>
      <c r="K2" s="35"/>
      <c r="O2" s="41" t="s">
        <v>40</v>
      </c>
    </row>
    <row r="3" spans="1:15" x14ac:dyDescent="0.25">
      <c r="A3" s="46" t="s">
        <v>826</v>
      </c>
      <c r="B3" s="45">
        <v>0</v>
      </c>
      <c r="C3" s="31">
        <f>VLOOKUP($A3,級距!$A:$K,9,FALSE)</f>
        <v>1</v>
      </c>
      <c r="D3" s="31">
        <f>VLOOKUP($A3,級距!$A:$K,10,FALSE)</f>
        <v>7</v>
      </c>
      <c r="E3" s="31">
        <f>VLOOKUP($A3,級距!$A:$K,11,FALSE)</f>
        <v>3</v>
      </c>
      <c r="F3" s="31">
        <f t="shared" ref="F3:F4" si="0">IF(A87&lt;&gt;A86,1,0)</f>
        <v>1</v>
      </c>
      <c r="G3" s="35" t="s">
        <v>13</v>
      </c>
      <c r="H3" s="3">
        <f>MIN(B85:B883)</f>
        <v>-10200</v>
      </c>
      <c r="I3" s="35"/>
      <c r="J3" s="35"/>
      <c r="K3" s="35"/>
    </row>
    <row r="4" spans="1:15" x14ac:dyDescent="0.25">
      <c r="A4" s="46" t="s">
        <v>825</v>
      </c>
      <c r="B4" s="45">
        <v>8400</v>
      </c>
      <c r="C4" s="31">
        <f>VLOOKUP($A4,級距!$A:$K,9,FALSE)</f>
        <v>3</v>
      </c>
      <c r="D4" s="31">
        <f>VLOOKUP($A4,級距!$A:$K,10,FALSE)</f>
        <v>8</v>
      </c>
      <c r="E4" s="31">
        <f>VLOOKUP($A4,級距!$A:$K,11,FALSE)</f>
        <v>3</v>
      </c>
      <c r="F4" s="31">
        <f t="shared" si="0"/>
        <v>1</v>
      </c>
      <c r="G4" s="35" t="s">
        <v>11</v>
      </c>
      <c r="H4" s="35">
        <v>1</v>
      </c>
      <c r="I4" s="35">
        <v>2</v>
      </c>
      <c r="J4" s="35">
        <v>3</v>
      </c>
      <c r="K4" s="35">
        <v>4</v>
      </c>
      <c r="L4" s="33" t="s">
        <v>21</v>
      </c>
      <c r="O4" s="30" t="s">
        <v>20</v>
      </c>
    </row>
    <row r="5" spans="1:15" x14ac:dyDescent="0.25">
      <c r="A5" s="46" t="s">
        <v>824</v>
      </c>
      <c r="B5" s="45">
        <v>-3300</v>
      </c>
      <c r="C5" s="31">
        <f>VLOOKUP($A5,級距!$A:$K,9,FALSE)</f>
        <v>1</v>
      </c>
      <c r="D5" s="31">
        <f>VLOOKUP($A5,級距!$A:$K,10,FALSE)</f>
        <v>6</v>
      </c>
      <c r="E5" s="31">
        <f>VLOOKUP($A5,級距!$A:$K,11,FALSE)</f>
        <v>2</v>
      </c>
      <c r="F5" s="31">
        <f>IF(A89&lt;&gt;A88,1,0)</f>
        <v>1</v>
      </c>
      <c r="G5" s="35" t="s">
        <v>14</v>
      </c>
      <c r="H5" s="36">
        <f>COUNTIF($E$2:$E$800,H$4)/COUNT($E$2:$E$800)</f>
        <v>0.17043121149897331</v>
      </c>
      <c r="I5" s="36">
        <f>COUNTIF($E$2:$E$800,I$4)/COUNT($E$2:$E$800)</f>
        <v>0.44147843942505133</v>
      </c>
      <c r="J5" s="36">
        <f>COUNTIF($E$2:$E$800,J$4)/COUNT($E$2:$E$800)</f>
        <v>0.13963039014373715</v>
      </c>
      <c r="K5" s="36">
        <f>COUNTIF($E$2:$E$800,K$4)/COUNT($E$2:$E$800)</f>
        <v>0.24845995893223818</v>
      </c>
      <c r="O5" s="30" t="s">
        <v>41</v>
      </c>
    </row>
    <row r="6" spans="1:15" x14ac:dyDescent="0.25">
      <c r="A6" s="46" t="s">
        <v>823</v>
      </c>
      <c r="B6" s="45">
        <v>6650</v>
      </c>
      <c r="C6" s="31">
        <f>VLOOKUP($A6,級距!$A:$K,9,FALSE)</f>
        <v>5</v>
      </c>
      <c r="D6" s="31">
        <f>VLOOKUP($A6,級距!$A:$K,10,FALSE)</f>
        <v>7</v>
      </c>
      <c r="E6" s="31">
        <f>VLOOKUP($A6,級距!$A:$K,11,FALSE)</f>
        <v>3</v>
      </c>
      <c r="F6" s="31">
        <f>IF(A90&lt;&gt;A89,1,0)</f>
        <v>1</v>
      </c>
      <c r="G6" s="35" t="s">
        <v>15</v>
      </c>
      <c r="H6" s="3">
        <f>SUMIF($E$2:$E$800,H$4,$B$85:$B$883)</f>
        <v>121650</v>
      </c>
      <c r="I6" s="3">
        <f>SUMIF($E$2:$E$800,I$4,$B$85:$B$883)</f>
        <v>193950</v>
      </c>
      <c r="J6" s="3">
        <f>SUMIF($E$2:$E$800,J$4,$B$85:$B$883)</f>
        <v>18500</v>
      </c>
      <c r="K6" s="3">
        <f>SUMIF($E$2:$E$800,K$4,$B$85:$B$883)</f>
        <v>250750</v>
      </c>
      <c r="L6" s="6">
        <f>SUM(H6:K6)</f>
        <v>584850</v>
      </c>
      <c r="O6" s="30" t="s">
        <v>42</v>
      </c>
    </row>
    <row r="7" spans="1:15" x14ac:dyDescent="0.25">
      <c r="A7" s="46" t="s">
        <v>822</v>
      </c>
      <c r="B7" s="45">
        <v>0</v>
      </c>
      <c r="C7" s="31">
        <f>VLOOKUP($A7,級距!$A:$K,9,FALSE)</f>
        <v>2</v>
      </c>
      <c r="D7" s="31">
        <f>VLOOKUP($A7,級距!$A:$K,10,FALSE)</f>
        <v>8</v>
      </c>
      <c r="E7" s="31">
        <f>VLOOKUP($A7,級距!$A:$K,11,FALSE)</f>
        <v>3</v>
      </c>
      <c r="F7" s="31">
        <f>IF(A91&lt;&gt;A90,1,0)</f>
        <v>1</v>
      </c>
      <c r="G7" s="37" t="s">
        <v>16</v>
      </c>
      <c r="H7" s="38">
        <f>COUNTIFS($B$85:$B$491,"&gt;0",$E$2:$E$408,H$4)/COUNTIF($E$2:$E$408,H$4)</f>
        <v>0.47826086956521741</v>
      </c>
      <c r="I7" s="38">
        <f>COUNTIFS($B$85:$B$491,"&gt;0",$E$2:$E$408,I$4)/COUNTIF($E$2:$E$408,I$4)</f>
        <v>0.43093922651933703</v>
      </c>
      <c r="J7" s="38">
        <f>COUNTIFS($B$85:$B$491,"&gt;0",$E$2:$E$408,J$4)/COUNTIF($E$2:$E$408,J$4)</f>
        <v>0.4</v>
      </c>
      <c r="K7" s="38">
        <f>COUNTIFS($B$85:$B$491,"&gt;0",$E$2:$E$408,K$4)/COUNTIF($E$2:$E$408,K$4)</f>
        <v>0.40625</v>
      </c>
      <c r="L7" s="42">
        <f>COUNTIFS($B$85:$B$491,"&gt;0")/COUNT($B$85:$B$491)</f>
        <v>0.43209876543209874</v>
      </c>
      <c r="O7" s="30" t="s">
        <v>23</v>
      </c>
    </row>
    <row r="8" spans="1:15" x14ac:dyDescent="0.25">
      <c r="A8" s="46" t="s">
        <v>821</v>
      </c>
      <c r="B8" s="45">
        <v>-3150</v>
      </c>
      <c r="C8" s="31">
        <f>VLOOKUP($A8,級距!$A:$K,9,FALSE)</f>
        <v>1</v>
      </c>
      <c r="D8" s="31">
        <f>VLOOKUP($A8,級距!$A:$K,10,FALSE)</f>
        <v>3</v>
      </c>
      <c r="E8" s="31">
        <f>VLOOKUP($A8,級距!$A:$K,11,FALSE)</f>
        <v>2</v>
      </c>
      <c r="F8" s="31">
        <f>IF(A92&lt;&gt;A91,1,0)</f>
        <v>1</v>
      </c>
      <c r="G8" s="37" t="s">
        <v>17</v>
      </c>
      <c r="H8" s="39">
        <f>AVERAGEIFS($B$85:$B$491,$B$85:$B$491,"&gt;0",$E$2:$E$408,H$4)/MAX(2,-AVERAGEIFS($B$85:$B$491,$B$85:$B$491,"&lt;0",$E$2:$E$408,H$4))</f>
        <v>1.9093432007400555</v>
      </c>
      <c r="I8" s="39">
        <f>AVERAGEIFS($B$85:$B$491,$B$85:$B$491,"&gt;0",$E$2:$E$408,I$4)/MAX(2,-AVERAGEIFS($B$85:$B$491,$B$85:$B$491,"&lt;0",$E$2:$E$408,I$4))</f>
        <v>1.9073540243891349</v>
      </c>
      <c r="J8" s="39">
        <f>AVERAGEIFS($B$85:$B$491,$B$85:$B$491,"&gt;0",$E$2:$E$408,J$4)/MAX(2,-AVERAGEIFS($B$85:$B$491,$B$85:$B$491,"&lt;0",$E$2:$E$408,J$4))</f>
        <v>1.6297384582803898</v>
      </c>
      <c r="K8" s="39">
        <f>AVERAGEIFS($B$85:$B$491,$B$85:$B$491,"&gt;0",$E$2:$E$408,K$4)/MAX(2,-AVERAGEIFS($B$85:$B$491,$B$85:$B$491,"&lt;0",$E$2:$E$408,K$4))</f>
        <v>2.9195880705727535</v>
      </c>
      <c r="L8" s="43">
        <f>AVERAGEIFS($B$85:$B$883,$B$85:$B$883,"&gt;0")/MAX(2,-AVERAGEIFS($B$85:$B$883,$B$85:$B$883,"&lt;0"))</f>
        <v>2.1197708766054091</v>
      </c>
      <c r="O8" s="30" t="s">
        <v>43</v>
      </c>
    </row>
    <row r="9" spans="1:15" x14ac:dyDescent="0.25">
      <c r="A9" s="46" t="s">
        <v>820</v>
      </c>
      <c r="B9" s="45">
        <v>6000</v>
      </c>
      <c r="C9" s="31">
        <f>VLOOKUP($A9,級距!$A:$K,9,FALSE)</f>
        <v>5</v>
      </c>
      <c r="D9" s="31">
        <f>VLOOKUP($A9,級距!$A:$K,10,FALSE)</f>
        <v>6</v>
      </c>
      <c r="E9" s="31">
        <f>VLOOKUP($A9,級距!$A:$K,11,FALSE)</f>
        <v>2</v>
      </c>
      <c r="F9" s="31">
        <f>IF(A93&lt;&gt;A92,1,0)</f>
        <v>1</v>
      </c>
      <c r="G9" s="37" t="s">
        <v>18</v>
      </c>
      <c r="H9" s="4">
        <f>H8*H7-(1-H7)</f>
        <v>0.39142500904959177</v>
      </c>
      <c r="I9" s="4">
        <f>I8*I7-(1-I7)</f>
        <v>0.25289289448813557</v>
      </c>
      <c r="J9" s="4">
        <f>J8*J7-(1-J7)</f>
        <v>5.1895383312155929E-2</v>
      </c>
      <c r="K9" s="4">
        <f>K8*K7-(1-K7)</f>
        <v>0.59233265367018118</v>
      </c>
      <c r="L9" s="44">
        <f>L8*L7-(1-L7)</f>
        <v>0.34804914421221367</v>
      </c>
      <c r="O9" s="30" t="s">
        <v>45</v>
      </c>
    </row>
    <row r="10" spans="1:15" x14ac:dyDescent="0.25">
      <c r="A10" s="46" t="s">
        <v>819</v>
      </c>
      <c r="B10" s="45">
        <v>-5400</v>
      </c>
      <c r="C10" s="31">
        <f>VLOOKUP($A10,級距!$A:$K,9,FALSE)</f>
        <v>4</v>
      </c>
      <c r="D10" s="31">
        <f>VLOOKUP($A10,級距!$A:$K,10,FALSE)</f>
        <v>6</v>
      </c>
      <c r="E10" s="31">
        <f>VLOOKUP($A10,級距!$A:$K,11,FALSE)</f>
        <v>2</v>
      </c>
      <c r="F10" s="31">
        <f>IF(A94&lt;&gt;A93,1,0)</f>
        <v>1</v>
      </c>
      <c r="G10" s="40" t="s">
        <v>19</v>
      </c>
      <c r="H10" s="52">
        <f>SUM(F2:F800)/COUNT(級距!K:K)</f>
        <v>0.61305007587253413</v>
      </c>
      <c r="I10" s="35"/>
      <c r="J10" s="35"/>
      <c r="K10" s="35"/>
      <c r="O10" s="30" t="s">
        <v>44</v>
      </c>
    </row>
    <row r="11" spans="1:15" x14ac:dyDescent="0.25">
      <c r="A11" s="46" t="s">
        <v>818</v>
      </c>
      <c r="B11" s="45">
        <v>-2900</v>
      </c>
      <c r="C11" s="31">
        <f>VLOOKUP($A11,級距!$A:$K,9,FALSE)</f>
        <v>3</v>
      </c>
      <c r="D11" s="31">
        <f>VLOOKUP($A11,級距!$A:$K,10,FALSE)</f>
        <v>8</v>
      </c>
      <c r="E11" s="31">
        <f>VLOOKUP($A11,級距!$A:$K,11,FALSE)</f>
        <v>3</v>
      </c>
      <c r="F11" s="31">
        <f>IF(A95&lt;&gt;A94,1,0)</f>
        <v>1</v>
      </c>
      <c r="G11" s="50" t="s">
        <v>29</v>
      </c>
      <c r="H11" s="44">
        <f>AVERAGEIF($B$85:$B$883,"&lt;0")</f>
        <v>-4321.086956521739</v>
      </c>
      <c r="I11" s="33"/>
      <c r="J11" s="33"/>
      <c r="K11" s="33"/>
    </row>
    <row r="12" spans="1:15" x14ac:dyDescent="0.25">
      <c r="A12" s="46" t="s">
        <v>817</v>
      </c>
      <c r="B12" s="45">
        <v>-3400</v>
      </c>
      <c r="C12" s="31">
        <f>VLOOKUP($A12,級距!$A:$K,9,FALSE)</f>
        <v>2</v>
      </c>
      <c r="D12" s="31">
        <f>VLOOKUP($A12,級距!$A:$K,10,FALSE)</f>
        <v>5</v>
      </c>
      <c r="E12" s="31">
        <f>VLOOKUP($A12,級距!$A:$K,11,FALSE)</f>
        <v>2</v>
      </c>
      <c r="F12" s="31">
        <f t="shared" ref="F12:F67" si="1">IF(A96&lt;&gt;A95,1,0)</f>
        <v>1</v>
      </c>
      <c r="G12" s="50" t="s">
        <v>30</v>
      </c>
      <c r="H12" s="51">
        <f>AVERAGEIF($B$85:$B$883,"&gt;0")</f>
        <v>9159.7142857142862</v>
      </c>
      <c r="I12" s="75">
        <f>H12/ABS(H11)</f>
        <v>2.1197708766054091</v>
      </c>
      <c r="J12" s="33"/>
      <c r="K12" s="33"/>
    </row>
    <row r="13" spans="1:15" x14ac:dyDescent="0.25">
      <c r="A13" s="46" t="s">
        <v>816</v>
      </c>
      <c r="B13" s="45">
        <v>-3050</v>
      </c>
      <c r="C13" s="31">
        <f>VLOOKUP($A13,級距!$A:$K,9,FALSE)</f>
        <v>3</v>
      </c>
      <c r="D13" s="31">
        <f>VLOOKUP($A13,級距!$A:$K,10,FALSE)</f>
        <v>3</v>
      </c>
      <c r="E13" s="31">
        <f>VLOOKUP($A13,級距!$A:$K,11,FALSE)</f>
        <v>2</v>
      </c>
      <c r="F13" s="31">
        <f t="shared" si="1"/>
        <v>1</v>
      </c>
      <c r="G13" s="32" t="s">
        <v>32</v>
      </c>
      <c r="H13" s="34">
        <f xml:space="preserve"> COUNTIF(B1:B591,"&lt;-10000")/COUNT(B1:B591)</f>
        <v>1.6393442622950821E-2</v>
      </c>
    </row>
    <row r="14" spans="1:15" x14ac:dyDescent="0.25">
      <c r="A14" s="46" t="s">
        <v>815</v>
      </c>
      <c r="B14" s="45">
        <v>-5400</v>
      </c>
      <c r="C14" s="31">
        <f>VLOOKUP($A14,級距!$A:$K,9,FALSE)</f>
        <v>6</v>
      </c>
      <c r="D14" s="31">
        <f>VLOOKUP($A14,級距!$A:$K,10,FALSE)</f>
        <v>7</v>
      </c>
      <c r="E14" s="31">
        <f>VLOOKUP($A14,級距!$A:$K,11,FALSE)</f>
        <v>4</v>
      </c>
      <c r="F14" s="31">
        <f t="shared" si="1"/>
        <v>1</v>
      </c>
    </row>
    <row r="15" spans="1:15" x14ac:dyDescent="0.25">
      <c r="A15" s="46" t="s">
        <v>814</v>
      </c>
      <c r="B15" s="45">
        <v>-5600</v>
      </c>
      <c r="C15" s="31">
        <f>VLOOKUP($A15,級距!$A:$K,9,FALSE)</f>
        <v>3</v>
      </c>
      <c r="D15" s="31">
        <f>VLOOKUP($A15,級距!$A:$K,10,FALSE)</f>
        <v>6</v>
      </c>
      <c r="E15" s="31">
        <f>VLOOKUP($A15,級距!$A:$K,11,FALSE)</f>
        <v>2</v>
      </c>
      <c r="F15" s="31">
        <f t="shared" si="1"/>
        <v>1</v>
      </c>
    </row>
    <row r="16" spans="1:15" x14ac:dyDescent="0.25">
      <c r="A16" s="46" t="s">
        <v>813</v>
      </c>
      <c r="B16" s="45">
        <v>-2000</v>
      </c>
      <c r="C16" s="31">
        <f>VLOOKUP($A16,級距!$A:$K,9,FALSE)</f>
        <v>1</v>
      </c>
      <c r="D16" s="31">
        <f>VLOOKUP($A16,級距!$A:$K,10,FALSE)</f>
        <v>9</v>
      </c>
      <c r="E16" s="31">
        <f>VLOOKUP($A16,級距!$A:$K,11,FALSE)</f>
        <v>3</v>
      </c>
      <c r="F16" s="31">
        <f t="shared" si="1"/>
        <v>1</v>
      </c>
    </row>
    <row r="17" spans="1:11" x14ac:dyDescent="0.25">
      <c r="A17" s="46" t="s">
        <v>812</v>
      </c>
      <c r="B17" s="45">
        <v>-5400</v>
      </c>
      <c r="C17" s="31">
        <f>VLOOKUP($A17,級距!$A:$K,9,FALSE)</f>
        <v>2</v>
      </c>
      <c r="D17" s="31">
        <f>VLOOKUP($A17,級距!$A:$K,10,FALSE)</f>
        <v>5</v>
      </c>
      <c r="E17" s="31">
        <f>VLOOKUP($A17,級距!$A:$K,11,FALSE)</f>
        <v>2</v>
      </c>
      <c r="F17" s="31">
        <f t="shared" si="1"/>
        <v>1</v>
      </c>
      <c r="G17" s="72"/>
      <c r="H17" s="72"/>
      <c r="I17" s="72"/>
      <c r="J17" s="72"/>
      <c r="K17" s="72"/>
    </row>
    <row r="18" spans="1:11" x14ac:dyDescent="0.25">
      <c r="A18" s="46" t="s">
        <v>811</v>
      </c>
      <c r="B18" s="45">
        <v>0</v>
      </c>
      <c r="C18" s="31">
        <f>VLOOKUP($A18,級距!$A:$K,9,FALSE)</f>
        <v>1</v>
      </c>
      <c r="D18" s="31">
        <f>VLOOKUP($A18,級距!$A:$K,10,FALSE)</f>
        <v>5</v>
      </c>
      <c r="E18" s="31">
        <f>VLOOKUP($A18,級距!$A:$K,11,FALSE)</f>
        <v>2</v>
      </c>
      <c r="F18" s="31">
        <f t="shared" si="1"/>
        <v>1</v>
      </c>
      <c r="G18" s="72"/>
      <c r="H18" s="24"/>
      <c r="I18" s="24"/>
      <c r="J18" s="24"/>
      <c r="K18" s="24"/>
    </row>
    <row r="19" spans="1:11" x14ac:dyDescent="0.25">
      <c r="A19" s="46" t="s">
        <v>810</v>
      </c>
      <c r="B19" s="45">
        <v>6000</v>
      </c>
      <c r="C19" s="31">
        <f>VLOOKUP($A19,級距!$A:$K,9,FALSE)</f>
        <v>5</v>
      </c>
      <c r="D19" s="31">
        <f>VLOOKUP($A19,級距!$A:$K,10,FALSE)</f>
        <v>3</v>
      </c>
      <c r="E19" s="31">
        <f>VLOOKUP($A19,級距!$A:$K,11,FALSE)</f>
        <v>2</v>
      </c>
      <c r="F19" s="31">
        <f t="shared" si="1"/>
        <v>1</v>
      </c>
      <c r="G19" s="72"/>
      <c r="H19" s="24"/>
      <c r="I19" s="24"/>
      <c r="J19" s="24"/>
      <c r="K19" s="24"/>
    </row>
    <row r="20" spans="1:11" x14ac:dyDescent="0.25">
      <c r="A20" s="46" t="s">
        <v>809</v>
      </c>
      <c r="B20" s="45">
        <v>-3500</v>
      </c>
      <c r="C20" s="31">
        <f>VLOOKUP($A20,級距!$A:$K,9,FALSE)</f>
        <v>3</v>
      </c>
      <c r="D20" s="31">
        <f>VLOOKUP($A20,級距!$A:$K,10,FALSE)</f>
        <v>4</v>
      </c>
      <c r="E20" s="31">
        <f>VLOOKUP($A20,級距!$A:$K,11,FALSE)</f>
        <v>2</v>
      </c>
      <c r="F20" s="31">
        <f t="shared" si="1"/>
        <v>1</v>
      </c>
      <c r="G20" s="72"/>
      <c r="H20" s="24"/>
      <c r="I20" s="24"/>
      <c r="J20" s="24"/>
      <c r="K20" s="24"/>
    </row>
    <row r="21" spans="1:11" x14ac:dyDescent="0.25">
      <c r="A21" s="46" t="s">
        <v>808</v>
      </c>
      <c r="B21" s="45">
        <v>10100</v>
      </c>
      <c r="C21" s="31">
        <f>VLOOKUP($A21,級距!$A:$K,9,FALSE)</f>
        <v>7</v>
      </c>
      <c r="D21" s="31">
        <f>VLOOKUP($A21,級距!$A:$K,10,FALSE)</f>
        <v>5</v>
      </c>
      <c r="E21" s="31">
        <f>VLOOKUP($A21,級距!$A:$K,11,FALSE)</f>
        <v>1</v>
      </c>
      <c r="F21" s="31">
        <f t="shared" si="1"/>
        <v>1</v>
      </c>
      <c r="G21" s="72"/>
      <c r="H21" s="24"/>
      <c r="I21" s="24"/>
      <c r="J21" s="24"/>
      <c r="K21" s="24"/>
    </row>
    <row r="22" spans="1:11" x14ac:dyDescent="0.25">
      <c r="A22" s="46" t="s">
        <v>807</v>
      </c>
      <c r="B22" s="45">
        <v>-2100</v>
      </c>
      <c r="C22" s="31">
        <f>VLOOKUP($A22,級距!$A:$K,9,FALSE)</f>
        <v>1</v>
      </c>
      <c r="D22" s="31">
        <f>VLOOKUP($A22,級距!$A:$K,10,FALSE)</f>
        <v>3</v>
      </c>
      <c r="E22" s="31">
        <f>VLOOKUP($A22,級距!$A:$K,11,FALSE)</f>
        <v>2</v>
      </c>
      <c r="F22" s="31">
        <f t="shared" si="1"/>
        <v>1</v>
      </c>
      <c r="G22" s="72"/>
      <c r="H22" s="24"/>
      <c r="I22" s="24"/>
      <c r="J22" s="24"/>
      <c r="K22" s="24"/>
    </row>
    <row r="23" spans="1:11" x14ac:dyDescent="0.25">
      <c r="A23" s="46" t="s">
        <v>806</v>
      </c>
      <c r="B23" s="45">
        <v>-1400</v>
      </c>
      <c r="C23" s="31">
        <f>VLOOKUP($A23,級距!$A:$K,9,FALSE)</f>
        <v>2</v>
      </c>
      <c r="D23" s="31">
        <f>VLOOKUP($A23,級距!$A:$K,10,FALSE)</f>
        <v>4</v>
      </c>
      <c r="E23" s="31">
        <f>VLOOKUP($A23,級距!$A:$K,11,FALSE)</f>
        <v>2</v>
      </c>
      <c r="F23" s="31">
        <f t="shared" si="1"/>
        <v>1</v>
      </c>
      <c r="G23" s="72"/>
      <c r="H23" s="24"/>
      <c r="I23" s="24"/>
      <c r="J23" s="24"/>
      <c r="K23" s="24"/>
    </row>
    <row r="24" spans="1:11" x14ac:dyDescent="0.25">
      <c r="A24" s="46" t="s">
        <v>805</v>
      </c>
      <c r="B24" s="45">
        <v>0</v>
      </c>
      <c r="C24" s="31">
        <f>VLOOKUP($A24,級距!$A:$K,9,FALSE)</f>
        <v>5</v>
      </c>
      <c r="D24" s="31">
        <f>VLOOKUP($A24,級距!$A:$K,10,FALSE)</f>
        <v>8</v>
      </c>
      <c r="E24" s="31">
        <f>VLOOKUP($A24,級距!$A:$K,11,FALSE)</f>
        <v>3</v>
      </c>
      <c r="F24" s="31">
        <f t="shared" si="1"/>
        <v>1</v>
      </c>
    </row>
    <row r="25" spans="1:11" x14ac:dyDescent="0.25">
      <c r="A25" s="46" t="s">
        <v>804</v>
      </c>
      <c r="B25" s="45">
        <v>-10200</v>
      </c>
      <c r="C25" s="31">
        <f>VLOOKUP($A25,級距!$A:$K,9,FALSE)</f>
        <v>3</v>
      </c>
      <c r="D25" s="31">
        <f>VLOOKUP($A25,級距!$A:$K,10,FALSE)</f>
        <v>2</v>
      </c>
      <c r="E25" s="31">
        <f>VLOOKUP($A25,級距!$A:$K,11,FALSE)</f>
        <v>2</v>
      </c>
      <c r="F25" s="31">
        <f t="shared" si="1"/>
        <v>1</v>
      </c>
    </row>
    <row r="26" spans="1:11" x14ac:dyDescent="0.25">
      <c r="A26" s="46" t="s">
        <v>803</v>
      </c>
      <c r="B26" s="45">
        <v>7100</v>
      </c>
      <c r="C26" s="31">
        <f>VLOOKUP($A26,級距!$A:$K,9,FALSE)</f>
        <v>4</v>
      </c>
      <c r="D26" s="31">
        <f>VLOOKUP($A26,級距!$A:$K,10,FALSE)</f>
        <v>5</v>
      </c>
      <c r="E26" s="31">
        <f>VLOOKUP($A26,級距!$A:$K,11,FALSE)</f>
        <v>2</v>
      </c>
      <c r="F26" s="31">
        <f t="shared" si="1"/>
        <v>1</v>
      </c>
      <c r="I26" s="32" t="s">
        <v>39</v>
      </c>
    </row>
    <row r="27" spans="1:11" x14ac:dyDescent="0.25">
      <c r="A27" s="46" t="s">
        <v>802</v>
      </c>
      <c r="B27" s="45">
        <v>-6800</v>
      </c>
      <c r="C27" s="31">
        <f>VLOOKUP($A27,級距!$A:$K,9,FALSE)</f>
        <v>1</v>
      </c>
      <c r="D27" s="31">
        <f>VLOOKUP($A27,級距!$A:$K,10,FALSE)</f>
        <v>6</v>
      </c>
      <c r="E27" s="31">
        <f>VLOOKUP($A27,級距!$A:$K,11,FALSE)</f>
        <v>2</v>
      </c>
      <c r="F27" s="31">
        <f t="shared" si="1"/>
        <v>1</v>
      </c>
    </row>
    <row r="28" spans="1:11" x14ac:dyDescent="0.25">
      <c r="A28" s="46" t="s">
        <v>801</v>
      </c>
      <c r="B28" s="45">
        <v>-200</v>
      </c>
      <c r="C28" s="31">
        <f>VLOOKUP($A28,級距!$A:$K,9,FALSE)</f>
        <v>2</v>
      </c>
      <c r="D28" s="31">
        <f>VLOOKUP($A28,級距!$A:$K,10,FALSE)</f>
        <v>6</v>
      </c>
      <c r="E28" s="31">
        <f>VLOOKUP($A28,級距!$A:$K,11,FALSE)</f>
        <v>2</v>
      </c>
      <c r="F28" s="31">
        <f t="shared" si="1"/>
        <v>1</v>
      </c>
    </row>
    <row r="29" spans="1:11" x14ac:dyDescent="0.25">
      <c r="A29" s="46" t="s">
        <v>800</v>
      </c>
      <c r="B29" s="45">
        <v>1400</v>
      </c>
      <c r="C29" s="31">
        <f>VLOOKUP($A29,級距!$A:$K,9,FALSE)</f>
        <v>5</v>
      </c>
      <c r="D29" s="31">
        <f>VLOOKUP($A29,級距!$A:$K,10,FALSE)</f>
        <v>1</v>
      </c>
      <c r="E29" s="31">
        <f>VLOOKUP($A29,級距!$A:$K,11,FALSE)</f>
        <v>2</v>
      </c>
      <c r="F29" s="31">
        <f t="shared" si="1"/>
        <v>1</v>
      </c>
    </row>
    <row r="30" spans="1:11" x14ac:dyDescent="0.25">
      <c r="A30" s="46" t="s">
        <v>799</v>
      </c>
      <c r="B30" s="45">
        <v>-7600</v>
      </c>
      <c r="C30" s="31">
        <f>VLOOKUP($A30,級距!$A:$K,9,FALSE)</f>
        <v>1</v>
      </c>
      <c r="D30" s="31">
        <f>VLOOKUP($A30,級距!$A:$K,10,FALSE)</f>
        <v>6</v>
      </c>
      <c r="E30" s="31">
        <f>VLOOKUP($A30,級距!$A:$K,11,FALSE)</f>
        <v>2</v>
      </c>
      <c r="F30" s="31">
        <f t="shared" si="1"/>
        <v>1</v>
      </c>
    </row>
    <row r="31" spans="1:11" x14ac:dyDescent="0.25">
      <c r="A31" s="46" t="s">
        <v>798</v>
      </c>
      <c r="B31" s="45">
        <v>-5400</v>
      </c>
      <c r="C31" s="31">
        <f>VLOOKUP($A31,級距!$A:$K,9,FALSE)</f>
        <v>5</v>
      </c>
      <c r="D31" s="31">
        <f>VLOOKUP($A31,級距!$A:$K,10,FALSE)</f>
        <v>7</v>
      </c>
      <c r="E31" s="31">
        <f>VLOOKUP($A31,級距!$A:$K,11,FALSE)</f>
        <v>3</v>
      </c>
      <c r="F31" s="31">
        <f t="shared" si="1"/>
        <v>1</v>
      </c>
    </row>
    <row r="32" spans="1:11" x14ac:dyDescent="0.25">
      <c r="A32" s="46" t="s">
        <v>797</v>
      </c>
      <c r="B32" s="45">
        <v>-5800</v>
      </c>
      <c r="C32" s="31">
        <f>VLOOKUP($A32,級距!$A:$K,9,FALSE)</f>
        <v>1</v>
      </c>
      <c r="D32" s="31">
        <f>VLOOKUP($A32,級距!$A:$K,10,FALSE)</f>
        <v>2</v>
      </c>
      <c r="E32" s="31">
        <f>VLOOKUP($A32,級距!$A:$K,11,FALSE)</f>
        <v>2</v>
      </c>
      <c r="F32" s="31">
        <f t="shared" si="1"/>
        <v>1</v>
      </c>
    </row>
    <row r="33" spans="1:6" x14ac:dyDescent="0.25">
      <c r="A33" s="46" t="s">
        <v>796</v>
      </c>
      <c r="B33" s="45">
        <v>5350</v>
      </c>
      <c r="C33" s="31">
        <f>VLOOKUP($A33,級距!$A:$K,9,FALSE)</f>
        <v>7</v>
      </c>
      <c r="D33" s="31">
        <f>VLOOKUP($A33,級距!$A:$K,10,FALSE)</f>
        <v>9</v>
      </c>
      <c r="E33" s="31">
        <f>VLOOKUP($A33,級距!$A:$K,11,FALSE)</f>
        <v>4</v>
      </c>
      <c r="F33" s="31">
        <f t="shared" si="1"/>
        <v>1</v>
      </c>
    </row>
    <row r="34" spans="1:6" x14ac:dyDescent="0.25">
      <c r="A34" s="46" t="s">
        <v>795</v>
      </c>
      <c r="B34" s="45">
        <v>-150</v>
      </c>
      <c r="C34" s="31">
        <f>VLOOKUP($A34,級距!$A:$K,9,FALSE)</f>
        <v>10</v>
      </c>
      <c r="D34" s="31">
        <f>VLOOKUP($A34,級距!$A:$K,10,FALSE)</f>
        <v>4</v>
      </c>
      <c r="E34" s="31">
        <f>VLOOKUP($A34,級距!$A:$K,11,FALSE)</f>
        <v>1</v>
      </c>
      <c r="F34" s="31">
        <f t="shared" si="1"/>
        <v>1</v>
      </c>
    </row>
    <row r="35" spans="1:6" x14ac:dyDescent="0.25">
      <c r="A35" s="46" t="s">
        <v>794</v>
      </c>
      <c r="B35" s="45">
        <v>-5500</v>
      </c>
      <c r="C35" s="31">
        <f>VLOOKUP($A35,級距!$A:$K,9,FALSE)</f>
        <v>5</v>
      </c>
      <c r="D35" s="31">
        <f>VLOOKUP($A35,級距!$A:$K,10,FALSE)</f>
        <v>4</v>
      </c>
      <c r="E35" s="31">
        <f>VLOOKUP($A35,級距!$A:$K,11,FALSE)</f>
        <v>2</v>
      </c>
      <c r="F35" s="31">
        <f t="shared" si="1"/>
        <v>1</v>
      </c>
    </row>
    <row r="36" spans="1:6" x14ac:dyDescent="0.25">
      <c r="A36" s="46" t="s">
        <v>793</v>
      </c>
      <c r="B36" s="45">
        <v>-5400</v>
      </c>
      <c r="C36" s="31">
        <f>VLOOKUP($A36,級距!$A:$K,9,FALSE)</f>
        <v>5</v>
      </c>
      <c r="D36" s="31">
        <f>VLOOKUP($A36,級距!$A:$K,10,FALSE)</f>
        <v>4</v>
      </c>
      <c r="E36" s="31">
        <f>VLOOKUP($A36,級距!$A:$K,11,FALSE)</f>
        <v>2</v>
      </c>
      <c r="F36" s="31">
        <f t="shared" si="1"/>
        <v>1</v>
      </c>
    </row>
    <row r="37" spans="1:6" x14ac:dyDescent="0.25">
      <c r="A37" s="46" t="s">
        <v>792</v>
      </c>
      <c r="B37" s="45">
        <v>22150</v>
      </c>
      <c r="C37" s="31">
        <f>VLOOKUP($A37,級距!$A:$K,9,FALSE)</f>
        <v>9</v>
      </c>
      <c r="D37" s="31">
        <f>VLOOKUP($A37,級距!$A:$K,10,FALSE)</f>
        <v>7</v>
      </c>
      <c r="E37" s="31">
        <f>VLOOKUP($A37,級距!$A:$K,11,FALSE)</f>
        <v>4</v>
      </c>
      <c r="F37" s="31">
        <f t="shared" si="1"/>
        <v>1</v>
      </c>
    </row>
    <row r="38" spans="1:6" x14ac:dyDescent="0.25">
      <c r="A38" s="46" t="s">
        <v>791</v>
      </c>
      <c r="B38" s="45">
        <v>-4600</v>
      </c>
      <c r="C38" s="31">
        <f>VLOOKUP($A38,級距!$A:$K,9,FALSE)</f>
        <v>4</v>
      </c>
      <c r="D38" s="31">
        <f>VLOOKUP($A38,級距!$A:$K,10,FALSE)</f>
        <v>5</v>
      </c>
      <c r="E38" s="31">
        <f>VLOOKUP($A38,級距!$A:$K,11,FALSE)</f>
        <v>2</v>
      </c>
      <c r="F38" s="31">
        <f t="shared" si="1"/>
        <v>1</v>
      </c>
    </row>
    <row r="39" spans="1:6" x14ac:dyDescent="0.25">
      <c r="A39" s="46" t="s">
        <v>790</v>
      </c>
      <c r="B39" s="45">
        <v>-7100</v>
      </c>
      <c r="C39" s="31">
        <f>VLOOKUP($A39,級距!$A:$K,9,FALSE)</f>
        <v>8</v>
      </c>
      <c r="D39" s="31">
        <f>VLOOKUP($A39,級距!$A:$K,10,FALSE)</f>
        <v>7</v>
      </c>
      <c r="E39" s="31">
        <f>VLOOKUP($A39,級距!$A:$K,11,FALSE)</f>
        <v>4</v>
      </c>
      <c r="F39" s="31">
        <f t="shared" si="1"/>
        <v>1</v>
      </c>
    </row>
    <row r="40" spans="1:6" x14ac:dyDescent="0.25">
      <c r="A40" s="46" t="s">
        <v>789</v>
      </c>
      <c r="B40" s="45">
        <v>-2600</v>
      </c>
      <c r="C40" s="31">
        <f>VLOOKUP($A40,級距!$A:$K,9,FALSE)</f>
        <v>3</v>
      </c>
      <c r="D40" s="31">
        <f>VLOOKUP($A40,級距!$A:$K,10,FALSE)</f>
        <v>9</v>
      </c>
      <c r="E40" s="31">
        <f>VLOOKUP($A40,級距!$A:$K,11,FALSE)</f>
        <v>3</v>
      </c>
      <c r="F40" s="31">
        <f t="shared" si="1"/>
        <v>1</v>
      </c>
    </row>
    <row r="41" spans="1:6" x14ac:dyDescent="0.25">
      <c r="A41" s="46" t="s">
        <v>788</v>
      </c>
      <c r="B41" s="45">
        <v>0</v>
      </c>
      <c r="C41" s="31">
        <f>VLOOKUP($A41,級距!$A:$K,9,FALSE)</f>
        <v>4</v>
      </c>
      <c r="D41" s="31">
        <f>VLOOKUP($A41,級距!$A:$K,10,FALSE)</f>
        <v>2</v>
      </c>
      <c r="E41" s="31">
        <f>VLOOKUP($A41,級距!$A:$K,11,FALSE)</f>
        <v>2</v>
      </c>
      <c r="F41" s="31">
        <f t="shared" si="1"/>
        <v>1</v>
      </c>
    </row>
    <row r="42" spans="1:6" x14ac:dyDescent="0.25">
      <c r="A42" s="46" t="s">
        <v>787</v>
      </c>
      <c r="B42" s="45">
        <v>-1600</v>
      </c>
      <c r="C42" s="31">
        <f>VLOOKUP($A42,級距!$A:$K,9,FALSE)</f>
        <v>1</v>
      </c>
      <c r="D42" s="31">
        <f>VLOOKUP($A42,級距!$A:$K,10,FALSE)</f>
        <v>1</v>
      </c>
      <c r="E42" s="31">
        <f>VLOOKUP($A42,級距!$A:$K,11,FALSE)</f>
        <v>2</v>
      </c>
      <c r="F42" s="31">
        <f t="shared" si="1"/>
        <v>1</v>
      </c>
    </row>
    <row r="43" spans="1:6" x14ac:dyDescent="0.25">
      <c r="A43" s="46" t="s">
        <v>786</v>
      </c>
      <c r="B43" s="45">
        <v>-6050</v>
      </c>
      <c r="C43" s="31">
        <f>VLOOKUP($A43,級距!$A:$K,9,FALSE)</f>
        <v>5</v>
      </c>
      <c r="D43" s="31">
        <f>VLOOKUP($A43,級距!$A:$K,10,FALSE)</f>
        <v>7</v>
      </c>
      <c r="E43" s="31">
        <f>VLOOKUP($A43,級距!$A:$K,11,FALSE)</f>
        <v>3</v>
      </c>
      <c r="F43" s="31">
        <f t="shared" si="1"/>
        <v>1</v>
      </c>
    </row>
    <row r="44" spans="1:6" x14ac:dyDescent="0.25">
      <c r="A44" s="46" t="s">
        <v>785</v>
      </c>
      <c r="B44" s="45">
        <v>6450</v>
      </c>
      <c r="C44" s="31">
        <f>VLOOKUP($A44,級距!$A:$K,9,FALSE)</f>
        <v>6</v>
      </c>
      <c r="D44" s="31">
        <f>VLOOKUP($A44,級距!$A:$K,10,FALSE)</f>
        <v>7</v>
      </c>
      <c r="E44" s="31">
        <f>VLOOKUP($A44,級距!$A:$K,11,FALSE)</f>
        <v>4</v>
      </c>
      <c r="F44" s="31">
        <f t="shared" si="1"/>
        <v>1</v>
      </c>
    </row>
    <row r="45" spans="1:6" x14ac:dyDescent="0.25">
      <c r="A45" s="46" t="s">
        <v>784</v>
      </c>
      <c r="B45" s="45">
        <v>0</v>
      </c>
      <c r="C45" s="31">
        <f>VLOOKUP($A45,級距!$A:$K,9,FALSE)</f>
        <v>6</v>
      </c>
      <c r="D45" s="31">
        <f>VLOOKUP($A45,級距!$A:$K,10,FALSE)</f>
        <v>4</v>
      </c>
      <c r="E45" s="31">
        <f>VLOOKUP($A45,級距!$A:$K,11,FALSE)</f>
        <v>1</v>
      </c>
      <c r="F45" s="31">
        <f t="shared" si="1"/>
        <v>1</v>
      </c>
    </row>
    <row r="46" spans="1:6" x14ac:dyDescent="0.25">
      <c r="A46" s="46" t="s">
        <v>783</v>
      </c>
      <c r="B46" s="45">
        <v>-3900</v>
      </c>
      <c r="C46" s="31">
        <f>VLOOKUP($A46,級距!$A:$K,9,FALSE)</f>
        <v>5</v>
      </c>
      <c r="D46" s="31">
        <f>VLOOKUP($A46,級距!$A:$K,10,FALSE)</f>
        <v>7</v>
      </c>
      <c r="E46" s="31">
        <f>VLOOKUP($A46,級距!$A:$K,11,FALSE)</f>
        <v>3</v>
      </c>
      <c r="F46" s="31">
        <f t="shared" si="1"/>
        <v>1</v>
      </c>
    </row>
    <row r="47" spans="1:6" x14ac:dyDescent="0.25">
      <c r="A47" s="46" t="s">
        <v>782</v>
      </c>
      <c r="B47" s="45">
        <v>1800</v>
      </c>
      <c r="C47" s="31">
        <f>VLOOKUP($A47,級距!$A:$K,9,FALSE)</f>
        <v>6</v>
      </c>
      <c r="D47" s="31">
        <f>VLOOKUP($A47,級距!$A:$K,10,FALSE)</f>
        <v>7</v>
      </c>
      <c r="E47" s="31">
        <f>VLOOKUP($A47,級距!$A:$K,11,FALSE)</f>
        <v>4</v>
      </c>
      <c r="F47" s="31">
        <f t="shared" si="1"/>
        <v>1</v>
      </c>
    </row>
    <row r="48" spans="1:6" x14ac:dyDescent="0.25">
      <c r="A48" s="46" t="s">
        <v>781</v>
      </c>
      <c r="B48" s="45">
        <v>-5700</v>
      </c>
      <c r="C48" s="31">
        <f>VLOOKUP($A48,級距!$A:$K,9,FALSE)</f>
        <v>8</v>
      </c>
      <c r="D48" s="31">
        <f>VLOOKUP($A48,級距!$A:$K,10,FALSE)</f>
        <v>4</v>
      </c>
      <c r="E48" s="31">
        <f>VLOOKUP($A48,級距!$A:$K,11,FALSE)</f>
        <v>1</v>
      </c>
      <c r="F48" s="31">
        <f t="shared" si="1"/>
        <v>1</v>
      </c>
    </row>
    <row r="49" spans="1:6" x14ac:dyDescent="0.25">
      <c r="A49" s="46" t="s">
        <v>780</v>
      </c>
      <c r="B49" s="45">
        <v>-7900</v>
      </c>
      <c r="C49" s="31">
        <f>VLOOKUP($A49,級距!$A:$K,9,FALSE)</f>
        <v>7</v>
      </c>
      <c r="D49" s="31">
        <f>VLOOKUP($A49,級距!$A:$K,10,FALSE)</f>
        <v>5</v>
      </c>
      <c r="E49" s="31">
        <f>VLOOKUP($A49,級距!$A:$K,11,FALSE)</f>
        <v>1</v>
      </c>
      <c r="F49" s="31">
        <f t="shared" si="1"/>
        <v>1</v>
      </c>
    </row>
    <row r="50" spans="1:6" x14ac:dyDescent="0.25">
      <c r="A50" s="46" t="s">
        <v>779</v>
      </c>
      <c r="B50" s="45">
        <v>-6800</v>
      </c>
      <c r="C50" s="31">
        <f>VLOOKUP($A50,級距!$A:$K,9,FALSE)</f>
        <v>4</v>
      </c>
      <c r="D50" s="31">
        <f>VLOOKUP($A50,級距!$A:$K,10,FALSE)</f>
        <v>2</v>
      </c>
      <c r="E50" s="31">
        <f>VLOOKUP($A50,級距!$A:$K,11,FALSE)</f>
        <v>2</v>
      </c>
      <c r="F50" s="31">
        <f t="shared" si="1"/>
        <v>1</v>
      </c>
    </row>
    <row r="51" spans="1:6" x14ac:dyDescent="0.25">
      <c r="A51" s="46" t="s">
        <v>778</v>
      </c>
      <c r="B51" s="45">
        <v>14000</v>
      </c>
      <c r="C51" s="31">
        <f>VLOOKUP($A51,級距!$A:$K,9,FALSE)</f>
        <v>10</v>
      </c>
      <c r="D51" s="31">
        <f>VLOOKUP($A51,級距!$A:$K,10,FALSE)</f>
        <v>6</v>
      </c>
      <c r="E51" s="31">
        <f>VLOOKUP($A51,級距!$A:$K,11,FALSE)</f>
        <v>1</v>
      </c>
      <c r="F51" s="31">
        <f t="shared" si="1"/>
        <v>1</v>
      </c>
    </row>
    <row r="52" spans="1:6" x14ac:dyDescent="0.25">
      <c r="A52" s="46" t="s">
        <v>777</v>
      </c>
      <c r="B52" s="45">
        <v>0</v>
      </c>
      <c r="C52" s="31">
        <f>VLOOKUP($A52,級距!$A:$K,9,FALSE)</f>
        <v>9</v>
      </c>
      <c r="D52" s="31">
        <f>VLOOKUP($A52,級距!$A:$K,10,FALSE)</f>
        <v>2</v>
      </c>
      <c r="E52" s="31">
        <f>VLOOKUP($A52,級距!$A:$K,11,FALSE)</f>
        <v>1</v>
      </c>
      <c r="F52" s="31">
        <f t="shared" si="1"/>
        <v>1</v>
      </c>
    </row>
    <row r="53" spans="1:6" x14ac:dyDescent="0.25">
      <c r="A53" s="46" t="s">
        <v>776</v>
      </c>
      <c r="B53" s="45">
        <v>4200</v>
      </c>
      <c r="C53" s="31">
        <f>VLOOKUP($A53,級距!$A:$K,9,FALSE)</f>
        <v>10</v>
      </c>
      <c r="D53" s="31">
        <f>VLOOKUP($A53,級距!$A:$K,10,FALSE)</f>
        <v>9</v>
      </c>
      <c r="E53" s="31">
        <f>VLOOKUP($A53,級距!$A:$K,11,FALSE)</f>
        <v>4</v>
      </c>
      <c r="F53" s="31">
        <f t="shared" si="1"/>
        <v>1</v>
      </c>
    </row>
    <row r="54" spans="1:6" x14ac:dyDescent="0.25">
      <c r="A54" s="46" t="s">
        <v>775</v>
      </c>
      <c r="B54" s="45">
        <v>0</v>
      </c>
      <c r="C54" s="31">
        <f>VLOOKUP($A54,級距!$A:$K,9,FALSE)</f>
        <v>10</v>
      </c>
      <c r="D54" s="31">
        <f>VLOOKUP($A54,級距!$A:$K,10,FALSE)</f>
        <v>1</v>
      </c>
      <c r="E54" s="31">
        <f>VLOOKUP($A54,級距!$A:$K,11,FALSE)</f>
        <v>1</v>
      </c>
      <c r="F54" s="31">
        <f t="shared" si="1"/>
        <v>1</v>
      </c>
    </row>
    <row r="55" spans="1:6" x14ac:dyDescent="0.25">
      <c r="A55" s="46" t="s">
        <v>774</v>
      </c>
      <c r="B55" s="45">
        <v>0</v>
      </c>
      <c r="C55" s="31">
        <f>VLOOKUP($A55,級距!$A:$K,9,FALSE)</f>
        <v>10</v>
      </c>
      <c r="D55" s="31">
        <f>VLOOKUP($A55,級距!$A:$K,10,FALSE)</f>
        <v>7</v>
      </c>
      <c r="E55" s="31">
        <f>VLOOKUP($A55,級距!$A:$K,11,FALSE)</f>
        <v>4</v>
      </c>
      <c r="F55" s="31">
        <f t="shared" si="1"/>
        <v>1</v>
      </c>
    </row>
    <row r="56" spans="1:6" x14ac:dyDescent="0.25">
      <c r="A56" s="46" t="s">
        <v>773</v>
      </c>
      <c r="B56" s="45">
        <v>0</v>
      </c>
      <c r="C56" s="31">
        <f>VLOOKUP($A56,級距!$A:$K,9,FALSE)</f>
        <v>8</v>
      </c>
      <c r="D56" s="31">
        <f>VLOOKUP($A56,級距!$A:$K,10,FALSE)</f>
        <v>5</v>
      </c>
      <c r="E56" s="31">
        <f>VLOOKUP($A56,級距!$A:$K,11,FALSE)</f>
        <v>1</v>
      </c>
      <c r="F56" s="31">
        <f t="shared" si="1"/>
        <v>1</v>
      </c>
    </row>
    <row r="57" spans="1:6" x14ac:dyDescent="0.25">
      <c r="A57" s="46" t="s">
        <v>772</v>
      </c>
      <c r="B57" s="45">
        <v>0</v>
      </c>
      <c r="C57" s="31">
        <f>VLOOKUP($A57,級距!$A:$K,9,FALSE)</f>
        <v>6</v>
      </c>
      <c r="D57" s="31">
        <f>VLOOKUP($A57,級距!$A:$K,10,FALSE)</f>
        <v>2</v>
      </c>
      <c r="E57" s="31">
        <f>VLOOKUP($A57,級距!$A:$K,11,FALSE)</f>
        <v>1</v>
      </c>
      <c r="F57" s="31">
        <f t="shared" si="1"/>
        <v>1</v>
      </c>
    </row>
    <row r="58" spans="1:6" x14ac:dyDescent="0.25">
      <c r="A58" s="46" t="s">
        <v>771</v>
      </c>
      <c r="B58" s="45">
        <v>-5400</v>
      </c>
      <c r="C58" s="31">
        <f>VLOOKUP($A58,級距!$A:$K,9,FALSE)</f>
        <v>5</v>
      </c>
      <c r="D58" s="31">
        <f>VLOOKUP($A58,級距!$A:$K,10,FALSE)</f>
        <v>2</v>
      </c>
      <c r="E58" s="31">
        <f>VLOOKUP($A58,級距!$A:$K,11,FALSE)</f>
        <v>2</v>
      </c>
      <c r="F58" s="31">
        <f t="shared" si="1"/>
        <v>1</v>
      </c>
    </row>
    <row r="59" spans="1:6" x14ac:dyDescent="0.25">
      <c r="A59" s="46" t="s">
        <v>770</v>
      </c>
      <c r="B59" s="45">
        <v>-5650</v>
      </c>
      <c r="C59" s="31">
        <f>VLOOKUP($A59,級距!$A:$K,9,FALSE)</f>
        <v>5</v>
      </c>
      <c r="D59" s="31">
        <f>VLOOKUP($A59,級距!$A:$K,10,FALSE)</f>
        <v>1</v>
      </c>
      <c r="E59" s="31">
        <f>VLOOKUP($A59,級距!$A:$K,11,FALSE)</f>
        <v>2</v>
      </c>
      <c r="F59" s="31">
        <f t="shared" si="1"/>
        <v>1</v>
      </c>
    </row>
    <row r="60" spans="1:6" x14ac:dyDescent="0.25">
      <c r="A60" s="46" t="s">
        <v>769</v>
      </c>
      <c r="B60" s="45">
        <v>0</v>
      </c>
      <c r="C60" s="31">
        <f>VLOOKUP($A60,級距!$A:$K,9,FALSE)</f>
        <v>7</v>
      </c>
      <c r="D60" s="31">
        <f>VLOOKUP($A60,級距!$A:$K,10,FALSE)</f>
        <v>10</v>
      </c>
      <c r="E60" s="31">
        <f>VLOOKUP($A60,級距!$A:$K,11,FALSE)</f>
        <v>4</v>
      </c>
      <c r="F60" s="31">
        <f t="shared" si="1"/>
        <v>1</v>
      </c>
    </row>
    <row r="61" spans="1:6" x14ac:dyDescent="0.25">
      <c r="A61" s="46" t="s">
        <v>768</v>
      </c>
      <c r="B61" s="45">
        <v>2950</v>
      </c>
      <c r="C61" s="31">
        <f>VLOOKUP($A61,級距!$A:$K,9,FALSE)</f>
        <v>8</v>
      </c>
      <c r="D61" s="31">
        <f>VLOOKUP($A61,級距!$A:$K,10,FALSE)</f>
        <v>3</v>
      </c>
      <c r="E61" s="31">
        <f>VLOOKUP($A61,級距!$A:$K,11,FALSE)</f>
        <v>1</v>
      </c>
      <c r="F61" s="31">
        <f t="shared" si="1"/>
        <v>1</v>
      </c>
    </row>
    <row r="62" spans="1:6" x14ac:dyDescent="0.25">
      <c r="A62" s="46" t="s">
        <v>767</v>
      </c>
      <c r="B62" s="45">
        <v>0</v>
      </c>
      <c r="C62" s="31">
        <f>VLOOKUP($A62,級距!$A:$K,9,FALSE)</f>
        <v>1</v>
      </c>
      <c r="D62" s="31">
        <f>VLOOKUP($A62,級距!$A:$K,10,FALSE)</f>
        <v>4</v>
      </c>
      <c r="E62" s="31">
        <f>VLOOKUP($A62,級距!$A:$K,11,FALSE)</f>
        <v>2</v>
      </c>
      <c r="F62" s="31">
        <f t="shared" si="1"/>
        <v>1</v>
      </c>
    </row>
    <row r="63" spans="1:6" x14ac:dyDescent="0.25">
      <c r="A63" s="46" t="s">
        <v>766</v>
      </c>
      <c r="B63" s="45">
        <v>-5550</v>
      </c>
      <c r="C63" s="31">
        <f>VLOOKUP($A63,級距!$A:$K,9,FALSE)</f>
        <v>7</v>
      </c>
      <c r="D63" s="31">
        <f>VLOOKUP($A63,級距!$A:$K,10,FALSE)</f>
        <v>8</v>
      </c>
      <c r="E63" s="31">
        <f>VLOOKUP($A63,級距!$A:$K,11,FALSE)</f>
        <v>4</v>
      </c>
      <c r="F63" s="31">
        <f t="shared" si="1"/>
        <v>1</v>
      </c>
    </row>
    <row r="64" spans="1:6" x14ac:dyDescent="0.25">
      <c r="A64" s="46" t="s">
        <v>765</v>
      </c>
      <c r="B64" s="45">
        <v>-5400</v>
      </c>
      <c r="C64" s="31">
        <f>VLOOKUP($A64,級距!$A:$K,9,FALSE)</f>
        <v>7</v>
      </c>
      <c r="D64" s="31">
        <f>VLOOKUP($A64,級距!$A:$K,10,FALSE)</f>
        <v>7</v>
      </c>
      <c r="E64" s="31">
        <f>VLOOKUP($A64,級距!$A:$K,11,FALSE)</f>
        <v>4</v>
      </c>
      <c r="F64" s="31">
        <f t="shared" si="1"/>
        <v>1</v>
      </c>
    </row>
    <row r="65" spans="1:6" x14ac:dyDescent="0.25">
      <c r="A65" s="46" t="s">
        <v>764</v>
      </c>
      <c r="B65" s="45">
        <v>6850</v>
      </c>
      <c r="C65" s="31">
        <f>VLOOKUP($A65,級距!$A:$K,9,FALSE)</f>
        <v>9</v>
      </c>
      <c r="D65" s="31">
        <f>VLOOKUP($A65,級距!$A:$K,10,FALSE)</f>
        <v>8</v>
      </c>
      <c r="E65" s="31">
        <f>VLOOKUP($A65,級距!$A:$K,11,FALSE)</f>
        <v>4</v>
      </c>
      <c r="F65" s="31">
        <f t="shared" si="1"/>
        <v>1</v>
      </c>
    </row>
    <row r="66" spans="1:6" x14ac:dyDescent="0.25">
      <c r="A66" s="46" t="s">
        <v>763</v>
      </c>
      <c r="B66" s="45">
        <v>9650</v>
      </c>
      <c r="C66" s="31">
        <f>VLOOKUP($A66,級距!$A:$K,9,FALSE)</f>
        <v>8</v>
      </c>
      <c r="D66" s="31">
        <f>VLOOKUP($A66,級距!$A:$K,10,FALSE)</f>
        <v>10</v>
      </c>
      <c r="E66" s="31">
        <f>VLOOKUP($A66,級距!$A:$K,11,FALSE)</f>
        <v>4</v>
      </c>
      <c r="F66" s="31">
        <f t="shared" si="1"/>
        <v>1</v>
      </c>
    </row>
    <row r="67" spans="1:6" x14ac:dyDescent="0.25">
      <c r="A67" s="46" t="s">
        <v>762</v>
      </c>
      <c r="B67" s="45">
        <v>-3600</v>
      </c>
      <c r="C67" s="31">
        <f>VLOOKUP($A67,級距!$A:$K,9,FALSE)</f>
        <v>3</v>
      </c>
      <c r="D67" s="31">
        <f>VLOOKUP($A67,級距!$A:$K,10,FALSE)</f>
        <v>3</v>
      </c>
      <c r="E67" s="31">
        <f>VLOOKUP($A67,級距!$A:$K,11,FALSE)</f>
        <v>2</v>
      </c>
      <c r="F67" s="31">
        <f t="shared" si="1"/>
        <v>1</v>
      </c>
    </row>
    <row r="68" spans="1:6" x14ac:dyDescent="0.25">
      <c r="A68" s="46" t="s">
        <v>761</v>
      </c>
      <c r="B68" s="45">
        <v>-1400</v>
      </c>
      <c r="C68" s="31">
        <f>VLOOKUP($A68,級距!$A:$K,9,FALSE)</f>
        <v>4</v>
      </c>
      <c r="D68" s="31">
        <f>VLOOKUP($A68,級距!$A:$K,10,FALSE)</f>
        <v>7</v>
      </c>
      <c r="E68" s="31">
        <f>VLOOKUP($A68,級距!$A:$K,11,FALSE)</f>
        <v>3</v>
      </c>
      <c r="F68" s="31">
        <f t="shared" ref="F68:F131" si="2">IF(A152&lt;&gt;A151,1,0)</f>
        <v>1</v>
      </c>
    </row>
    <row r="69" spans="1:6" x14ac:dyDescent="0.25">
      <c r="A69" s="46" t="s">
        <v>760</v>
      </c>
      <c r="B69" s="45">
        <v>0</v>
      </c>
      <c r="C69" s="31">
        <f>VLOOKUP($A69,級距!$A:$K,9,FALSE)</f>
        <v>4</v>
      </c>
      <c r="D69" s="31">
        <f>VLOOKUP($A69,級距!$A:$K,10,FALSE)</f>
        <v>5</v>
      </c>
      <c r="E69" s="31">
        <f>VLOOKUP($A69,級距!$A:$K,11,FALSE)</f>
        <v>2</v>
      </c>
      <c r="F69" s="31">
        <f t="shared" si="2"/>
        <v>1</v>
      </c>
    </row>
    <row r="70" spans="1:6" x14ac:dyDescent="0.25">
      <c r="A70" s="46" t="s">
        <v>759</v>
      </c>
      <c r="B70" s="45">
        <v>1000</v>
      </c>
      <c r="C70" s="31">
        <f>VLOOKUP($A70,級距!$A:$K,9,FALSE)</f>
        <v>8</v>
      </c>
      <c r="D70" s="31">
        <f>VLOOKUP($A70,級距!$A:$K,10,FALSE)</f>
        <v>4</v>
      </c>
      <c r="E70" s="31">
        <f>VLOOKUP($A70,級距!$A:$K,11,FALSE)</f>
        <v>1</v>
      </c>
      <c r="F70" s="31">
        <f t="shared" si="2"/>
        <v>1</v>
      </c>
    </row>
    <row r="71" spans="1:6" x14ac:dyDescent="0.25">
      <c r="A71" s="46" t="s">
        <v>758</v>
      </c>
      <c r="B71" s="45">
        <v>0</v>
      </c>
      <c r="C71" s="31">
        <f>VLOOKUP($A71,級距!$A:$K,9,FALSE)</f>
        <v>8</v>
      </c>
      <c r="D71" s="31">
        <f>VLOOKUP($A71,級距!$A:$K,10,FALSE)</f>
        <v>5</v>
      </c>
      <c r="E71" s="31">
        <f>VLOOKUP($A71,級距!$A:$K,11,FALSE)</f>
        <v>1</v>
      </c>
      <c r="F71" s="31">
        <f t="shared" si="2"/>
        <v>1</v>
      </c>
    </row>
    <row r="72" spans="1:6" x14ac:dyDescent="0.25">
      <c r="A72" s="46" t="s">
        <v>757</v>
      </c>
      <c r="B72" s="45">
        <v>0</v>
      </c>
      <c r="C72" s="31">
        <f>VLOOKUP($A72,級距!$A:$K,9,FALSE)</f>
        <v>10</v>
      </c>
      <c r="D72" s="31">
        <f>VLOOKUP($A72,級距!$A:$K,10,FALSE)</f>
        <v>5</v>
      </c>
      <c r="E72" s="31">
        <f>VLOOKUP($A72,級距!$A:$K,11,FALSE)</f>
        <v>1</v>
      </c>
      <c r="F72" s="31">
        <f t="shared" si="2"/>
        <v>1</v>
      </c>
    </row>
    <row r="73" spans="1:6" x14ac:dyDescent="0.25">
      <c r="A73" s="46" t="s">
        <v>756</v>
      </c>
      <c r="B73" s="45">
        <v>4200</v>
      </c>
      <c r="C73" s="31">
        <f>VLOOKUP($A73,級距!$A:$K,9,FALSE)</f>
        <v>10</v>
      </c>
      <c r="D73" s="31">
        <f>VLOOKUP($A73,級距!$A:$K,10,FALSE)</f>
        <v>9</v>
      </c>
      <c r="E73" s="31">
        <f>VLOOKUP($A73,級距!$A:$K,11,FALSE)</f>
        <v>4</v>
      </c>
      <c r="F73" s="31">
        <f t="shared" si="2"/>
        <v>1</v>
      </c>
    </row>
    <row r="74" spans="1:6" x14ac:dyDescent="0.25">
      <c r="A74" s="46" t="s">
        <v>755</v>
      </c>
      <c r="B74" s="45">
        <v>0</v>
      </c>
      <c r="C74" s="31">
        <f>VLOOKUP($A74,級距!$A:$K,9,FALSE)</f>
        <v>9</v>
      </c>
      <c r="D74" s="31">
        <f>VLOOKUP($A74,級距!$A:$K,10,FALSE)</f>
        <v>5</v>
      </c>
      <c r="E74" s="31">
        <f>VLOOKUP($A74,級距!$A:$K,11,FALSE)</f>
        <v>1</v>
      </c>
      <c r="F74" s="31">
        <f t="shared" si="2"/>
        <v>1</v>
      </c>
    </row>
    <row r="75" spans="1:6" x14ac:dyDescent="0.25">
      <c r="A75" s="46" t="s">
        <v>754</v>
      </c>
      <c r="B75" s="45">
        <v>4450</v>
      </c>
      <c r="C75" s="31">
        <f>VLOOKUP($A75,級距!$A:$K,9,FALSE)</f>
        <v>8</v>
      </c>
      <c r="D75" s="31">
        <f>VLOOKUP($A75,級距!$A:$K,10,FALSE)</f>
        <v>2</v>
      </c>
      <c r="E75" s="31">
        <f>VLOOKUP($A75,級距!$A:$K,11,FALSE)</f>
        <v>1</v>
      </c>
      <c r="F75" s="31">
        <f t="shared" si="2"/>
        <v>1</v>
      </c>
    </row>
    <row r="76" spans="1:6" x14ac:dyDescent="0.25">
      <c r="A76" s="46" t="s">
        <v>753</v>
      </c>
      <c r="B76" s="45">
        <v>15250</v>
      </c>
      <c r="C76" s="31">
        <f>VLOOKUP($A76,級距!$A:$K,9,FALSE)</f>
        <v>7</v>
      </c>
      <c r="D76" s="31">
        <f>VLOOKUP($A76,級距!$A:$K,10,FALSE)</f>
        <v>9</v>
      </c>
      <c r="E76" s="31">
        <f>VLOOKUP($A76,級距!$A:$K,11,FALSE)</f>
        <v>4</v>
      </c>
      <c r="F76" s="31">
        <f t="shared" si="2"/>
        <v>1</v>
      </c>
    </row>
    <row r="77" spans="1:6" x14ac:dyDescent="0.25">
      <c r="A77" s="46" t="s">
        <v>752</v>
      </c>
      <c r="B77" s="45">
        <v>12850</v>
      </c>
      <c r="C77" s="31">
        <f>VLOOKUP($A77,級距!$A:$K,9,FALSE)</f>
        <v>8</v>
      </c>
      <c r="D77" s="31">
        <f>VLOOKUP($A77,級距!$A:$K,10,FALSE)</f>
        <v>8</v>
      </c>
      <c r="E77" s="31">
        <f>VLOOKUP($A77,級距!$A:$K,11,FALSE)</f>
        <v>4</v>
      </c>
      <c r="F77" s="31">
        <f t="shared" si="2"/>
        <v>1</v>
      </c>
    </row>
    <row r="78" spans="1:6" x14ac:dyDescent="0.25">
      <c r="A78" s="46" t="s">
        <v>751</v>
      </c>
      <c r="B78" s="45">
        <v>17200</v>
      </c>
      <c r="C78" s="31">
        <f>VLOOKUP($A78,級距!$A:$K,9,FALSE)</f>
        <v>8</v>
      </c>
      <c r="D78" s="31">
        <f>VLOOKUP($A78,級距!$A:$K,10,FALSE)</f>
        <v>4</v>
      </c>
      <c r="E78" s="31">
        <f>VLOOKUP($A78,級距!$A:$K,11,FALSE)</f>
        <v>1</v>
      </c>
      <c r="F78" s="31">
        <f t="shared" si="2"/>
        <v>1</v>
      </c>
    </row>
    <row r="79" spans="1:6" x14ac:dyDescent="0.25">
      <c r="A79" s="46" t="s">
        <v>750</v>
      </c>
      <c r="B79" s="45">
        <v>0</v>
      </c>
      <c r="C79" s="31">
        <f>VLOOKUP($A79,級距!$A:$K,9,FALSE)</f>
        <v>8</v>
      </c>
      <c r="D79" s="31">
        <f>VLOOKUP($A79,級距!$A:$K,10,FALSE)</f>
        <v>5</v>
      </c>
      <c r="E79" s="31">
        <f>VLOOKUP($A79,級距!$A:$K,11,FALSE)</f>
        <v>1</v>
      </c>
      <c r="F79" s="31">
        <f t="shared" si="2"/>
        <v>1</v>
      </c>
    </row>
    <row r="80" spans="1:6" x14ac:dyDescent="0.25">
      <c r="A80" s="46" t="s">
        <v>749</v>
      </c>
      <c r="B80" s="45">
        <v>16750</v>
      </c>
      <c r="C80" s="31">
        <f>VLOOKUP($A80,級距!$A:$K,9,FALSE)</f>
        <v>10</v>
      </c>
      <c r="D80" s="31">
        <f>VLOOKUP($A80,級距!$A:$K,10,FALSE)</f>
        <v>7</v>
      </c>
      <c r="E80" s="31">
        <f>VLOOKUP($A80,級距!$A:$K,11,FALSE)</f>
        <v>4</v>
      </c>
      <c r="F80" s="31">
        <f t="shared" si="2"/>
        <v>1</v>
      </c>
    </row>
    <row r="81" spans="1:6" x14ac:dyDescent="0.25">
      <c r="A81" s="46" t="s">
        <v>748</v>
      </c>
      <c r="B81" s="45">
        <v>7350</v>
      </c>
      <c r="C81" s="31">
        <f>VLOOKUP($A81,級距!$A:$K,9,FALSE)</f>
        <v>10</v>
      </c>
      <c r="D81" s="31">
        <f>VLOOKUP($A81,級距!$A:$K,10,FALSE)</f>
        <v>3</v>
      </c>
      <c r="E81" s="31">
        <f>VLOOKUP($A81,級距!$A:$K,11,FALSE)</f>
        <v>1</v>
      </c>
      <c r="F81" s="31">
        <f t="shared" si="2"/>
        <v>1</v>
      </c>
    </row>
    <row r="82" spans="1:6" x14ac:dyDescent="0.25">
      <c r="A82" s="46" t="s">
        <v>747</v>
      </c>
      <c r="B82" s="45">
        <v>14400</v>
      </c>
      <c r="C82" s="31">
        <f>VLOOKUP($A82,級距!$A:$K,9,FALSE)</f>
        <v>10</v>
      </c>
      <c r="D82" s="31">
        <f>VLOOKUP($A82,級距!$A:$K,10,FALSE)</f>
        <v>8</v>
      </c>
      <c r="E82" s="31">
        <f>VLOOKUP($A82,級距!$A:$K,11,FALSE)</f>
        <v>4</v>
      </c>
      <c r="F82" s="31">
        <f t="shared" si="2"/>
        <v>1</v>
      </c>
    </row>
    <row r="83" spans="1:6" x14ac:dyDescent="0.25">
      <c r="A83" s="46" t="s">
        <v>746</v>
      </c>
      <c r="B83" s="45">
        <v>-1850</v>
      </c>
      <c r="C83" s="31">
        <f>VLOOKUP($A83,級距!$A:$K,9,FALSE)</f>
        <v>9</v>
      </c>
      <c r="D83" s="31">
        <f>VLOOKUP($A83,級距!$A:$K,10,FALSE)</f>
        <v>4</v>
      </c>
      <c r="E83" s="31">
        <f>VLOOKUP($A83,級距!$A:$K,11,FALSE)</f>
        <v>1</v>
      </c>
      <c r="F83" s="31">
        <f t="shared" si="2"/>
        <v>1</v>
      </c>
    </row>
    <row r="84" spans="1:6" x14ac:dyDescent="0.25">
      <c r="A84" s="46" t="s">
        <v>743</v>
      </c>
      <c r="B84" s="45">
        <v>0</v>
      </c>
      <c r="C84" s="31">
        <f>VLOOKUP($A84,級距!$A:$K,9,FALSE)</f>
        <v>6</v>
      </c>
      <c r="D84" s="31">
        <f>VLOOKUP($A84,級距!$A:$K,10,FALSE)</f>
        <v>6</v>
      </c>
      <c r="E84" s="31">
        <f>VLOOKUP($A84,級距!$A:$K,11,FALSE)</f>
        <v>1</v>
      </c>
      <c r="F84" s="31">
        <f t="shared" si="2"/>
        <v>1</v>
      </c>
    </row>
    <row r="85" spans="1:6" x14ac:dyDescent="0.25">
      <c r="A85" s="46" t="s">
        <v>742</v>
      </c>
      <c r="B85" s="45">
        <v>24250</v>
      </c>
      <c r="C85" s="31">
        <f>VLOOKUP($A85,級距!$A:$K,9,FALSE)</f>
        <v>9</v>
      </c>
      <c r="D85" s="31">
        <f>VLOOKUP($A85,級距!$A:$K,10,FALSE)</f>
        <v>8</v>
      </c>
      <c r="E85" s="31">
        <f>VLOOKUP($A85,級距!$A:$K,11,FALSE)</f>
        <v>4</v>
      </c>
      <c r="F85" s="31">
        <f t="shared" si="2"/>
        <v>1</v>
      </c>
    </row>
    <row r="86" spans="1:6" x14ac:dyDescent="0.25">
      <c r="A86" s="46" t="s">
        <v>739</v>
      </c>
      <c r="B86" s="45">
        <v>-6300</v>
      </c>
      <c r="C86" s="31">
        <f>VLOOKUP($A86,級距!$A:$K,9,FALSE)</f>
        <v>7</v>
      </c>
      <c r="D86" s="31">
        <f>VLOOKUP($A86,級距!$A:$K,10,FALSE)</f>
        <v>5</v>
      </c>
      <c r="E86" s="31">
        <f>VLOOKUP($A86,級距!$A:$K,11,FALSE)</f>
        <v>1</v>
      </c>
      <c r="F86" s="31">
        <f t="shared" si="2"/>
        <v>1</v>
      </c>
    </row>
    <row r="87" spans="1:6" x14ac:dyDescent="0.25">
      <c r="A87" s="46" t="s">
        <v>741</v>
      </c>
      <c r="B87" s="45">
        <v>-250</v>
      </c>
      <c r="C87" s="31">
        <f>VLOOKUP($A87,級距!$A:$K,9,FALSE)</f>
        <v>8</v>
      </c>
      <c r="D87" s="31">
        <f>VLOOKUP($A87,級距!$A:$K,10,FALSE)</f>
        <v>6</v>
      </c>
      <c r="E87" s="31">
        <f>VLOOKUP($A87,級距!$A:$K,11,FALSE)</f>
        <v>1</v>
      </c>
      <c r="F87" s="31">
        <f t="shared" si="2"/>
        <v>1</v>
      </c>
    </row>
    <row r="88" spans="1:6" x14ac:dyDescent="0.25">
      <c r="A88" s="46" t="s">
        <v>740</v>
      </c>
      <c r="B88" s="45">
        <v>7150</v>
      </c>
      <c r="C88" s="31">
        <f>VLOOKUP($A88,級距!$A:$K,9,FALSE)</f>
        <v>9</v>
      </c>
      <c r="D88" s="31">
        <f>VLOOKUP($A88,級距!$A:$K,10,FALSE)</f>
        <v>2</v>
      </c>
      <c r="E88" s="31">
        <f>VLOOKUP($A88,級距!$A:$K,11,FALSE)</f>
        <v>1</v>
      </c>
      <c r="F88" s="31">
        <f t="shared" si="2"/>
        <v>1</v>
      </c>
    </row>
    <row r="89" spans="1:6" x14ac:dyDescent="0.25">
      <c r="A89" s="46" t="s">
        <v>697</v>
      </c>
      <c r="B89" s="45">
        <v>3950</v>
      </c>
      <c r="C89" s="31">
        <f>VLOOKUP($A89,級距!$A:$K,9,FALSE)</f>
        <v>9</v>
      </c>
      <c r="D89" s="31">
        <f>VLOOKUP($A89,級距!$A:$K,10,FALSE)</f>
        <v>10</v>
      </c>
      <c r="E89" s="31">
        <f>VLOOKUP($A89,級距!$A:$K,11,FALSE)</f>
        <v>4</v>
      </c>
      <c r="F89" s="31">
        <f t="shared" si="2"/>
        <v>1</v>
      </c>
    </row>
    <row r="90" spans="1:6" x14ac:dyDescent="0.25">
      <c r="A90" s="46" t="s">
        <v>698</v>
      </c>
      <c r="B90" s="45">
        <v>5800</v>
      </c>
      <c r="C90" s="31">
        <f>VLOOKUP($A90,級距!$A:$K,9,FALSE)</f>
        <v>10</v>
      </c>
      <c r="D90" s="31">
        <f>VLOOKUP($A90,級距!$A:$K,10,FALSE)</f>
        <v>4</v>
      </c>
      <c r="E90" s="31">
        <f>VLOOKUP($A90,級距!$A:$K,11,FALSE)</f>
        <v>1</v>
      </c>
      <c r="F90" s="31">
        <f t="shared" si="2"/>
        <v>1</v>
      </c>
    </row>
    <row r="91" spans="1:6" x14ac:dyDescent="0.25">
      <c r="A91" s="46" t="s">
        <v>699</v>
      </c>
      <c r="B91" s="45">
        <v>-5400</v>
      </c>
      <c r="C91" s="31">
        <f>VLOOKUP($A91,級距!$A:$K,9,FALSE)</f>
        <v>5</v>
      </c>
      <c r="D91" s="31">
        <f>VLOOKUP($A91,級距!$A:$K,10,FALSE)</f>
        <v>7</v>
      </c>
      <c r="E91" s="31">
        <f>VLOOKUP($A91,級距!$A:$K,11,FALSE)</f>
        <v>3</v>
      </c>
      <c r="F91" s="31">
        <f t="shared" si="2"/>
        <v>1</v>
      </c>
    </row>
    <row r="92" spans="1:6" x14ac:dyDescent="0.25">
      <c r="A92" s="46" t="s">
        <v>700</v>
      </c>
      <c r="B92" s="45">
        <v>-5550</v>
      </c>
      <c r="C92" s="31">
        <f>VLOOKUP($A92,級距!$A:$K,9,FALSE)</f>
        <v>8</v>
      </c>
      <c r="D92" s="31">
        <f>VLOOKUP($A92,級距!$A:$K,10,FALSE)</f>
        <v>8</v>
      </c>
      <c r="E92" s="31">
        <f>VLOOKUP($A92,級距!$A:$K,11,FALSE)</f>
        <v>4</v>
      </c>
      <c r="F92" s="31">
        <f t="shared" si="2"/>
        <v>1</v>
      </c>
    </row>
    <row r="93" spans="1:6" x14ac:dyDescent="0.25">
      <c r="A93" s="46" t="s">
        <v>701</v>
      </c>
      <c r="B93" s="45">
        <v>2400</v>
      </c>
      <c r="C93" s="31">
        <f>VLOOKUP($A93,級距!$A:$K,9,FALSE)</f>
        <v>5</v>
      </c>
      <c r="D93" s="31">
        <f>VLOOKUP($A93,級距!$A:$K,10,FALSE)</f>
        <v>9</v>
      </c>
      <c r="E93" s="31">
        <f>VLOOKUP($A93,級距!$A:$K,11,FALSE)</f>
        <v>3</v>
      </c>
      <c r="F93" s="31">
        <f t="shared" si="2"/>
        <v>1</v>
      </c>
    </row>
    <row r="94" spans="1:6" x14ac:dyDescent="0.25">
      <c r="A94" s="46" t="s">
        <v>702</v>
      </c>
      <c r="B94" s="45">
        <v>-5300</v>
      </c>
      <c r="C94" s="31">
        <f>VLOOKUP($A94,級距!$A:$K,9,FALSE)</f>
        <v>7</v>
      </c>
      <c r="D94" s="31">
        <f>VLOOKUP($A94,級距!$A:$K,10,FALSE)</f>
        <v>7</v>
      </c>
      <c r="E94" s="31">
        <f>VLOOKUP($A94,級距!$A:$K,11,FALSE)</f>
        <v>4</v>
      </c>
      <c r="F94" s="31">
        <f t="shared" si="2"/>
        <v>1</v>
      </c>
    </row>
    <row r="95" spans="1:6" x14ac:dyDescent="0.25">
      <c r="A95" s="46" t="s">
        <v>695</v>
      </c>
      <c r="B95" s="45">
        <v>18750</v>
      </c>
      <c r="C95" s="31">
        <f>VLOOKUP($A95,級距!$A:$K,9,FALSE)</f>
        <v>7</v>
      </c>
      <c r="D95" s="31">
        <f>VLOOKUP($A95,級距!$A:$K,10,FALSE)</f>
        <v>8</v>
      </c>
      <c r="E95" s="31">
        <f>VLOOKUP($A95,級距!$A:$K,11,FALSE)</f>
        <v>4</v>
      </c>
      <c r="F95" s="31">
        <f t="shared" si="2"/>
        <v>1</v>
      </c>
    </row>
    <row r="96" spans="1:6" x14ac:dyDescent="0.25">
      <c r="A96" s="46" t="s">
        <v>694</v>
      </c>
      <c r="B96" s="45">
        <v>-5400</v>
      </c>
      <c r="C96" s="31">
        <f>VLOOKUP($A96,級距!$A:$K,9,FALSE)</f>
        <v>7</v>
      </c>
      <c r="D96" s="31">
        <f>VLOOKUP($A96,級距!$A:$K,10,FALSE)</f>
        <v>5</v>
      </c>
      <c r="E96" s="31">
        <f>VLOOKUP($A96,級距!$A:$K,11,FALSE)</f>
        <v>1</v>
      </c>
      <c r="F96" s="31">
        <f t="shared" si="2"/>
        <v>1</v>
      </c>
    </row>
    <row r="97" spans="1:6" x14ac:dyDescent="0.25">
      <c r="A97" s="46" t="s">
        <v>692</v>
      </c>
      <c r="B97" s="45">
        <v>15600</v>
      </c>
      <c r="C97" s="31">
        <f>VLOOKUP($A97,級距!$A:$K,9,FALSE)</f>
        <v>8</v>
      </c>
      <c r="D97" s="31">
        <f>VLOOKUP($A97,級距!$A:$K,10,FALSE)</f>
        <v>4</v>
      </c>
      <c r="E97" s="31">
        <f>VLOOKUP($A97,級距!$A:$K,11,FALSE)</f>
        <v>1</v>
      </c>
      <c r="F97" s="31">
        <f t="shared" si="2"/>
        <v>1</v>
      </c>
    </row>
    <row r="98" spans="1:6" x14ac:dyDescent="0.25">
      <c r="A98" s="46" t="s">
        <v>690</v>
      </c>
      <c r="B98" s="45">
        <v>6600</v>
      </c>
      <c r="C98" s="31">
        <f>VLOOKUP($A98,級距!$A:$K,9,FALSE)</f>
        <v>7</v>
      </c>
      <c r="D98" s="31">
        <f>VLOOKUP($A98,級距!$A:$K,10,FALSE)</f>
        <v>9</v>
      </c>
      <c r="E98" s="31">
        <f>VLOOKUP($A98,級距!$A:$K,11,FALSE)</f>
        <v>4</v>
      </c>
      <c r="F98" s="31">
        <f t="shared" si="2"/>
        <v>1</v>
      </c>
    </row>
    <row r="99" spans="1:6" x14ac:dyDescent="0.25">
      <c r="A99" s="46" t="s">
        <v>689</v>
      </c>
      <c r="B99" s="45">
        <v>6450</v>
      </c>
      <c r="C99" s="31">
        <f>VLOOKUP($A99,級距!$A:$K,9,FALSE)</f>
        <v>8</v>
      </c>
      <c r="D99" s="31">
        <f>VLOOKUP($A99,級距!$A:$K,10,FALSE)</f>
        <v>7</v>
      </c>
      <c r="E99" s="31">
        <f>VLOOKUP($A99,級距!$A:$K,11,FALSE)</f>
        <v>4</v>
      </c>
      <c r="F99" s="31">
        <f t="shared" si="2"/>
        <v>1</v>
      </c>
    </row>
    <row r="100" spans="1:6" x14ac:dyDescent="0.25">
      <c r="A100" s="46" t="s">
        <v>687</v>
      </c>
      <c r="B100" s="45">
        <v>7000</v>
      </c>
      <c r="C100" s="31">
        <f>VLOOKUP($A100,級距!$A:$K,9,FALSE)</f>
        <v>5</v>
      </c>
      <c r="D100" s="31">
        <f>VLOOKUP($A100,級距!$A:$K,10,FALSE)</f>
        <v>5</v>
      </c>
      <c r="E100" s="31">
        <f>VLOOKUP($A100,級距!$A:$K,11,FALSE)</f>
        <v>2</v>
      </c>
      <c r="F100" s="31">
        <f t="shared" si="2"/>
        <v>1</v>
      </c>
    </row>
    <row r="101" spans="1:6" x14ac:dyDescent="0.25">
      <c r="A101" s="46" t="s">
        <v>686</v>
      </c>
      <c r="B101" s="45">
        <v>-10200</v>
      </c>
      <c r="C101" s="31">
        <f>VLOOKUP($A101,級距!$A:$K,9,FALSE)</f>
        <v>4</v>
      </c>
      <c r="D101" s="31">
        <f>VLOOKUP($A101,級距!$A:$K,10,FALSE)</f>
        <v>3</v>
      </c>
      <c r="E101" s="31">
        <f>VLOOKUP($A101,級距!$A:$K,11,FALSE)</f>
        <v>2</v>
      </c>
      <c r="F101" s="31">
        <f t="shared" si="2"/>
        <v>1</v>
      </c>
    </row>
    <row r="102" spans="1:6" x14ac:dyDescent="0.25">
      <c r="A102" s="46" t="s">
        <v>685</v>
      </c>
      <c r="B102" s="45">
        <v>5400</v>
      </c>
      <c r="C102" s="31">
        <f>VLOOKUP($A102,級距!$A:$K,9,FALSE)</f>
        <v>5</v>
      </c>
      <c r="D102" s="31">
        <f>VLOOKUP($A102,級距!$A:$K,10,FALSE)</f>
        <v>9</v>
      </c>
      <c r="E102" s="31">
        <f>VLOOKUP($A102,級距!$A:$K,11,FALSE)</f>
        <v>3</v>
      </c>
      <c r="F102" s="31">
        <f t="shared" si="2"/>
        <v>1</v>
      </c>
    </row>
    <row r="103" spans="1:6" x14ac:dyDescent="0.25">
      <c r="A103" s="46" t="s">
        <v>683</v>
      </c>
      <c r="B103" s="45">
        <v>-5400</v>
      </c>
      <c r="C103" s="31">
        <f>VLOOKUP($A103,級距!$A:$K,9,FALSE)</f>
        <v>2</v>
      </c>
      <c r="D103" s="31">
        <f>VLOOKUP($A103,級距!$A:$K,10,FALSE)</f>
        <v>4</v>
      </c>
      <c r="E103" s="31">
        <f>VLOOKUP($A103,級距!$A:$K,11,FALSE)</f>
        <v>2</v>
      </c>
      <c r="F103" s="31">
        <f t="shared" si="2"/>
        <v>1</v>
      </c>
    </row>
    <row r="104" spans="1:6" x14ac:dyDescent="0.25">
      <c r="A104" s="46" t="s">
        <v>682</v>
      </c>
      <c r="B104" s="45">
        <v>12600</v>
      </c>
      <c r="C104" s="31">
        <f>VLOOKUP($A104,級距!$A:$K,9,FALSE)</f>
        <v>8</v>
      </c>
      <c r="D104" s="31">
        <f>VLOOKUP($A104,級距!$A:$K,10,FALSE)</f>
        <v>8</v>
      </c>
      <c r="E104" s="31">
        <f>VLOOKUP($A104,級距!$A:$K,11,FALSE)</f>
        <v>4</v>
      </c>
      <c r="F104" s="31">
        <f t="shared" si="2"/>
        <v>1</v>
      </c>
    </row>
    <row r="105" spans="1:6" x14ac:dyDescent="0.25">
      <c r="A105" s="46" t="s">
        <v>681</v>
      </c>
      <c r="B105" s="45">
        <v>-6900</v>
      </c>
      <c r="C105" s="31">
        <f>VLOOKUP($A105,級距!$A:$K,9,FALSE)</f>
        <v>2</v>
      </c>
      <c r="D105" s="31">
        <f>VLOOKUP($A105,級距!$A:$K,10,FALSE)</f>
        <v>2</v>
      </c>
      <c r="E105" s="31">
        <f>VLOOKUP($A105,級距!$A:$K,11,FALSE)</f>
        <v>2</v>
      </c>
      <c r="F105" s="31">
        <f t="shared" si="2"/>
        <v>1</v>
      </c>
    </row>
    <row r="106" spans="1:6" x14ac:dyDescent="0.25">
      <c r="A106" s="46" t="s">
        <v>680</v>
      </c>
      <c r="B106" s="45">
        <v>4800</v>
      </c>
      <c r="C106" s="31">
        <f>VLOOKUP($A106,級距!$A:$K,9,FALSE)</f>
        <v>5</v>
      </c>
      <c r="D106" s="31">
        <f>VLOOKUP($A106,級距!$A:$K,10,FALSE)</f>
        <v>4</v>
      </c>
      <c r="E106" s="31">
        <f>VLOOKUP($A106,級距!$A:$K,11,FALSE)</f>
        <v>2</v>
      </c>
      <c r="F106" s="31">
        <f t="shared" si="2"/>
        <v>1</v>
      </c>
    </row>
    <row r="107" spans="1:6" x14ac:dyDescent="0.25">
      <c r="A107" s="46" t="s">
        <v>678</v>
      </c>
      <c r="B107" s="45">
        <v>-5700</v>
      </c>
      <c r="C107" s="31">
        <f>VLOOKUP($A107,級距!$A:$K,9,FALSE)</f>
        <v>5</v>
      </c>
      <c r="D107" s="31">
        <f>VLOOKUP($A107,級距!$A:$K,10,FALSE)</f>
        <v>5</v>
      </c>
      <c r="E107" s="31">
        <f>VLOOKUP($A107,級距!$A:$K,11,FALSE)</f>
        <v>2</v>
      </c>
      <c r="F107" s="31">
        <f t="shared" si="2"/>
        <v>1</v>
      </c>
    </row>
    <row r="108" spans="1:6" x14ac:dyDescent="0.25">
      <c r="A108" s="46" t="s">
        <v>677</v>
      </c>
      <c r="B108" s="45">
        <v>-5650</v>
      </c>
      <c r="C108" s="31">
        <f>VLOOKUP($A108,級距!$A:$K,9,FALSE)</f>
        <v>6</v>
      </c>
      <c r="D108" s="31">
        <f>VLOOKUP($A108,級距!$A:$K,10,FALSE)</f>
        <v>1</v>
      </c>
      <c r="E108" s="31">
        <f>VLOOKUP($A108,級距!$A:$K,11,FALSE)</f>
        <v>1</v>
      </c>
      <c r="F108" s="31">
        <f t="shared" si="2"/>
        <v>1</v>
      </c>
    </row>
    <row r="109" spans="1:6" x14ac:dyDescent="0.25">
      <c r="A109" s="46" t="s">
        <v>676</v>
      </c>
      <c r="B109" s="45">
        <v>-800</v>
      </c>
      <c r="C109" s="31">
        <f>VLOOKUP($A109,級距!$A:$K,9,FALSE)</f>
        <v>2</v>
      </c>
      <c r="D109" s="31">
        <f>VLOOKUP($A109,級距!$A:$K,10,FALSE)</f>
        <v>4</v>
      </c>
      <c r="E109" s="31">
        <f>VLOOKUP($A109,級距!$A:$K,11,FALSE)</f>
        <v>2</v>
      </c>
      <c r="F109" s="31">
        <f t="shared" si="2"/>
        <v>1</v>
      </c>
    </row>
    <row r="110" spans="1:6" x14ac:dyDescent="0.25">
      <c r="A110" s="46" t="s">
        <v>675</v>
      </c>
      <c r="B110" s="45">
        <v>-5400</v>
      </c>
      <c r="C110" s="31">
        <f>VLOOKUP($A110,級距!$A:$K,9,FALSE)</f>
        <v>5</v>
      </c>
      <c r="D110" s="31">
        <f>VLOOKUP($A110,級距!$A:$K,10,FALSE)</f>
        <v>3</v>
      </c>
      <c r="E110" s="31">
        <f>VLOOKUP($A110,級距!$A:$K,11,FALSE)</f>
        <v>2</v>
      </c>
      <c r="F110" s="31">
        <f t="shared" si="2"/>
        <v>1</v>
      </c>
    </row>
    <row r="111" spans="1:6" x14ac:dyDescent="0.25">
      <c r="A111" s="46" t="s">
        <v>674</v>
      </c>
      <c r="B111" s="45">
        <v>-4800</v>
      </c>
      <c r="C111" s="31">
        <f>VLOOKUP($A111,級距!$A:$K,9,FALSE)</f>
        <v>6</v>
      </c>
      <c r="D111" s="31">
        <f>VLOOKUP($A111,級距!$A:$K,10,FALSE)</f>
        <v>10</v>
      </c>
      <c r="E111" s="31">
        <f>VLOOKUP($A111,級距!$A:$K,11,FALSE)</f>
        <v>4</v>
      </c>
      <c r="F111" s="31">
        <f t="shared" si="2"/>
        <v>1</v>
      </c>
    </row>
    <row r="112" spans="1:6" x14ac:dyDescent="0.25">
      <c r="A112" s="46" t="s">
        <v>672</v>
      </c>
      <c r="B112" s="45">
        <v>-5400</v>
      </c>
      <c r="C112" s="31">
        <f>VLOOKUP($A112,級距!$A:$K,9,FALSE)</f>
        <v>1</v>
      </c>
      <c r="D112" s="31">
        <f>VLOOKUP($A112,級距!$A:$K,10,FALSE)</f>
        <v>2</v>
      </c>
      <c r="E112" s="31">
        <f>VLOOKUP($A112,級距!$A:$K,11,FALSE)</f>
        <v>2</v>
      </c>
      <c r="F112" s="31">
        <f t="shared" si="2"/>
        <v>1</v>
      </c>
    </row>
    <row r="113" spans="1:6" x14ac:dyDescent="0.25">
      <c r="A113" s="46" t="s">
        <v>670</v>
      </c>
      <c r="B113" s="45">
        <v>-5400</v>
      </c>
      <c r="C113" s="31">
        <f>VLOOKUP($A113,級距!$A:$K,9,FALSE)</f>
        <v>2</v>
      </c>
      <c r="D113" s="31">
        <f>VLOOKUP($A113,級距!$A:$K,10,FALSE)</f>
        <v>2</v>
      </c>
      <c r="E113" s="31">
        <f>VLOOKUP($A113,級距!$A:$K,11,FALSE)</f>
        <v>2</v>
      </c>
      <c r="F113" s="31">
        <f t="shared" si="2"/>
        <v>1</v>
      </c>
    </row>
    <row r="114" spans="1:6" x14ac:dyDescent="0.25">
      <c r="A114" s="46" t="s">
        <v>669</v>
      </c>
      <c r="B114" s="45">
        <v>2200</v>
      </c>
      <c r="C114" s="31">
        <f>VLOOKUP($A114,級距!$A:$K,9,FALSE)</f>
        <v>5</v>
      </c>
      <c r="D114" s="31">
        <f>VLOOKUP($A114,級距!$A:$K,10,FALSE)</f>
        <v>5</v>
      </c>
      <c r="E114" s="31">
        <f>VLOOKUP($A114,級距!$A:$K,11,FALSE)</f>
        <v>2</v>
      </c>
      <c r="F114" s="31">
        <f t="shared" si="2"/>
        <v>1</v>
      </c>
    </row>
    <row r="115" spans="1:6" x14ac:dyDescent="0.25">
      <c r="A115" s="46" t="s">
        <v>668</v>
      </c>
      <c r="B115" s="45">
        <v>-2800</v>
      </c>
      <c r="C115" s="31">
        <f>VLOOKUP($A115,級距!$A:$K,9,FALSE)</f>
        <v>1</v>
      </c>
      <c r="D115" s="31">
        <f>VLOOKUP($A115,級距!$A:$K,10,FALSE)</f>
        <v>1</v>
      </c>
      <c r="E115" s="31">
        <f>VLOOKUP($A115,級距!$A:$K,11,FALSE)</f>
        <v>2</v>
      </c>
      <c r="F115" s="31">
        <f t="shared" si="2"/>
        <v>1</v>
      </c>
    </row>
    <row r="116" spans="1:6" x14ac:dyDescent="0.25">
      <c r="A116" s="46" t="s">
        <v>667</v>
      </c>
      <c r="B116" s="45">
        <v>-5400</v>
      </c>
      <c r="C116" s="31">
        <f>VLOOKUP($A116,級距!$A:$K,9,FALSE)</f>
        <v>5</v>
      </c>
      <c r="D116" s="31">
        <f>VLOOKUP($A116,級距!$A:$K,10,FALSE)</f>
        <v>1</v>
      </c>
      <c r="E116" s="31">
        <f>VLOOKUP($A116,級距!$A:$K,11,FALSE)</f>
        <v>2</v>
      </c>
      <c r="F116" s="31">
        <f t="shared" si="2"/>
        <v>1</v>
      </c>
    </row>
    <row r="117" spans="1:6" x14ac:dyDescent="0.25">
      <c r="A117" s="46" t="s">
        <v>666</v>
      </c>
      <c r="B117" s="45">
        <v>5650</v>
      </c>
      <c r="C117" s="31">
        <f>VLOOKUP($A117,級距!$A:$K,9,FALSE)</f>
        <v>5</v>
      </c>
      <c r="D117" s="31">
        <f>VLOOKUP($A117,級距!$A:$K,10,FALSE)</f>
        <v>6</v>
      </c>
      <c r="E117" s="31">
        <f>VLOOKUP($A117,級距!$A:$K,11,FALSE)</f>
        <v>2</v>
      </c>
      <c r="F117" s="31">
        <f t="shared" si="2"/>
        <v>1</v>
      </c>
    </row>
    <row r="118" spans="1:6" x14ac:dyDescent="0.25">
      <c r="A118" s="46" t="s">
        <v>664</v>
      </c>
      <c r="B118" s="45">
        <v>11100</v>
      </c>
      <c r="C118" s="31">
        <f>VLOOKUP($A118,級距!$A:$K,9,FALSE)</f>
        <v>7</v>
      </c>
      <c r="D118" s="31">
        <f>VLOOKUP($A118,級距!$A:$K,10,FALSE)</f>
        <v>5</v>
      </c>
      <c r="E118" s="31">
        <f>VLOOKUP($A118,級距!$A:$K,11,FALSE)</f>
        <v>1</v>
      </c>
      <c r="F118" s="31">
        <f t="shared" si="2"/>
        <v>1</v>
      </c>
    </row>
    <row r="119" spans="1:6" x14ac:dyDescent="0.25">
      <c r="A119" s="46" t="s">
        <v>662</v>
      </c>
      <c r="B119" s="45">
        <v>12250</v>
      </c>
      <c r="C119" s="31">
        <f>VLOOKUP($A119,級距!$A:$K,9,FALSE)</f>
        <v>10</v>
      </c>
      <c r="D119" s="31">
        <f>VLOOKUP($A119,級距!$A:$K,10,FALSE)</f>
        <v>9</v>
      </c>
      <c r="E119" s="31">
        <f>VLOOKUP($A119,級距!$A:$K,11,FALSE)</f>
        <v>4</v>
      </c>
      <c r="F119" s="31">
        <f t="shared" si="2"/>
        <v>1</v>
      </c>
    </row>
    <row r="120" spans="1:6" x14ac:dyDescent="0.25">
      <c r="A120" s="46" t="s">
        <v>661</v>
      </c>
      <c r="B120" s="45">
        <v>31400</v>
      </c>
      <c r="C120" s="31">
        <f>VLOOKUP($A120,級距!$A:$K,9,FALSE)</f>
        <v>10</v>
      </c>
      <c r="D120" s="31">
        <f>VLOOKUP($A120,級距!$A:$K,10,FALSE)</f>
        <v>9</v>
      </c>
      <c r="E120" s="31">
        <f>VLOOKUP($A120,級距!$A:$K,11,FALSE)</f>
        <v>4</v>
      </c>
      <c r="F120" s="31">
        <f t="shared" si="2"/>
        <v>1</v>
      </c>
    </row>
    <row r="121" spans="1:6" x14ac:dyDescent="0.25">
      <c r="A121" s="46" t="s">
        <v>660</v>
      </c>
      <c r="B121" s="45">
        <v>14900</v>
      </c>
      <c r="C121" s="31">
        <f>VLOOKUP($A121,級距!$A:$K,9,FALSE)</f>
        <v>5</v>
      </c>
      <c r="D121" s="31">
        <f>VLOOKUP($A121,級距!$A:$K,10,FALSE)</f>
        <v>8</v>
      </c>
      <c r="E121" s="31">
        <f>VLOOKUP($A121,級距!$A:$K,11,FALSE)</f>
        <v>3</v>
      </c>
      <c r="F121" s="31">
        <f t="shared" si="2"/>
        <v>1</v>
      </c>
    </row>
    <row r="122" spans="1:6" x14ac:dyDescent="0.25">
      <c r="A122" s="46" t="s">
        <v>658</v>
      </c>
      <c r="B122" s="45">
        <v>-5400</v>
      </c>
      <c r="C122" s="31">
        <f>VLOOKUP($A122,級距!$A:$K,9,FALSE)</f>
        <v>1</v>
      </c>
      <c r="D122" s="31">
        <f>VLOOKUP($A122,級距!$A:$K,10,FALSE)</f>
        <v>2</v>
      </c>
      <c r="E122" s="31">
        <f>VLOOKUP($A122,級距!$A:$K,11,FALSE)</f>
        <v>2</v>
      </c>
      <c r="F122" s="31">
        <f t="shared" si="2"/>
        <v>1</v>
      </c>
    </row>
    <row r="123" spans="1:6" x14ac:dyDescent="0.25">
      <c r="A123" s="46" t="s">
        <v>657</v>
      </c>
      <c r="B123" s="45">
        <v>-4100</v>
      </c>
      <c r="C123" s="31">
        <f>VLOOKUP($A123,級距!$A:$K,9,FALSE)</f>
        <v>4</v>
      </c>
      <c r="D123" s="31">
        <f>VLOOKUP($A123,級距!$A:$K,10,FALSE)</f>
        <v>1</v>
      </c>
      <c r="E123" s="31">
        <f>VLOOKUP($A123,級距!$A:$K,11,FALSE)</f>
        <v>2</v>
      </c>
      <c r="F123" s="31">
        <f t="shared" si="2"/>
        <v>1</v>
      </c>
    </row>
    <row r="124" spans="1:6" x14ac:dyDescent="0.25">
      <c r="A124" s="46" t="s">
        <v>655</v>
      </c>
      <c r="B124" s="45">
        <v>6650</v>
      </c>
      <c r="C124" s="31">
        <f>VLOOKUP($A124,級距!$A:$K,9,FALSE)</f>
        <v>7</v>
      </c>
      <c r="D124" s="31">
        <f>VLOOKUP($A124,級距!$A:$K,10,FALSE)</f>
        <v>5</v>
      </c>
      <c r="E124" s="31">
        <f>VLOOKUP($A124,級距!$A:$K,11,FALSE)</f>
        <v>1</v>
      </c>
      <c r="F124" s="31">
        <f t="shared" si="2"/>
        <v>1</v>
      </c>
    </row>
    <row r="125" spans="1:6" x14ac:dyDescent="0.25">
      <c r="A125" s="46" t="s">
        <v>653</v>
      </c>
      <c r="B125" s="45">
        <v>22800</v>
      </c>
      <c r="C125" s="31">
        <f>VLOOKUP($A125,級距!$A:$K,9,FALSE)</f>
        <v>9</v>
      </c>
      <c r="D125" s="31">
        <f>VLOOKUP($A125,級距!$A:$K,10,FALSE)</f>
        <v>7</v>
      </c>
      <c r="E125" s="31">
        <f>VLOOKUP($A125,級距!$A:$K,11,FALSE)</f>
        <v>4</v>
      </c>
      <c r="F125" s="31">
        <f t="shared" si="2"/>
        <v>1</v>
      </c>
    </row>
    <row r="126" spans="1:6" x14ac:dyDescent="0.25">
      <c r="A126" s="46" t="s">
        <v>652</v>
      </c>
      <c r="B126" s="45">
        <v>-5400</v>
      </c>
      <c r="C126" s="31">
        <f>VLOOKUP($A126,級距!$A:$K,9,FALSE)</f>
        <v>3</v>
      </c>
      <c r="D126" s="31">
        <f>VLOOKUP($A126,級距!$A:$K,10,FALSE)</f>
        <v>1</v>
      </c>
      <c r="E126" s="31">
        <f>VLOOKUP($A126,級距!$A:$K,11,FALSE)</f>
        <v>2</v>
      </c>
      <c r="F126" s="31">
        <f t="shared" si="2"/>
        <v>1</v>
      </c>
    </row>
    <row r="127" spans="1:6" x14ac:dyDescent="0.25">
      <c r="A127" s="46" t="s">
        <v>650</v>
      </c>
      <c r="B127" s="45">
        <v>21800</v>
      </c>
      <c r="C127" s="31">
        <f>VLOOKUP($A127,級距!$A:$K,9,FALSE)</f>
        <v>8</v>
      </c>
      <c r="D127" s="31">
        <f>VLOOKUP($A127,級距!$A:$K,10,FALSE)</f>
        <v>7</v>
      </c>
      <c r="E127" s="31">
        <f>VLOOKUP($A127,級距!$A:$K,11,FALSE)</f>
        <v>4</v>
      </c>
      <c r="F127" s="31">
        <f t="shared" si="2"/>
        <v>1</v>
      </c>
    </row>
    <row r="128" spans="1:6" x14ac:dyDescent="0.25">
      <c r="A128" s="46" t="s">
        <v>649</v>
      </c>
      <c r="B128" s="45">
        <v>-5400</v>
      </c>
      <c r="C128" s="31">
        <f>VLOOKUP($A128,級距!$A:$K,9,FALSE)</f>
        <v>2</v>
      </c>
      <c r="D128" s="31">
        <f>VLOOKUP($A128,級距!$A:$K,10,FALSE)</f>
        <v>4</v>
      </c>
      <c r="E128" s="31">
        <f>VLOOKUP($A128,級距!$A:$K,11,FALSE)</f>
        <v>2</v>
      </c>
      <c r="F128" s="31">
        <f t="shared" si="2"/>
        <v>1</v>
      </c>
    </row>
    <row r="129" spans="1:6" x14ac:dyDescent="0.25">
      <c r="A129" s="46" t="s">
        <v>648</v>
      </c>
      <c r="B129" s="45">
        <v>-5300</v>
      </c>
      <c r="C129" s="31">
        <f>VLOOKUP($A129,級距!$A:$K,9,FALSE)</f>
        <v>3</v>
      </c>
      <c r="D129" s="31">
        <f>VLOOKUP($A129,級距!$A:$K,10,FALSE)</f>
        <v>6</v>
      </c>
      <c r="E129" s="31">
        <f>VLOOKUP($A129,級距!$A:$K,11,FALSE)</f>
        <v>2</v>
      </c>
      <c r="F129" s="31">
        <f t="shared" si="2"/>
        <v>1</v>
      </c>
    </row>
    <row r="130" spans="1:6" x14ac:dyDescent="0.25">
      <c r="A130" s="46" t="s">
        <v>647</v>
      </c>
      <c r="B130" s="45">
        <v>-5200</v>
      </c>
      <c r="C130" s="31">
        <f>VLOOKUP($A130,級距!$A:$K,9,FALSE)</f>
        <v>2</v>
      </c>
      <c r="D130" s="31">
        <f>VLOOKUP($A130,級距!$A:$K,10,FALSE)</f>
        <v>3</v>
      </c>
      <c r="E130" s="31">
        <f>VLOOKUP($A130,級距!$A:$K,11,FALSE)</f>
        <v>2</v>
      </c>
      <c r="F130" s="31">
        <f t="shared" si="2"/>
        <v>1</v>
      </c>
    </row>
    <row r="131" spans="1:6" x14ac:dyDescent="0.25">
      <c r="A131" s="46" t="s">
        <v>645</v>
      </c>
      <c r="B131" s="45">
        <v>-5400</v>
      </c>
      <c r="C131" s="31">
        <f>VLOOKUP($A131,級距!$A:$K,9,FALSE)</f>
        <v>5</v>
      </c>
      <c r="D131" s="31">
        <f>VLOOKUP($A131,級距!$A:$K,10,FALSE)</f>
        <v>2</v>
      </c>
      <c r="E131" s="31">
        <f>VLOOKUP($A131,級距!$A:$K,11,FALSE)</f>
        <v>2</v>
      </c>
      <c r="F131" s="31">
        <f t="shared" si="2"/>
        <v>1</v>
      </c>
    </row>
    <row r="132" spans="1:6" x14ac:dyDescent="0.25">
      <c r="A132" s="46" t="s">
        <v>643</v>
      </c>
      <c r="B132" s="45">
        <v>5400</v>
      </c>
      <c r="C132" s="31">
        <f>VLOOKUP($A132,級距!$A:$K,9,FALSE)</f>
        <v>5</v>
      </c>
      <c r="D132" s="31">
        <f>VLOOKUP($A132,級距!$A:$K,10,FALSE)</f>
        <v>8</v>
      </c>
      <c r="E132" s="31">
        <f>VLOOKUP($A132,級距!$A:$K,11,FALSE)</f>
        <v>3</v>
      </c>
      <c r="F132" s="31">
        <f t="shared" ref="F132:F195" si="3">IF(A216&lt;&gt;A215,1,0)</f>
        <v>1</v>
      </c>
    </row>
    <row r="133" spans="1:6" x14ac:dyDescent="0.25">
      <c r="A133" s="46" t="s">
        <v>641</v>
      </c>
      <c r="B133" s="45">
        <v>7200</v>
      </c>
      <c r="C133" s="31">
        <f>VLOOKUP($A133,級距!$A:$K,9,FALSE)</f>
        <v>8</v>
      </c>
      <c r="D133" s="31">
        <f>VLOOKUP($A133,級距!$A:$K,10,FALSE)</f>
        <v>6</v>
      </c>
      <c r="E133" s="31">
        <f>VLOOKUP($A133,級距!$A:$K,11,FALSE)</f>
        <v>1</v>
      </c>
      <c r="F133" s="31">
        <f t="shared" si="3"/>
        <v>1</v>
      </c>
    </row>
    <row r="134" spans="1:6" x14ac:dyDescent="0.25">
      <c r="A134" s="46" t="s">
        <v>640</v>
      </c>
      <c r="B134" s="45">
        <v>-2400</v>
      </c>
      <c r="C134" s="31">
        <f>VLOOKUP($A134,級距!$A:$K,9,FALSE)</f>
        <v>10</v>
      </c>
      <c r="D134" s="31">
        <f>VLOOKUP($A134,級距!$A:$K,10,FALSE)</f>
        <v>6</v>
      </c>
      <c r="E134" s="31">
        <f>VLOOKUP($A134,級距!$A:$K,11,FALSE)</f>
        <v>1</v>
      </c>
      <c r="F134" s="31">
        <f t="shared" si="3"/>
        <v>1</v>
      </c>
    </row>
    <row r="135" spans="1:6" x14ac:dyDescent="0.25">
      <c r="A135" s="46" t="s">
        <v>639</v>
      </c>
      <c r="B135" s="45">
        <v>11000</v>
      </c>
      <c r="C135" s="31">
        <f>VLOOKUP($A135,級距!$A:$K,9,FALSE)</f>
        <v>8</v>
      </c>
      <c r="D135" s="31">
        <f>VLOOKUP($A135,級距!$A:$K,10,FALSE)</f>
        <v>8</v>
      </c>
      <c r="E135" s="31">
        <f>VLOOKUP($A135,級距!$A:$K,11,FALSE)</f>
        <v>4</v>
      </c>
      <c r="F135" s="31">
        <f t="shared" si="3"/>
        <v>1</v>
      </c>
    </row>
    <row r="136" spans="1:6" x14ac:dyDescent="0.25">
      <c r="A136" s="46" t="s">
        <v>638</v>
      </c>
      <c r="B136" s="45">
        <v>6950</v>
      </c>
      <c r="C136" s="31">
        <f>VLOOKUP($A136,級距!$A:$K,9,FALSE)</f>
        <v>7</v>
      </c>
      <c r="D136" s="31">
        <f>VLOOKUP($A136,級距!$A:$K,10,FALSE)</f>
        <v>5</v>
      </c>
      <c r="E136" s="31">
        <f>VLOOKUP($A136,級距!$A:$K,11,FALSE)</f>
        <v>1</v>
      </c>
      <c r="F136" s="31">
        <f t="shared" si="3"/>
        <v>1</v>
      </c>
    </row>
    <row r="137" spans="1:6" x14ac:dyDescent="0.25">
      <c r="A137" s="46" t="s">
        <v>637</v>
      </c>
      <c r="B137" s="45">
        <v>16300</v>
      </c>
      <c r="C137" s="31">
        <f>VLOOKUP($A137,級距!$A:$K,9,FALSE)</f>
        <v>9</v>
      </c>
      <c r="D137" s="31">
        <f>VLOOKUP($A137,級距!$A:$K,10,FALSE)</f>
        <v>9</v>
      </c>
      <c r="E137" s="31">
        <f>VLOOKUP($A137,級距!$A:$K,11,FALSE)</f>
        <v>4</v>
      </c>
      <c r="F137" s="31">
        <f t="shared" si="3"/>
        <v>1</v>
      </c>
    </row>
    <row r="138" spans="1:6" x14ac:dyDescent="0.25">
      <c r="A138" s="46" t="s">
        <v>635</v>
      </c>
      <c r="B138" s="45">
        <v>-5400</v>
      </c>
      <c r="C138" s="31">
        <f>VLOOKUP($A138,級距!$A:$K,9,FALSE)</f>
        <v>5</v>
      </c>
      <c r="D138" s="31">
        <f>VLOOKUP($A138,級距!$A:$K,10,FALSE)</f>
        <v>2</v>
      </c>
      <c r="E138" s="31">
        <f>VLOOKUP($A138,級距!$A:$K,11,FALSE)</f>
        <v>2</v>
      </c>
      <c r="F138" s="31">
        <f t="shared" si="3"/>
        <v>1</v>
      </c>
    </row>
    <row r="139" spans="1:6" x14ac:dyDescent="0.25">
      <c r="A139" s="46" t="s">
        <v>634</v>
      </c>
      <c r="B139" s="45">
        <v>2600</v>
      </c>
      <c r="C139" s="31">
        <f>VLOOKUP($A139,級距!$A:$K,9,FALSE)</f>
        <v>2</v>
      </c>
      <c r="D139" s="31">
        <f>VLOOKUP($A139,級距!$A:$K,10,FALSE)</f>
        <v>5</v>
      </c>
      <c r="E139" s="31">
        <f>VLOOKUP($A139,級距!$A:$K,11,FALSE)</f>
        <v>2</v>
      </c>
      <c r="F139" s="31">
        <f t="shared" si="3"/>
        <v>1</v>
      </c>
    </row>
    <row r="140" spans="1:6" x14ac:dyDescent="0.25">
      <c r="A140" s="46" t="s">
        <v>633</v>
      </c>
      <c r="B140" s="45">
        <v>6700</v>
      </c>
      <c r="C140" s="31">
        <f>VLOOKUP($A140,級距!$A:$K,9,FALSE)</f>
        <v>7</v>
      </c>
      <c r="D140" s="31">
        <f>VLOOKUP($A140,級距!$A:$K,10,FALSE)</f>
        <v>9</v>
      </c>
      <c r="E140" s="31">
        <f>VLOOKUP($A140,級距!$A:$K,11,FALSE)</f>
        <v>4</v>
      </c>
      <c r="F140" s="31">
        <f t="shared" si="3"/>
        <v>1</v>
      </c>
    </row>
    <row r="141" spans="1:6" x14ac:dyDescent="0.25">
      <c r="A141" s="46" t="s">
        <v>632</v>
      </c>
      <c r="B141" s="45">
        <v>-4250</v>
      </c>
      <c r="C141" s="31">
        <f>VLOOKUP($A141,級距!$A:$K,9,FALSE)</f>
        <v>4</v>
      </c>
      <c r="D141" s="31">
        <f>VLOOKUP($A141,級距!$A:$K,10,FALSE)</f>
        <v>2</v>
      </c>
      <c r="E141" s="31">
        <f>VLOOKUP($A141,級距!$A:$K,11,FALSE)</f>
        <v>2</v>
      </c>
      <c r="F141" s="31">
        <f t="shared" si="3"/>
        <v>1</v>
      </c>
    </row>
    <row r="142" spans="1:6" x14ac:dyDescent="0.25">
      <c r="A142" s="46" t="s">
        <v>630</v>
      </c>
      <c r="B142" s="45">
        <v>-800</v>
      </c>
      <c r="C142" s="31">
        <f>VLOOKUP($A142,級距!$A:$K,9,FALSE)</f>
        <v>6</v>
      </c>
      <c r="D142" s="31">
        <f>VLOOKUP($A142,級距!$A:$K,10,FALSE)</f>
        <v>6</v>
      </c>
      <c r="E142" s="31">
        <f>VLOOKUP($A142,級距!$A:$K,11,FALSE)</f>
        <v>1</v>
      </c>
      <c r="F142" s="31">
        <f t="shared" si="3"/>
        <v>1</v>
      </c>
    </row>
    <row r="143" spans="1:6" x14ac:dyDescent="0.25">
      <c r="A143" s="46" t="s">
        <v>629</v>
      </c>
      <c r="B143" s="45">
        <v>3500</v>
      </c>
      <c r="C143" s="31">
        <f>VLOOKUP($A143,級距!$A:$K,9,FALSE)</f>
        <v>5</v>
      </c>
      <c r="D143" s="31">
        <f>VLOOKUP($A143,級距!$A:$K,10,FALSE)</f>
        <v>6</v>
      </c>
      <c r="E143" s="31">
        <f>VLOOKUP($A143,級距!$A:$K,11,FALSE)</f>
        <v>2</v>
      </c>
      <c r="F143" s="31">
        <f t="shared" si="3"/>
        <v>1</v>
      </c>
    </row>
    <row r="144" spans="1:6" x14ac:dyDescent="0.25">
      <c r="A144" s="46" t="s">
        <v>628</v>
      </c>
      <c r="B144" s="45">
        <v>-5400</v>
      </c>
      <c r="C144" s="31">
        <f>VLOOKUP($A144,級距!$A:$K,9,FALSE)</f>
        <v>8</v>
      </c>
      <c r="D144" s="31">
        <f>VLOOKUP($A144,級距!$A:$K,10,FALSE)</f>
        <v>4</v>
      </c>
      <c r="E144" s="31">
        <f>VLOOKUP($A144,級距!$A:$K,11,FALSE)</f>
        <v>1</v>
      </c>
      <c r="F144" s="31">
        <f t="shared" si="3"/>
        <v>1</v>
      </c>
    </row>
    <row r="145" spans="1:6" x14ac:dyDescent="0.25">
      <c r="A145" s="46" t="s">
        <v>627</v>
      </c>
      <c r="B145" s="45">
        <v>-5400</v>
      </c>
      <c r="C145" s="31">
        <f>VLOOKUP($A145,級距!$A:$K,9,FALSE)</f>
        <v>3</v>
      </c>
      <c r="D145" s="31">
        <f>VLOOKUP($A145,級距!$A:$K,10,FALSE)</f>
        <v>4</v>
      </c>
      <c r="E145" s="31">
        <f>VLOOKUP($A145,級距!$A:$K,11,FALSE)</f>
        <v>2</v>
      </c>
      <c r="F145" s="31">
        <f t="shared" si="3"/>
        <v>1</v>
      </c>
    </row>
    <row r="146" spans="1:6" x14ac:dyDescent="0.25">
      <c r="A146" s="46" t="s">
        <v>626</v>
      </c>
      <c r="B146" s="45">
        <v>-5400</v>
      </c>
      <c r="C146" s="31">
        <f>VLOOKUP($A146,級距!$A:$K,9,FALSE)</f>
        <v>7</v>
      </c>
      <c r="D146" s="31">
        <f>VLOOKUP($A146,級距!$A:$K,10,FALSE)</f>
        <v>7</v>
      </c>
      <c r="E146" s="31">
        <f>VLOOKUP($A146,級距!$A:$K,11,FALSE)</f>
        <v>4</v>
      </c>
      <c r="F146" s="31">
        <f t="shared" si="3"/>
        <v>1</v>
      </c>
    </row>
    <row r="147" spans="1:6" x14ac:dyDescent="0.25">
      <c r="A147" s="46" t="s">
        <v>625</v>
      </c>
      <c r="B147" s="45">
        <v>29850</v>
      </c>
      <c r="C147" s="31">
        <f>VLOOKUP($A147,級距!$A:$K,9,FALSE)</f>
        <v>10</v>
      </c>
      <c r="D147" s="31">
        <f>VLOOKUP($A147,級距!$A:$K,10,FALSE)</f>
        <v>9</v>
      </c>
      <c r="E147" s="31">
        <f>VLOOKUP($A147,級距!$A:$K,11,FALSE)</f>
        <v>4</v>
      </c>
      <c r="F147" s="31">
        <f t="shared" si="3"/>
        <v>1</v>
      </c>
    </row>
    <row r="148" spans="1:6" x14ac:dyDescent="0.25">
      <c r="A148" s="46" t="s">
        <v>624</v>
      </c>
      <c r="B148" s="45">
        <v>18050</v>
      </c>
      <c r="C148" s="31">
        <f>VLOOKUP($A148,級距!$A:$K,9,FALSE)</f>
        <v>10</v>
      </c>
      <c r="D148" s="31">
        <f>VLOOKUP($A148,級距!$A:$K,10,FALSE)</f>
        <v>5</v>
      </c>
      <c r="E148" s="31">
        <f>VLOOKUP($A148,級距!$A:$K,11,FALSE)</f>
        <v>1</v>
      </c>
      <c r="F148" s="31">
        <f t="shared" si="3"/>
        <v>1</v>
      </c>
    </row>
    <row r="149" spans="1:6" x14ac:dyDescent="0.25">
      <c r="A149" s="46" t="s">
        <v>623</v>
      </c>
      <c r="B149" s="45">
        <v>-5400</v>
      </c>
      <c r="C149" s="31">
        <f>VLOOKUP($A149,級距!$A:$K,9,FALSE)</f>
        <v>5</v>
      </c>
      <c r="D149" s="31">
        <f>VLOOKUP($A149,級距!$A:$K,10,FALSE)</f>
        <v>1</v>
      </c>
      <c r="E149" s="31">
        <f>VLOOKUP($A149,級距!$A:$K,11,FALSE)</f>
        <v>2</v>
      </c>
      <c r="F149" s="31">
        <f t="shared" si="3"/>
        <v>1</v>
      </c>
    </row>
    <row r="150" spans="1:6" x14ac:dyDescent="0.25">
      <c r="A150" s="46" t="s">
        <v>622</v>
      </c>
      <c r="B150" s="45">
        <v>38250</v>
      </c>
      <c r="C150" s="31">
        <f>VLOOKUP($A150,級距!$A:$K,9,FALSE)</f>
        <v>10</v>
      </c>
      <c r="D150" s="31">
        <f>VLOOKUP($A150,級距!$A:$K,10,FALSE)</f>
        <v>7</v>
      </c>
      <c r="E150" s="31">
        <f>VLOOKUP($A150,級距!$A:$K,11,FALSE)</f>
        <v>4</v>
      </c>
      <c r="F150" s="31">
        <f t="shared" si="3"/>
        <v>1</v>
      </c>
    </row>
    <row r="151" spans="1:6" x14ac:dyDescent="0.25">
      <c r="A151" s="46" t="s">
        <v>621</v>
      </c>
      <c r="B151" s="45">
        <v>-5400</v>
      </c>
      <c r="C151" s="31">
        <f>VLOOKUP($A151,級距!$A:$K,9,FALSE)</f>
        <v>9</v>
      </c>
      <c r="D151" s="31">
        <f>VLOOKUP($A151,級距!$A:$K,10,FALSE)</f>
        <v>2</v>
      </c>
      <c r="E151" s="31">
        <f>VLOOKUP($A151,級距!$A:$K,11,FALSE)</f>
        <v>1</v>
      </c>
      <c r="F151" s="31">
        <f t="shared" si="3"/>
        <v>1</v>
      </c>
    </row>
    <row r="152" spans="1:6" x14ac:dyDescent="0.25">
      <c r="A152" s="46" t="s">
        <v>620</v>
      </c>
      <c r="B152" s="45">
        <v>-10200</v>
      </c>
      <c r="C152" s="31">
        <f>VLOOKUP($A152,級距!$A:$K,9,FALSE)</f>
        <v>8</v>
      </c>
      <c r="D152" s="31">
        <f>VLOOKUP($A152,級距!$A:$K,10,FALSE)</f>
        <v>4</v>
      </c>
      <c r="E152" s="31">
        <f>VLOOKUP($A152,級距!$A:$K,11,FALSE)</f>
        <v>1</v>
      </c>
      <c r="F152" s="31">
        <f t="shared" si="3"/>
        <v>1</v>
      </c>
    </row>
    <row r="153" spans="1:6" x14ac:dyDescent="0.25">
      <c r="A153" s="46" t="s">
        <v>618</v>
      </c>
      <c r="B153" s="45">
        <v>16400</v>
      </c>
      <c r="C153" s="31">
        <f>VLOOKUP($A153,級距!$A:$K,9,FALSE)</f>
        <v>10</v>
      </c>
      <c r="D153" s="31">
        <f>VLOOKUP($A153,級距!$A:$K,10,FALSE)</f>
        <v>10</v>
      </c>
      <c r="E153" s="31">
        <f>VLOOKUP($A153,級距!$A:$K,11,FALSE)</f>
        <v>4</v>
      </c>
      <c r="F153" s="31">
        <f t="shared" si="3"/>
        <v>1</v>
      </c>
    </row>
    <row r="154" spans="1:6" x14ac:dyDescent="0.25">
      <c r="A154" s="46" t="s">
        <v>616</v>
      </c>
      <c r="B154" s="45">
        <v>-10200</v>
      </c>
      <c r="C154" s="31">
        <f>VLOOKUP($A154,級距!$A:$K,9,FALSE)</f>
        <v>10</v>
      </c>
      <c r="D154" s="31">
        <f>VLOOKUP($A154,級距!$A:$K,10,FALSE)</f>
        <v>9</v>
      </c>
      <c r="E154" s="31">
        <f>VLOOKUP($A154,級距!$A:$K,11,FALSE)</f>
        <v>4</v>
      </c>
      <c r="F154" s="31">
        <f t="shared" si="3"/>
        <v>1</v>
      </c>
    </row>
    <row r="155" spans="1:6" x14ac:dyDescent="0.25">
      <c r="A155" s="46" t="s">
        <v>614</v>
      </c>
      <c r="B155" s="45">
        <v>5000</v>
      </c>
      <c r="C155" s="31">
        <f>VLOOKUP($A155,級距!$A:$K,9,FALSE)</f>
        <v>10</v>
      </c>
      <c r="D155" s="31">
        <f>VLOOKUP($A155,級距!$A:$K,10,FALSE)</f>
        <v>8</v>
      </c>
      <c r="E155" s="31">
        <f>VLOOKUP($A155,級距!$A:$K,11,FALSE)</f>
        <v>4</v>
      </c>
      <c r="F155" s="31">
        <f t="shared" si="3"/>
        <v>1</v>
      </c>
    </row>
    <row r="156" spans="1:6" x14ac:dyDescent="0.25">
      <c r="A156" s="46" t="s">
        <v>613</v>
      </c>
      <c r="B156" s="45">
        <v>16800</v>
      </c>
      <c r="C156" s="31">
        <f>VLOOKUP($A156,級距!$A:$K,9,FALSE)</f>
        <v>10</v>
      </c>
      <c r="D156" s="31">
        <f>VLOOKUP($A156,級距!$A:$K,10,FALSE)</f>
        <v>5</v>
      </c>
      <c r="E156" s="31">
        <f>VLOOKUP($A156,級距!$A:$K,11,FALSE)</f>
        <v>1</v>
      </c>
      <c r="F156" s="31">
        <f t="shared" si="3"/>
        <v>1</v>
      </c>
    </row>
    <row r="157" spans="1:6" x14ac:dyDescent="0.25">
      <c r="A157" s="46" t="s">
        <v>612</v>
      </c>
      <c r="B157" s="45">
        <v>21050</v>
      </c>
      <c r="C157" s="31">
        <f>VLOOKUP($A157,級距!$A:$K,9,FALSE)</f>
        <v>10</v>
      </c>
      <c r="D157" s="31">
        <f>VLOOKUP($A157,級距!$A:$K,10,FALSE)</f>
        <v>7</v>
      </c>
      <c r="E157" s="31">
        <f>VLOOKUP($A157,級距!$A:$K,11,FALSE)</f>
        <v>4</v>
      </c>
      <c r="F157" s="31">
        <f t="shared" si="3"/>
        <v>1</v>
      </c>
    </row>
    <row r="158" spans="1:6" x14ac:dyDescent="0.25">
      <c r="A158" s="46" t="s">
        <v>611</v>
      </c>
      <c r="B158" s="45">
        <v>24850</v>
      </c>
      <c r="C158" s="31">
        <f>VLOOKUP($A158,級距!$A:$K,9,FALSE)</f>
        <v>10</v>
      </c>
      <c r="D158" s="31">
        <f>VLOOKUP($A158,級距!$A:$K,10,FALSE)</f>
        <v>9</v>
      </c>
      <c r="E158" s="31">
        <f>VLOOKUP($A158,級距!$A:$K,11,FALSE)</f>
        <v>4</v>
      </c>
      <c r="F158" s="31">
        <f t="shared" si="3"/>
        <v>1</v>
      </c>
    </row>
    <row r="159" spans="1:6" x14ac:dyDescent="0.25">
      <c r="A159" s="46" t="s">
        <v>609</v>
      </c>
      <c r="B159" s="45">
        <v>18900</v>
      </c>
      <c r="C159" s="31">
        <f>VLOOKUP($A159,級距!$A:$K,9,FALSE)</f>
        <v>9</v>
      </c>
      <c r="D159" s="31">
        <f>VLOOKUP($A159,級距!$A:$K,10,FALSE)</f>
        <v>9</v>
      </c>
      <c r="E159" s="31">
        <f>VLOOKUP($A159,級距!$A:$K,11,FALSE)</f>
        <v>4</v>
      </c>
      <c r="F159" s="31">
        <f t="shared" si="3"/>
        <v>1</v>
      </c>
    </row>
    <row r="160" spans="1:6" x14ac:dyDescent="0.25">
      <c r="A160" s="46" t="s">
        <v>607</v>
      </c>
      <c r="B160" s="45">
        <v>-5400</v>
      </c>
      <c r="C160" s="31">
        <f>VLOOKUP($A160,級距!$A:$K,9,FALSE)</f>
        <v>7</v>
      </c>
      <c r="D160" s="31">
        <f>VLOOKUP($A160,級距!$A:$K,10,FALSE)</f>
        <v>4</v>
      </c>
      <c r="E160" s="31">
        <f>VLOOKUP($A160,級距!$A:$K,11,FALSE)</f>
        <v>1</v>
      </c>
      <c r="F160" s="31">
        <f t="shared" si="3"/>
        <v>1</v>
      </c>
    </row>
    <row r="161" spans="1:6" x14ac:dyDescent="0.25">
      <c r="A161" s="46" t="s">
        <v>606</v>
      </c>
      <c r="B161" s="45">
        <v>9800</v>
      </c>
      <c r="C161" s="31">
        <f>VLOOKUP($A161,級距!$A:$K,9,FALSE)</f>
        <v>8</v>
      </c>
      <c r="D161" s="31">
        <f>VLOOKUP($A161,級距!$A:$K,10,FALSE)</f>
        <v>8</v>
      </c>
      <c r="E161" s="31">
        <f>VLOOKUP($A161,級距!$A:$K,11,FALSE)</f>
        <v>4</v>
      </c>
      <c r="F161" s="31">
        <f t="shared" si="3"/>
        <v>1</v>
      </c>
    </row>
    <row r="162" spans="1:6" x14ac:dyDescent="0.25">
      <c r="A162" s="46" t="s">
        <v>605</v>
      </c>
      <c r="B162" s="45">
        <v>2800</v>
      </c>
      <c r="C162" s="31">
        <f>VLOOKUP($A162,級距!$A:$K,9,FALSE)</f>
        <v>4</v>
      </c>
      <c r="D162" s="31">
        <f>VLOOKUP($A162,級距!$A:$K,10,FALSE)</f>
        <v>6</v>
      </c>
      <c r="E162" s="31">
        <f>VLOOKUP($A162,級距!$A:$K,11,FALSE)</f>
        <v>2</v>
      </c>
      <c r="F162" s="31">
        <f t="shared" si="3"/>
        <v>1</v>
      </c>
    </row>
    <row r="163" spans="1:6" x14ac:dyDescent="0.25">
      <c r="A163" s="46" t="s">
        <v>604</v>
      </c>
      <c r="B163" s="45">
        <v>7600</v>
      </c>
      <c r="C163" s="31">
        <f>VLOOKUP($A163,級距!$A:$K,9,FALSE)</f>
        <v>4</v>
      </c>
      <c r="D163" s="31">
        <f>VLOOKUP($A163,級距!$A:$K,10,FALSE)</f>
        <v>4</v>
      </c>
      <c r="E163" s="31">
        <f>VLOOKUP($A163,級距!$A:$K,11,FALSE)</f>
        <v>2</v>
      </c>
      <c r="F163" s="31">
        <f t="shared" si="3"/>
        <v>1</v>
      </c>
    </row>
    <row r="164" spans="1:6" x14ac:dyDescent="0.25">
      <c r="A164" s="46" t="s">
        <v>602</v>
      </c>
      <c r="B164" s="45">
        <v>-5400</v>
      </c>
      <c r="C164" s="31">
        <f>VLOOKUP($A164,級距!$A:$K,9,FALSE)</f>
        <v>1</v>
      </c>
      <c r="D164" s="31">
        <f>VLOOKUP($A164,級距!$A:$K,10,FALSE)</f>
        <v>3</v>
      </c>
      <c r="E164" s="31">
        <f>VLOOKUP($A164,級距!$A:$K,11,FALSE)</f>
        <v>2</v>
      </c>
      <c r="F164" s="31">
        <f t="shared" si="3"/>
        <v>1</v>
      </c>
    </row>
    <row r="165" spans="1:6" x14ac:dyDescent="0.25">
      <c r="A165" s="46" t="s">
        <v>601</v>
      </c>
      <c r="B165" s="45">
        <v>-7100</v>
      </c>
      <c r="C165" s="31">
        <f>VLOOKUP($A165,級距!$A:$K,9,FALSE)</f>
        <v>1</v>
      </c>
      <c r="D165" s="31">
        <f>VLOOKUP($A165,級距!$A:$K,10,FALSE)</f>
        <v>4</v>
      </c>
      <c r="E165" s="31">
        <f>VLOOKUP($A165,級距!$A:$K,11,FALSE)</f>
        <v>2</v>
      </c>
      <c r="F165" s="31">
        <f t="shared" si="3"/>
        <v>1</v>
      </c>
    </row>
    <row r="166" spans="1:6" x14ac:dyDescent="0.25">
      <c r="A166" s="46" t="s">
        <v>600</v>
      </c>
      <c r="B166" s="45">
        <v>-2200</v>
      </c>
      <c r="C166" s="31">
        <f>VLOOKUP($A166,級距!$A:$K,9,FALSE)</f>
        <v>3</v>
      </c>
      <c r="D166" s="31">
        <f>VLOOKUP($A166,級距!$A:$K,10,FALSE)</f>
        <v>1</v>
      </c>
      <c r="E166" s="31">
        <f>VLOOKUP($A166,級距!$A:$K,11,FALSE)</f>
        <v>2</v>
      </c>
      <c r="F166" s="31">
        <f t="shared" si="3"/>
        <v>1</v>
      </c>
    </row>
    <row r="167" spans="1:6" x14ac:dyDescent="0.25">
      <c r="A167" s="46" t="s">
        <v>597</v>
      </c>
      <c r="B167" s="45">
        <v>1600</v>
      </c>
      <c r="C167" s="31">
        <f>VLOOKUP($A167,級距!$A:$K,9,FALSE)</f>
        <v>2</v>
      </c>
      <c r="D167" s="31">
        <f>VLOOKUP($A167,級距!$A:$K,10,FALSE)</f>
        <v>5</v>
      </c>
      <c r="E167" s="31">
        <f>VLOOKUP($A167,級距!$A:$K,11,FALSE)</f>
        <v>2</v>
      </c>
      <c r="F167" s="31">
        <f t="shared" si="3"/>
        <v>1</v>
      </c>
    </row>
    <row r="168" spans="1:6" x14ac:dyDescent="0.25">
      <c r="A168" s="46" t="s">
        <v>595</v>
      </c>
      <c r="B168" s="45">
        <v>-600</v>
      </c>
      <c r="C168" s="31">
        <f>VLOOKUP($A168,級距!$A:$K,9,FALSE)</f>
        <v>2</v>
      </c>
      <c r="D168" s="31">
        <f>VLOOKUP($A168,級距!$A:$K,10,FALSE)</f>
        <v>7</v>
      </c>
      <c r="E168" s="31">
        <f>VLOOKUP($A168,級距!$A:$K,11,FALSE)</f>
        <v>3</v>
      </c>
      <c r="F168" s="31">
        <f t="shared" si="3"/>
        <v>1</v>
      </c>
    </row>
    <row r="169" spans="1:6" x14ac:dyDescent="0.25">
      <c r="A169" s="46" t="s">
        <v>594</v>
      </c>
      <c r="B169" s="45">
        <v>5550</v>
      </c>
      <c r="C169" s="31">
        <f>VLOOKUP($A169,級距!$A:$K,9,FALSE)</f>
        <v>9</v>
      </c>
      <c r="D169" s="31">
        <f>VLOOKUP($A169,級距!$A:$K,10,FALSE)</f>
        <v>6</v>
      </c>
      <c r="E169" s="31">
        <f>VLOOKUP($A169,級距!$A:$K,11,FALSE)</f>
        <v>1</v>
      </c>
      <c r="F169" s="31">
        <f t="shared" si="3"/>
        <v>1</v>
      </c>
    </row>
    <row r="170" spans="1:6" x14ac:dyDescent="0.25">
      <c r="A170" s="46" t="s">
        <v>593</v>
      </c>
      <c r="B170" s="45">
        <v>11200</v>
      </c>
      <c r="C170" s="31">
        <f>VLOOKUP($A170,級距!$A:$K,9,FALSE)</f>
        <v>6</v>
      </c>
      <c r="D170" s="31">
        <f>VLOOKUP($A170,級距!$A:$K,10,FALSE)</f>
        <v>7</v>
      </c>
      <c r="E170" s="31">
        <f>VLOOKUP($A170,級距!$A:$K,11,FALSE)</f>
        <v>4</v>
      </c>
      <c r="F170" s="31">
        <f t="shared" si="3"/>
        <v>1</v>
      </c>
    </row>
    <row r="171" spans="1:6" x14ac:dyDescent="0.25">
      <c r="A171" s="46" t="s">
        <v>592</v>
      </c>
      <c r="B171" s="45">
        <v>-1600</v>
      </c>
      <c r="C171" s="31">
        <f>VLOOKUP($A171,級距!$A:$K,9,FALSE)</f>
        <v>2</v>
      </c>
      <c r="D171" s="31">
        <f>VLOOKUP($A171,級距!$A:$K,10,FALSE)</f>
        <v>7</v>
      </c>
      <c r="E171" s="31">
        <f>VLOOKUP($A171,級距!$A:$K,11,FALSE)</f>
        <v>3</v>
      </c>
      <c r="F171" s="31">
        <f t="shared" si="3"/>
        <v>1</v>
      </c>
    </row>
    <row r="172" spans="1:6" x14ac:dyDescent="0.25">
      <c r="A172" s="46" t="s">
        <v>591</v>
      </c>
      <c r="B172" s="45">
        <v>5400</v>
      </c>
      <c r="C172" s="31">
        <f>VLOOKUP($A172,級距!$A:$K,9,FALSE)</f>
        <v>3</v>
      </c>
      <c r="D172" s="31">
        <f>VLOOKUP($A172,級距!$A:$K,10,FALSE)</f>
        <v>9</v>
      </c>
      <c r="E172" s="31">
        <f>VLOOKUP($A172,級距!$A:$K,11,FALSE)</f>
        <v>3</v>
      </c>
      <c r="F172" s="31">
        <f t="shared" si="3"/>
        <v>1</v>
      </c>
    </row>
    <row r="173" spans="1:6" x14ac:dyDescent="0.25">
      <c r="A173" s="46" t="s">
        <v>590</v>
      </c>
      <c r="B173" s="45">
        <v>-1600</v>
      </c>
      <c r="C173" s="31">
        <f>VLOOKUP($A173,級距!$A:$K,9,FALSE)</f>
        <v>1</v>
      </c>
      <c r="D173" s="31">
        <f>VLOOKUP($A173,級距!$A:$K,10,FALSE)</f>
        <v>2</v>
      </c>
      <c r="E173" s="31">
        <f>VLOOKUP($A173,級距!$A:$K,11,FALSE)</f>
        <v>2</v>
      </c>
      <c r="F173" s="31">
        <f t="shared" si="3"/>
        <v>1</v>
      </c>
    </row>
    <row r="174" spans="1:6" x14ac:dyDescent="0.25">
      <c r="A174" s="46" t="s">
        <v>589</v>
      </c>
      <c r="B174" s="45">
        <v>1200</v>
      </c>
      <c r="C174" s="31">
        <f>VLOOKUP($A174,級距!$A:$K,9,FALSE)</f>
        <v>1</v>
      </c>
      <c r="D174" s="31">
        <f>VLOOKUP($A174,級距!$A:$K,10,FALSE)</f>
        <v>5</v>
      </c>
      <c r="E174" s="31">
        <f>VLOOKUP($A174,級距!$A:$K,11,FALSE)</f>
        <v>2</v>
      </c>
      <c r="F174" s="31">
        <f t="shared" si="3"/>
        <v>1</v>
      </c>
    </row>
    <row r="175" spans="1:6" x14ac:dyDescent="0.25">
      <c r="A175" s="46" t="s">
        <v>588</v>
      </c>
      <c r="B175" s="45">
        <v>-2900</v>
      </c>
      <c r="C175" s="31">
        <f>VLOOKUP($A175,級距!$A:$K,9,FALSE)</f>
        <v>4</v>
      </c>
      <c r="D175" s="31">
        <f>VLOOKUP($A175,級距!$A:$K,10,FALSE)</f>
        <v>4</v>
      </c>
      <c r="E175" s="31">
        <f>VLOOKUP($A175,級距!$A:$K,11,FALSE)</f>
        <v>2</v>
      </c>
      <c r="F175" s="31">
        <f t="shared" si="3"/>
        <v>1</v>
      </c>
    </row>
    <row r="176" spans="1:6" x14ac:dyDescent="0.25">
      <c r="A176" s="46" t="s">
        <v>587</v>
      </c>
      <c r="B176" s="45">
        <v>-4800</v>
      </c>
      <c r="C176" s="31">
        <f>VLOOKUP($A176,級距!$A:$K,9,FALSE)</f>
        <v>2</v>
      </c>
      <c r="D176" s="31">
        <f>VLOOKUP($A176,級距!$A:$K,10,FALSE)</f>
        <v>3</v>
      </c>
      <c r="E176" s="31">
        <f>VLOOKUP($A176,級距!$A:$K,11,FALSE)</f>
        <v>2</v>
      </c>
      <c r="F176" s="31">
        <f t="shared" si="3"/>
        <v>1</v>
      </c>
    </row>
    <row r="177" spans="1:6" x14ac:dyDescent="0.25">
      <c r="A177" s="46" t="s">
        <v>584</v>
      </c>
      <c r="B177" s="45">
        <v>-600</v>
      </c>
      <c r="C177" s="31">
        <f>VLOOKUP($A177,級距!$A:$K,9,FALSE)</f>
        <v>1</v>
      </c>
      <c r="D177" s="31">
        <f>VLOOKUP($A177,級距!$A:$K,10,FALSE)</f>
        <v>4</v>
      </c>
      <c r="E177" s="31">
        <f>VLOOKUP($A177,級距!$A:$K,11,FALSE)</f>
        <v>2</v>
      </c>
      <c r="F177" s="31">
        <f t="shared" si="3"/>
        <v>1</v>
      </c>
    </row>
    <row r="178" spans="1:6" x14ac:dyDescent="0.25">
      <c r="A178" s="46" t="s">
        <v>583</v>
      </c>
      <c r="B178" s="45">
        <v>-5400</v>
      </c>
      <c r="C178" s="31">
        <f>VLOOKUP($A178,級距!$A:$K,9,FALSE)</f>
        <v>5</v>
      </c>
      <c r="D178" s="31">
        <f>VLOOKUP($A178,級距!$A:$K,10,FALSE)</f>
        <v>2</v>
      </c>
      <c r="E178" s="31">
        <f>VLOOKUP($A178,級距!$A:$K,11,FALSE)</f>
        <v>2</v>
      </c>
      <c r="F178" s="31">
        <f t="shared" si="3"/>
        <v>1</v>
      </c>
    </row>
    <row r="179" spans="1:6" x14ac:dyDescent="0.25">
      <c r="A179" s="46" t="s">
        <v>582</v>
      </c>
      <c r="B179" s="45">
        <v>-350</v>
      </c>
      <c r="C179" s="31">
        <f>VLOOKUP($A179,級距!$A:$K,9,FALSE)</f>
        <v>4</v>
      </c>
      <c r="D179" s="31">
        <f>VLOOKUP($A179,級距!$A:$K,10,FALSE)</f>
        <v>7</v>
      </c>
      <c r="E179" s="31">
        <f>VLOOKUP($A179,級距!$A:$K,11,FALSE)</f>
        <v>3</v>
      </c>
      <c r="F179" s="31">
        <f t="shared" si="3"/>
        <v>1</v>
      </c>
    </row>
    <row r="180" spans="1:6" x14ac:dyDescent="0.25">
      <c r="A180" s="46" t="s">
        <v>581</v>
      </c>
      <c r="B180" s="45">
        <v>-2700</v>
      </c>
      <c r="C180" s="31">
        <f>VLOOKUP($A180,級距!$A:$K,9,FALSE)</f>
        <v>2</v>
      </c>
      <c r="D180" s="31">
        <f>VLOOKUP($A180,級距!$A:$K,10,FALSE)</f>
        <v>2</v>
      </c>
      <c r="E180" s="31">
        <f>VLOOKUP($A180,級距!$A:$K,11,FALSE)</f>
        <v>2</v>
      </c>
      <c r="F180" s="31">
        <f t="shared" si="3"/>
        <v>1</v>
      </c>
    </row>
    <row r="181" spans="1:6" x14ac:dyDescent="0.25">
      <c r="A181" s="46" t="s">
        <v>579</v>
      </c>
      <c r="B181" s="45">
        <v>-5400</v>
      </c>
      <c r="C181" s="31">
        <f>VLOOKUP($A181,級距!$A:$K,9,FALSE)</f>
        <v>3</v>
      </c>
      <c r="D181" s="31">
        <f>VLOOKUP($A181,級距!$A:$K,10,FALSE)</f>
        <v>1</v>
      </c>
      <c r="E181" s="31">
        <f>VLOOKUP($A181,級距!$A:$K,11,FALSE)</f>
        <v>2</v>
      </c>
      <c r="F181" s="31">
        <f t="shared" si="3"/>
        <v>1</v>
      </c>
    </row>
    <row r="182" spans="1:6" x14ac:dyDescent="0.25">
      <c r="A182" s="46" t="s">
        <v>577</v>
      </c>
      <c r="B182" s="45">
        <v>-5400</v>
      </c>
      <c r="C182" s="31">
        <f>VLOOKUP($A182,級距!$A:$K,9,FALSE)</f>
        <v>4</v>
      </c>
      <c r="D182" s="31">
        <f>VLOOKUP($A182,級距!$A:$K,10,FALSE)</f>
        <v>5</v>
      </c>
      <c r="E182" s="31">
        <f>VLOOKUP($A182,級距!$A:$K,11,FALSE)</f>
        <v>2</v>
      </c>
      <c r="F182" s="31">
        <f t="shared" si="3"/>
        <v>1</v>
      </c>
    </row>
    <row r="183" spans="1:6" x14ac:dyDescent="0.25">
      <c r="A183" s="46" t="s">
        <v>576</v>
      </c>
      <c r="B183" s="45">
        <v>-750</v>
      </c>
      <c r="C183" s="31">
        <f>VLOOKUP($A183,級距!$A:$K,9,FALSE)</f>
        <v>5</v>
      </c>
      <c r="D183" s="31">
        <f>VLOOKUP($A183,級距!$A:$K,10,FALSE)</f>
        <v>6</v>
      </c>
      <c r="E183" s="31">
        <f>VLOOKUP($A183,級距!$A:$K,11,FALSE)</f>
        <v>2</v>
      </c>
      <c r="F183" s="31">
        <f t="shared" si="3"/>
        <v>1</v>
      </c>
    </row>
    <row r="184" spans="1:6" x14ac:dyDescent="0.25">
      <c r="A184" s="46" t="s">
        <v>574</v>
      </c>
      <c r="B184" s="45">
        <v>-3550</v>
      </c>
      <c r="C184" s="31">
        <f>VLOOKUP($A184,級距!$A:$K,9,FALSE)</f>
        <v>5</v>
      </c>
      <c r="D184" s="31">
        <f>VLOOKUP($A184,級距!$A:$K,10,FALSE)</f>
        <v>2</v>
      </c>
      <c r="E184" s="31">
        <f>VLOOKUP($A184,級距!$A:$K,11,FALSE)</f>
        <v>2</v>
      </c>
      <c r="F184" s="31">
        <f t="shared" si="3"/>
        <v>1</v>
      </c>
    </row>
    <row r="185" spans="1:6" x14ac:dyDescent="0.25">
      <c r="A185" s="46" t="s">
        <v>573</v>
      </c>
      <c r="B185" s="45">
        <v>-700</v>
      </c>
      <c r="C185" s="31">
        <f>VLOOKUP($A185,級距!$A:$K,9,FALSE)</f>
        <v>2</v>
      </c>
      <c r="D185" s="31">
        <f>VLOOKUP($A185,級距!$A:$K,10,FALSE)</f>
        <v>7</v>
      </c>
      <c r="E185" s="31">
        <f>VLOOKUP($A185,級距!$A:$K,11,FALSE)</f>
        <v>3</v>
      </c>
      <c r="F185" s="31">
        <f t="shared" si="3"/>
        <v>1</v>
      </c>
    </row>
    <row r="186" spans="1:6" x14ac:dyDescent="0.25">
      <c r="A186" s="46" t="s">
        <v>570</v>
      </c>
      <c r="B186" s="45">
        <v>-5400</v>
      </c>
      <c r="C186" s="31">
        <f>VLOOKUP($A186,級距!$A:$K,9,FALSE)</f>
        <v>2</v>
      </c>
      <c r="D186" s="31">
        <f>VLOOKUP($A186,級距!$A:$K,10,FALSE)</f>
        <v>2</v>
      </c>
      <c r="E186" s="31">
        <f>VLOOKUP($A186,級距!$A:$K,11,FALSE)</f>
        <v>2</v>
      </c>
      <c r="F186" s="31">
        <f t="shared" si="3"/>
        <v>1</v>
      </c>
    </row>
    <row r="187" spans="1:6" x14ac:dyDescent="0.25">
      <c r="A187" s="46" t="s">
        <v>569</v>
      </c>
      <c r="B187" s="45">
        <v>-5300</v>
      </c>
      <c r="C187" s="31">
        <f>VLOOKUP($A187,級距!$A:$K,9,FALSE)</f>
        <v>3</v>
      </c>
      <c r="D187" s="31">
        <f>VLOOKUP($A187,級距!$A:$K,10,FALSE)</f>
        <v>1</v>
      </c>
      <c r="E187" s="31">
        <f>VLOOKUP($A187,級距!$A:$K,11,FALSE)</f>
        <v>2</v>
      </c>
      <c r="F187" s="31">
        <f t="shared" si="3"/>
        <v>1</v>
      </c>
    </row>
    <row r="188" spans="1:6" x14ac:dyDescent="0.25">
      <c r="A188" s="46" t="s">
        <v>568</v>
      </c>
      <c r="B188" s="45">
        <v>-1500</v>
      </c>
      <c r="C188" s="31">
        <f>VLOOKUP($A188,級距!$A:$K,9,FALSE)</f>
        <v>3</v>
      </c>
      <c r="D188" s="31">
        <f>VLOOKUP($A188,級距!$A:$K,10,FALSE)</f>
        <v>6</v>
      </c>
      <c r="E188" s="31">
        <f>VLOOKUP($A188,級距!$A:$K,11,FALSE)</f>
        <v>2</v>
      </c>
      <c r="F188" s="31">
        <f t="shared" si="3"/>
        <v>1</v>
      </c>
    </row>
    <row r="189" spans="1:6" x14ac:dyDescent="0.25">
      <c r="A189" s="46" t="s">
        <v>566</v>
      </c>
      <c r="B189" s="45">
        <v>1100</v>
      </c>
      <c r="C189" s="31">
        <f>VLOOKUP($A189,級距!$A:$K,9,FALSE)</f>
        <v>6</v>
      </c>
      <c r="D189" s="31">
        <f>VLOOKUP($A189,級距!$A:$K,10,FALSE)</f>
        <v>9</v>
      </c>
      <c r="E189" s="31">
        <f>VLOOKUP($A189,級距!$A:$K,11,FALSE)</f>
        <v>4</v>
      </c>
      <c r="F189" s="31">
        <f t="shared" si="3"/>
        <v>1</v>
      </c>
    </row>
    <row r="190" spans="1:6" x14ac:dyDescent="0.25">
      <c r="A190" s="46" t="s">
        <v>565</v>
      </c>
      <c r="B190" s="45">
        <v>7200</v>
      </c>
      <c r="C190" s="31">
        <f>VLOOKUP($A190,級距!$A:$K,9,FALSE)</f>
        <v>5</v>
      </c>
      <c r="D190" s="31">
        <f>VLOOKUP($A190,級距!$A:$K,10,FALSE)</f>
        <v>6</v>
      </c>
      <c r="E190" s="31">
        <f>VLOOKUP($A190,級距!$A:$K,11,FALSE)</f>
        <v>2</v>
      </c>
      <c r="F190" s="31">
        <f t="shared" si="3"/>
        <v>1</v>
      </c>
    </row>
    <row r="191" spans="1:6" x14ac:dyDescent="0.25">
      <c r="A191" s="46" t="s">
        <v>564</v>
      </c>
      <c r="B191" s="45">
        <v>-1600</v>
      </c>
      <c r="C191" s="31">
        <f>VLOOKUP($A191,級距!$A:$K,9,FALSE)</f>
        <v>2</v>
      </c>
      <c r="D191" s="31">
        <f>VLOOKUP($A191,級距!$A:$K,10,FALSE)</f>
        <v>5</v>
      </c>
      <c r="E191" s="31">
        <f>VLOOKUP($A191,級距!$A:$K,11,FALSE)</f>
        <v>2</v>
      </c>
      <c r="F191" s="31">
        <f t="shared" si="3"/>
        <v>1</v>
      </c>
    </row>
    <row r="192" spans="1:6" x14ac:dyDescent="0.25">
      <c r="A192" s="46" t="s">
        <v>563</v>
      </c>
      <c r="B192" s="45">
        <v>-2000</v>
      </c>
      <c r="C192" s="31">
        <f>VLOOKUP($A192,級距!$A:$K,9,FALSE)</f>
        <v>3</v>
      </c>
      <c r="D192" s="31">
        <f>VLOOKUP($A192,級距!$A:$K,10,FALSE)</f>
        <v>4</v>
      </c>
      <c r="E192" s="31">
        <f>VLOOKUP($A192,級距!$A:$K,11,FALSE)</f>
        <v>2</v>
      </c>
      <c r="F192" s="31">
        <f t="shared" si="3"/>
        <v>1</v>
      </c>
    </row>
    <row r="193" spans="1:6" x14ac:dyDescent="0.25">
      <c r="A193" s="46" t="s">
        <v>562</v>
      </c>
      <c r="B193" s="45">
        <v>-5400</v>
      </c>
      <c r="C193" s="31">
        <f>VLOOKUP($A193,級距!$A:$K,9,FALSE)</f>
        <v>2</v>
      </c>
      <c r="D193" s="31">
        <f>VLOOKUP($A193,級距!$A:$K,10,FALSE)</f>
        <v>1</v>
      </c>
      <c r="E193" s="31">
        <f>VLOOKUP($A193,級距!$A:$K,11,FALSE)</f>
        <v>2</v>
      </c>
      <c r="F193" s="31">
        <f t="shared" si="3"/>
        <v>1</v>
      </c>
    </row>
    <row r="194" spans="1:6" x14ac:dyDescent="0.25">
      <c r="A194" s="46" t="s">
        <v>561</v>
      </c>
      <c r="B194" s="45">
        <v>-1500</v>
      </c>
      <c r="C194" s="31">
        <f>VLOOKUP($A194,級距!$A:$K,9,FALSE)</f>
        <v>1</v>
      </c>
      <c r="D194" s="31">
        <f>VLOOKUP($A194,級距!$A:$K,10,FALSE)</f>
        <v>4</v>
      </c>
      <c r="E194" s="31">
        <f>VLOOKUP($A194,級距!$A:$K,11,FALSE)</f>
        <v>2</v>
      </c>
      <c r="F194" s="31">
        <f t="shared" si="3"/>
        <v>1</v>
      </c>
    </row>
    <row r="195" spans="1:6" x14ac:dyDescent="0.25">
      <c r="A195" s="46" t="s">
        <v>560</v>
      </c>
      <c r="B195" s="45">
        <v>-450</v>
      </c>
      <c r="C195" s="31">
        <f>VLOOKUP($A195,級距!$A:$K,9,FALSE)</f>
        <v>5</v>
      </c>
      <c r="D195" s="31">
        <f>VLOOKUP($A195,級距!$A:$K,10,FALSE)</f>
        <v>9</v>
      </c>
      <c r="E195" s="31">
        <f>VLOOKUP($A195,級距!$A:$K,11,FALSE)</f>
        <v>3</v>
      </c>
      <c r="F195" s="31">
        <f t="shared" si="3"/>
        <v>1</v>
      </c>
    </row>
    <row r="196" spans="1:6" x14ac:dyDescent="0.25">
      <c r="A196" s="46" t="s">
        <v>559</v>
      </c>
      <c r="B196" s="45">
        <v>3000</v>
      </c>
      <c r="C196" s="31">
        <f>VLOOKUP($A196,級距!$A:$K,9,FALSE)</f>
        <v>1</v>
      </c>
      <c r="D196" s="31">
        <f>VLOOKUP($A196,級距!$A:$K,10,FALSE)</f>
        <v>8</v>
      </c>
      <c r="E196" s="31">
        <f>VLOOKUP($A196,級距!$A:$K,11,FALSE)</f>
        <v>3</v>
      </c>
      <c r="F196" s="31">
        <f t="shared" ref="F196:F259" si="4">IF(A280&lt;&gt;A279,1,0)</f>
        <v>1</v>
      </c>
    </row>
    <row r="197" spans="1:6" x14ac:dyDescent="0.25">
      <c r="A197" s="46" t="s">
        <v>558</v>
      </c>
      <c r="B197" s="45">
        <v>1000</v>
      </c>
      <c r="C197" s="31">
        <f>VLOOKUP($A197,級距!$A:$K,9,FALSE)</f>
        <v>4</v>
      </c>
      <c r="D197" s="31">
        <f>VLOOKUP($A197,級距!$A:$K,10,FALSE)</f>
        <v>8</v>
      </c>
      <c r="E197" s="31">
        <f>VLOOKUP($A197,級距!$A:$K,11,FALSE)</f>
        <v>3</v>
      </c>
      <c r="F197" s="31">
        <f t="shared" si="4"/>
        <v>1</v>
      </c>
    </row>
    <row r="198" spans="1:6" x14ac:dyDescent="0.25">
      <c r="A198" s="46" t="s">
        <v>556</v>
      </c>
      <c r="B198" s="45">
        <v>2800</v>
      </c>
      <c r="C198" s="31">
        <f>VLOOKUP($A198,級距!$A:$K,9,FALSE)</f>
        <v>5</v>
      </c>
      <c r="D198" s="31">
        <f>VLOOKUP($A198,級距!$A:$K,10,FALSE)</f>
        <v>4</v>
      </c>
      <c r="E198" s="31">
        <f>VLOOKUP($A198,級距!$A:$K,11,FALSE)</f>
        <v>2</v>
      </c>
      <c r="F198" s="31">
        <f t="shared" si="4"/>
        <v>1</v>
      </c>
    </row>
    <row r="199" spans="1:6" x14ac:dyDescent="0.25">
      <c r="A199" s="46" t="s">
        <v>554</v>
      </c>
      <c r="B199" s="45">
        <v>-5500</v>
      </c>
      <c r="C199" s="31">
        <f>VLOOKUP($A199,級距!$A:$K,9,FALSE)</f>
        <v>5</v>
      </c>
      <c r="D199" s="31">
        <f>VLOOKUP($A199,級距!$A:$K,10,FALSE)</f>
        <v>7</v>
      </c>
      <c r="E199" s="31">
        <f>VLOOKUP($A199,級距!$A:$K,11,FALSE)</f>
        <v>3</v>
      </c>
      <c r="F199" s="31">
        <f t="shared" si="4"/>
        <v>1</v>
      </c>
    </row>
    <row r="200" spans="1:6" x14ac:dyDescent="0.25">
      <c r="A200" s="46" t="s">
        <v>553</v>
      </c>
      <c r="B200" s="45">
        <v>-3300</v>
      </c>
      <c r="C200" s="31">
        <f>VLOOKUP($A200,級距!$A:$K,9,FALSE)</f>
        <v>4</v>
      </c>
      <c r="D200" s="31">
        <f>VLOOKUP($A200,級距!$A:$K,10,FALSE)</f>
        <v>4</v>
      </c>
      <c r="E200" s="31">
        <f>VLOOKUP($A200,級距!$A:$K,11,FALSE)</f>
        <v>2</v>
      </c>
      <c r="F200" s="31">
        <f t="shared" si="4"/>
        <v>1</v>
      </c>
    </row>
    <row r="201" spans="1:6" x14ac:dyDescent="0.25">
      <c r="A201" s="46" t="s">
        <v>552</v>
      </c>
      <c r="B201" s="45">
        <v>6800</v>
      </c>
      <c r="C201" s="31">
        <f>VLOOKUP($A201,級距!$A:$K,9,FALSE)</f>
        <v>5</v>
      </c>
      <c r="D201" s="31">
        <f>VLOOKUP($A201,級距!$A:$K,10,FALSE)</f>
        <v>8</v>
      </c>
      <c r="E201" s="31">
        <f>VLOOKUP($A201,級距!$A:$K,11,FALSE)</f>
        <v>3</v>
      </c>
      <c r="F201" s="31">
        <f t="shared" si="4"/>
        <v>1</v>
      </c>
    </row>
    <row r="202" spans="1:6" x14ac:dyDescent="0.25">
      <c r="A202" s="46" t="s">
        <v>550</v>
      </c>
      <c r="B202" s="45">
        <v>-5400</v>
      </c>
      <c r="C202" s="31">
        <f>VLOOKUP($A202,級距!$A:$K,9,FALSE)</f>
        <v>5</v>
      </c>
      <c r="D202" s="31">
        <f>VLOOKUP($A202,級距!$A:$K,10,FALSE)</f>
        <v>1</v>
      </c>
      <c r="E202" s="31">
        <f>VLOOKUP($A202,級距!$A:$K,11,FALSE)</f>
        <v>2</v>
      </c>
      <c r="F202" s="31">
        <f t="shared" si="4"/>
        <v>1</v>
      </c>
    </row>
    <row r="203" spans="1:6" x14ac:dyDescent="0.25">
      <c r="A203" s="46" t="s">
        <v>549</v>
      </c>
      <c r="B203" s="45">
        <v>6800</v>
      </c>
      <c r="C203" s="31">
        <f>VLOOKUP($A203,級距!$A:$K,9,FALSE)</f>
        <v>5</v>
      </c>
      <c r="D203" s="31">
        <f>VLOOKUP($A203,級距!$A:$K,10,FALSE)</f>
        <v>9</v>
      </c>
      <c r="E203" s="31">
        <f>VLOOKUP($A203,級距!$A:$K,11,FALSE)</f>
        <v>3</v>
      </c>
      <c r="F203" s="31">
        <f t="shared" si="4"/>
        <v>1</v>
      </c>
    </row>
    <row r="204" spans="1:6" x14ac:dyDescent="0.25">
      <c r="A204" s="46" t="s">
        <v>548</v>
      </c>
      <c r="B204" s="45">
        <v>-3400</v>
      </c>
      <c r="C204" s="31">
        <f>VLOOKUP($A204,級距!$A:$K,9,FALSE)</f>
        <v>5</v>
      </c>
      <c r="D204" s="31">
        <f>VLOOKUP($A204,級距!$A:$K,10,FALSE)</f>
        <v>7</v>
      </c>
      <c r="E204" s="31">
        <f>VLOOKUP($A204,級距!$A:$K,11,FALSE)</f>
        <v>3</v>
      </c>
      <c r="F204" s="31">
        <f t="shared" si="4"/>
        <v>1</v>
      </c>
    </row>
    <row r="205" spans="1:6" x14ac:dyDescent="0.25">
      <c r="A205" s="46" t="s">
        <v>547</v>
      </c>
      <c r="B205" s="45">
        <v>-2500</v>
      </c>
      <c r="C205" s="31">
        <f>VLOOKUP($A205,級距!$A:$K,9,FALSE)</f>
        <v>4</v>
      </c>
      <c r="D205" s="31">
        <f>VLOOKUP($A205,級距!$A:$K,10,FALSE)</f>
        <v>6</v>
      </c>
      <c r="E205" s="31">
        <f>VLOOKUP($A205,級距!$A:$K,11,FALSE)</f>
        <v>2</v>
      </c>
      <c r="F205" s="31">
        <f t="shared" si="4"/>
        <v>1</v>
      </c>
    </row>
    <row r="206" spans="1:6" x14ac:dyDescent="0.25">
      <c r="A206" s="46" t="s">
        <v>546</v>
      </c>
      <c r="B206" s="45">
        <v>400</v>
      </c>
      <c r="C206" s="31">
        <f>VLOOKUP($A206,級距!$A:$K,9,FALSE)</f>
        <v>2</v>
      </c>
      <c r="D206" s="31">
        <f>VLOOKUP($A206,級距!$A:$K,10,FALSE)</f>
        <v>1</v>
      </c>
      <c r="E206" s="31">
        <f>VLOOKUP($A206,級距!$A:$K,11,FALSE)</f>
        <v>2</v>
      </c>
      <c r="F206" s="31">
        <f t="shared" si="4"/>
        <v>1</v>
      </c>
    </row>
    <row r="207" spans="1:6" x14ac:dyDescent="0.25">
      <c r="A207" s="46" t="s">
        <v>544</v>
      </c>
      <c r="B207" s="45">
        <v>4500</v>
      </c>
      <c r="C207" s="31">
        <f>VLOOKUP($A207,級距!$A:$K,9,FALSE)</f>
        <v>4</v>
      </c>
      <c r="D207" s="31">
        <f>VLOOKUP($A207,級距!$A:$K,10,FALSE)</f>
        <v>8</v>
      </c>
      <c r="E207" s="31">
        <f>VLOOKUP($A207,級距!$A:$K,11,FALSE)</f>
        <v>3</v>
      </c>
      <c r="F207" s="31">
        <f t="shared" si="4"/>
        <v>1</v>
      </c>
    </row>
    <row r="208" spans="1:6" x14ac:dyDescent="0.25">
      <c r="A208" s="46" t="s">
        <v>543</v>
      </c>
      <c r="B208" s="45">
        <v>15500</v>
      </c>
      <c r="C208" s="31">
        <f>VLOOKUP($A208,級距!$A:$K,9,FALSE)</f>
        <v>6</v>
      </c>
      <c r="D208" s="31">
        <f>VLOOKUP($A208,級距!$A:$K,10,FALSE)</f>
        <v>10</v>
      </c>
      <c r="E208" s="31">
        <f>VLOOKUP($A208,級距!$A:$K,11,FALSE)</f>
        <v>4</v>
      </c>
      <c r="F208" s="31">
        <f t="shared" si="4"/>
        <v>1</v>
      </c>
    </row>
    <row r="209" spans="1:6" x14ac:dyDescent="0.25">
      <c r="A209" s="46" t="s">
        <v>541</v>
      </c>
      <c r="B209" s="45">
        <v>-5400</v>
      </c>
      <c r="C209" s="31">
        <f>VLOOKUP($A209,級距!$A:$K,9,FALSE)</f>
        <v>4</v>
      </c>
      <c r="D209" s="31">
        <f>VLOOKUP($A209,級距!$A:$K,10,FALSE)</f>
        <v>6</v>
      </c>
      <c r="E209" s="31">
        <f>VLOOKUP($A209,級距!$A:$K,11,FALSE)</f>
        <v>2</v>
      </c>
      <c r="F209" s="31">
        <f t="shared" si="4"/>
        <v>1</v>
      </c>
    </row>
    <row r="210" spans="1:6" x14ac:dyDescent="0.25">
      <c r="A210" s="46" t="s">
        <v>539</v>
      </c>
      <c r="B210" s="45">
        <v>-4200</v>
      </c>
      <c r="C210" s="31">
        <f>VLOOKUP($A210,級距!$A:$K,9,FALSE)</f>
        <v>2</v>
      </c>
      <c r="D210" s="31">
        <f>VLOOKUP($A210,級距!$A:$K,10,FALSE)</f>
        <v>3</v>
      </c>
      <c r="E210" s="31">
        <f>VLOOKUP($A210,級距!$A:$K,11,FALSE)</f>
        <v>2</v>
      </c>
      <c r="F210" s="31">
        <f t="shared" si="4"/>
        <v>1</v>
      </c>
    </row>
    <row r="211" spans="1:6" x14ac:dyDescent="0.25">
      <c r="A211" s="46" t="s">
        <v>538</v>
      </c>
      <c r="B211" s="45">
        <v>800</v>
      </c>
      <c r="C211" s="31">
        <f>VLOOKUP($A211,級距!$A:$K,9,FALSE)</f>
        <v>2</v>
      </c>
      <c r="D211" s="31">
        <f>VLOOKUP($A211,級距!$A:$K,10,FALSE)</f>
        <v>3</v>
      </c>
      <c r="E211" s="31">
        <f>VLOOKUP($A211,級距!$A:$K,11,FALSE)</f>
        <v>2</v>
      </c>
      <c r="F211" s="31">
        <f t="shared" si="4"/>
        <v>1</v>
      </c>
    </row>
    <row r="212" spans="1:6" x14ac:dyDescent="0.25">
      <c r="A212" s="46" t="s">
        <v>537</v>
      </c>
      <c r="B212" s="45">
        <v>-5100</v>
      </c>
      <c r="C212" s="31">
        <f>VLOOKUP($A212,級距!$A:$K,9,FALSE)</f>
        <v>4</v>
      </c>
      <c r="D212" s="31">
        <f>VLOOKUP($A212,級距!$A:$K,10,FALSE)</f>
        <v>2</v>
      </c>
      <c r="E212" s="31">
        <f>VLOOKUP($A212,級距!$A:$K,11,FALSE)</f>
        <v>2</v>
      </c>
      <c r="F212" s="31">
        <f t="shared" si="4"/>
        <v>1</v>
      </c>
    </row>
    <row r="213" spans="1:6" x14ac:dyDescent="0.25">
      <c r="A213" s="46" t="s">
        <v>536</v>
      </c>
      <c r="B213" s="45">
        <v>3250</v>
      </c>
      <c r="C213" s="31">
        <f>VLOOKUP($A213,級距!$A:$K,9,FALSE)</f>
        <v>7</v>
      </c>
      <c r="D213" s="31">
        <f>VLOOKUP($A213,級距!$A:$K,10,FALSE)</f>
        <v>9</v>
      </c>
      <c r="E213" s="31">
        <f>VLOOKUP($A213,級距!$A:$K,11,FALSE)</f>
        <v>4</v>
      </c>
      <c r="F213" s="31">
        <f t="shared" si="4"/>
        <v>1</v>
      </c>
    </row>
    <row r="214" spans="1:6" x14ac:dyDescent="0.25">
      <c r="A214" s="46" t="s">
        <v>533</v>
      </c>
      <c r="B214" s="45">
        <v>-3400</v>
      </c>
      <c r="C214" s="31">
        <f>VLOOKUP($A214,級距!$A:$K,9,FALSE)</f>
        <v>2</v>
      </c>
      <c r="D214" s="31">
        <f>VLOOKUP($A214,級距!$A:$K,10,FALSE)</f>
        <v>5</v>
      </c>
      <c r="E214" s="31">
        <f>VLOOKUP($A214,級距!$A:$K,11,FALSE)</f>
        <v>2</v>
      </c>
      <c r="F214" s="31">
        <f t="shared" si="4"/>
        <v>1</v>
      </c>
    </row>
    <row r="215" spans="1:6" x14ac:dyDescent="0.25">
      <c r="A215" s="46" t="s">
        <v>531</v>
      </c>
      <c r="B215" s="45">
        <v>25600</v>
      </c>
      <c r="C215" s="31">
        <f>VLOOKUP($A215,級距!$A:$K,9,FALSE)</f>
        <v>8</v>
      </c>
      <c r="D215" s="31">
        <f>VLOOKUP($A215,級距!$A:$K,10,FALSE)</f>
        <v>9</v>
      </c>
      <c r="E215" s="31">
        <f>VLOOKUP($A215,級距!$A:$K,11,FALSE)</f>
        <v>4</v>
      </c>
      <c r="F215" s="31">
        <f t="shared" si="4"/>
        <v>1</v>
      </c>
    </row>
    <row r="216" spans="1:6" x14ac:dyDescent="0.25">
      <c r="A216" s="46" t="s">
        <v>529</v>
      </c>
      <c r="B216" s="45">
        <v>-5500</v>
      </c>
      <c r="C216" s="31">
        <f>VLOOKUP($A216,級距!$A:$K,9,FALSE)</f>
        <v>4</v>
      </c>
      <c r="D216" s="31">
        <f>VLOOKUP($A216,級距!$A:$K,10,FALSE)</f>
        <v>8</v>
      </c>
      <c r="E216" s="31">
        <f>VLOOKUP($A216,級距!$A:$K,11,FALSE)</f>
        <v>3</v>
      </c>
      <c r="F216" s="31">
        <f t="shared" si="4"/>
        <v>1</v>
      </c>
    </row>
    <row r="217" spans="1:6" x14ac:dyDescent="0.25">
      <c r="A217" s="46" t="s">
        <v>527</v>
      </c>
      <c r="B217" s="45">
        <v>9200</v>
      </c>
      <c r="C217" s="31">
        <f>VLOOKUP($A217,級距!$A:$K,9,FALSE)</f>
        <v>7</v>
      </c>
      <c r="D217" s="31">
        <f>VLOOKUP($A217,級距!$A:$K,10,FALSE)</f>
        <v>3</v>
      </c>
      <c r="E217" s="31">
        <f>VLOOKUP($A217,級距!$A:$K,11,FALSE)</f>
        <v>1</v>
      </c>
      <c r="F217" s="31">
        <f t="shared" si="4"/>
        <v>1</v>
      </c>
    </row>
    <row r="218" spans="1:6" x14ac:dyDescent="0.25">
      <c r="A218" s="46" t="s">
        <v>526</v>
      </c>
      <c r="B218" s="45">
        <v>-1250</v>
      </c>
      <c r="C218" s="31">
        <f>VLOOKUP($A218,級距!$A:$K,9,FALSE)</f>
        <v>7</v>
      </c>
      <c r="D218" s="31">
        <f>VLOOKUP($A218,級距!$A:$K,10,FALSE)</f>
        <v>4</v>
      </c>
      <c r="E218" s="31">
        <f>VLOOKUP($A218,級距!$A:$K,11,FALSE)</f>
        <v>1</v>
      </c>
      <c r="F218" s="31">
        <f t="shared" si="4"/>
        <v>1</v>
      </c>
    </row>
    <row r="219" spans="1:6" x14ac:dyDescent="0.25">
      <c r="A219" s="46" t="s">
        <v>525</v>
      </c>
      <c r="B219" s="45">
        <v>-2600</v>
      </c>
      <c r="C219" s="31">
        <f>VLOOKUP($A219,級距!$A:$K,9,FALSE)</f>
        <v>5</v>
      </c>
      <c r="D219" s="31">
        <f>VLOOKUP($A219,級距!$A:$K,10,FALSE)</f>
        <v>6</v>
      </c>
      <c r="E219" s="31">
        <f>VLOOKUP($A219,級距!$A:$K,11,FALSE)</f>
        <v>2</v>
      </c>
      <c r="F219" s="31">
        <f t="shared" si="4"/>
        <v>1</v>
      </c>
    </row>
    <row r="220" spans="1:6" x14ac:dyDescent="0.25">
      <c r="A220" s="46" t="s">
        <v>524</v>
      </c>
      <c r="B220" s="45">
        <v>-5400</v>
      </c>
      <c r="C220" s="31">
        <f>VLOOKUP($A220,級距!$A:$K,9,FALSE)</f>
        <v>3</v>
      </c>
      <c r="D220" s="31">
        <f>VLOOKUP($A220,級距!$A:$K,10,FALSE)</f>
        <v>1</v>
      </c>
      <c r="E220" s="31">
        <f>VLOOKUP($A220,級距!$A:$K,11,FALSE)</f>
        <v>2</v>
      </c>
      <c r="F220" s="31">
        <f t="shared" si="4"/>
        <v>1</v>
      </c>
    </row>
    <row r="221" spans="1:6" x14ac:dyDescent="0.25">
      <c r="A221" s="46" t="s">
        <v>523</v>
      </c>
      <c r="B221" s="45">
        <v>8350</v>
      </c>
      <c r="C221" s="31">
        <f>VLOOKUP($A221,級距!$A:$K,9,FALSE)</f>
        <v>7</v>
      </c>
      <c r="D221" s="31">
        <f>VLOOKUP($A221,級距!$A:$K,10,FALSE)</f>
        <v>10</v>
      </c>
      <c r="E221" s="31">
        <f>VLOOKUP($A221,級距!$A:$K,11,FALSE)</f>
        <v>4</v>
      </c>
      <c r="F221" s="31">
        <f t="shared" si="4"/>
        <v>1</v>
      </c>
    </row>
    <row r="222" spans="1:6" x14ac:dyDescent="0.25">
      <c r="A222" s="46" t="s">
        <v>521</v>
      </c>
      <c r="B222" s="45">
        <v>-5600</v>
      </c>
      <c r="C222" s="31">
        <f>VLOOKUP($A222,級距!$A:$K,9,FALSE)</f>
        <v>4</v>
      </c>
      <c r="D222" s="31">
        <f>VLOOKUP($A222,級距!$A:$K,10,FALSE)</f>
        <v>3</v>
      </c>
      <c r="E222" s="31">
        <f>VLOOKUP($A222,級距!$A:$K,11,FALSE)</f>
        <v>2</v>
      </c>
      <c r="F222" s="31">
        <f t="shared" si="4"/>
        <v>1</v>
      </c>
    </row>
    <row r="223" spans="1:6" x14ac:dyDescent="0.25">
      <c r="A223" s="46" t="s">
        <v>518</v>
      </c>
      <c r="B223" s="45">
        <v>5800</v>
      </c>
      <c r="C223" s="31">
        <f>VLOOKUP($A223,級距!$A:$K,9,FALSE)</f>
        <v>7</v>
      </c>
      <c r="D223" s="31">
        <f>VLOOKUP($A223,級距!$A:$K,10,FALSE)</f>
        <v>7</v>
      </c>
      <c r="E223" s="31">
        <f>VLOOKUP($A223,級距!$A:$K,11,FALSE)</f>
        <v>4</v>
      </c>
      <c r="F223" s="31">
        <f t="shared" si="4"/>
        <v>1</v>
      </c>
    </row>
    <row r="224" spans="1:6" x14ac:dyDescent="0.25">
      <c r="A224" s="46" t="s">
        <v>516</v>
      </c>
      <c r="B224" s="45">
        <v>1600</v>
      </c>
      <c r="C224" s="31">
        <f>VLOOKUP($A224,級距!$A:$K,9,FALSE)</f>
        <v>5</v>
      </c>
      <c r="D224" s="31">
        <f>VLOOKUP($A224,級距!$A:$K,10,FALSE)</f>
        <v>8</v>
      </c>
      <c r="E224" s="31">
        <f>VLOOKUP($A224,級距!$A:$K,11,FALSE)</f>
        <v>3</v>
      </c>
      <c r="F224" s="31">
        <f t="shared" si="4"/>
        <v>1</v>
      </c>
    </row>
    <row r="225" spans="1:6" x14ac:dyDescent="0.25">
      <c r="A225" s="46" t="s">
        <v>515</v>
      </c>
      <c r="B225" s="45">
        <v>1900</v>
      </c>
      <c r="C225" s="31">
        <f>VLOOKUP($A225,級距!$A:$K,9,FALSE)</f>
        <v>5</v>
      </c>
      <c r="D225" s="31">
        <f>VLOOKUP($A225,級距!$A:$K,10,FALSE)</f>
        <v>5</v>
      </c>
      <c r="E225" s="31">
        <f>VLOOKUP($A225,級距!$A:$K,11,FALSE)</f>
        <v>2</v>
      </c>
      <c r="F225" s="31">
        <f t="shared" si="4"/>
        <v>1</v>
      </c>
    </row>
    <row r="226" spans="1:6" x14ac:dyDescent="0.25">
      <c r="A226" s="46" t="s">
        <v>514</v>
      </c>
      <c r="B226" s="45">
        <v>4600</v>
      </c>
      <c r="C226" s="31">
        <f>VLOOKUP($A226,級距!$A:$K,9,FALSE)</f>
        <v>5</v>
      </c>
      <c r="D226" s="31">
        <f>VLOOKUP($A226,級距!$A:$K,10,FALSE)</f>
        <v>8</v>
      </c>
      <c r="E226" s="31">
        <f>VLOOKUP($A226,級距!$A:$K,11,FALSE)</f>
        <v>3</v>
      </c>
      <c r="F226" s="31">
        <f t="shared" si="4"/>
        <v>1</v>
      </c>
    </row>
    <row r="227" spans="1:6" x14ac:dyDescent="0.25">
      <c r="A227" s="46" t="s">
        <v>513</v>
      </c>
      <c r="B227" s="45">
        <v>-4600</v>
      </c>
      <c r="C227" s="31">
        <f>VLOOKUP($A227,級距!$A:$K,9,FALSE)</f>
        <v>2</v>
      </c>
      <c r="D227" s="31">
        <f>VLOOKUP($A227,級距!$A:$K,10,FALSE)</f>
        <v>2</v>
      </c>
      <c r="E227" s="31">
        <f>VLOOKUP($A227,級距!$A:$K,11,FALSE)</f>
        <v>2</v>
      </c>
      <c r="F227" s="31">
        <f t="shared" si="4"/>
        <v>1</v>
      </c>
    </row>
    <row r="228" spans="1:6" x14ac:dyDescent="0.25">
      <c r="A228" s="46" t="s">
        <v>511</v>
      </c>
      <c r="B228" s="45">
        <v>11000</v>
      </c>
      <c r="C228" s="31">
        <f>VLOOKUP($A228,級距!$A:$K,9,FALSE)</f>
        <v>10</v>
      </c>
      <c r="D228" s="31">
        <f>VLOOKUP($A228,級距!$A:$K,10,FALSE)</f>
        <v>10</v>
      </c>
      <c r="E228" s="31">
        <f>VLOOKUP($A228,級距!$A:$K,11,FALSE)</f>
        <v>4</v>
      </c>
      <c r="F228" s="31">
        <f t="shared" si="4"/>
        <v>1</v>
      </c>
    </row>
    <row r="229" spans="1:6" x14ac:dyDescent="0.25">
      <c r="A229" s="46" t="s">
        <v>510</v>
      </c>
      <c r="B229" s="45">
        <v>-2500</v>
      </c>
      <c r="C229" s="31">
        <f>VLOOKUP($A229,級距!$A:$K,9,FALSE)</f>
        <v>4</v>
      </c>
      <c r="D229" s="31">
        <f>VLOOKUP($A229,級距!$A:$K,10,FALSE)</f>
        <v>3</v>
      </c>
      <c r="E229" s="31">
        <f>VLOOKUP($A229,級距!$A:$K,11,FALSE)</f>
        <v>2</v>
      </c>
      <c r="F229" s="31">
        <f t="shared" si="4"/>
        <v>1</v>
      </c>
    </row>
    <row r="230" spans="1:6" x14ac:dyDescent="0.25">
      <c r="A230" s="46" t="s">
        <v>509</v>
      </c>
      <c r="B230" s="45">
        <v>-5400</v>
      </c>
      <c r="C230" s="31">
        <f>VLOOKUP($A230,級距!$A:$K,9,FALSE)</f>
        <v>6</v>
      </c>
      <c r="D230" s="31">
        <f>VLOOKUP($A230,級距!$A:$K,10,FALSE)</f>
        <v>1</v>
      </c>
      <c r="E230" s="31">
        <f>VLOOKUP($A230,級距!$A:$K,11,FALSE)</f>
        <v>1</v>
      </c>
      <c r="F230" s="31">
        <f t="shared" si="4"/>
        <v>1</v>
      </c>
    </row>
    <row r="231" spans="1:6" x14ac:dyDescent="0.25">
      <c r="A231" s="46" t="s">
        <v>508</v>
      </c>
      <c r="B231" s="45">
        <v>10500</v>
      </c>
      <c r="C231" s="31">
        <f>VLOOKUP($A231,級距!$A:$K,9,FALSE)</f>
        <v>10</v>
      </c>
      <c r="D231" s="31">
        <f>VLOOKUP($A231,級距!$A:$K,10,FALSE)</f>
        <v>9</v>
      </c>
      <c r="E231" s="31">
        <f>VLOOKUP($A231,級距!$A:$K,11,FALSE)</f>
        <v>4</v>
      </c>
      <c r="F231" s="31">
        <f t="shared" si="4"/>
        <v>1</v>
      </c>
    </row>
    <row r="232" spans="1:6" x14ac:dyDescent="0.25">
      <c r="A232" s="46" t="s">
        <v>507</v>
      </c>
      <c r="B232" s="45">
        <v>-5400</v>
      </c>
      <c r="C232" s="31">
        <f>VLOOKUP($A232,級距!$A:$K,9,FALSE)</f>
        <v>5</v>
      </c>
      <c r="D232" s="31">
        <f>VLOOKUP($A232,級距!$A:$K,10,FALSE)</f>
        <v>2</v>
      </c>
      <c r="E232" s="31">
        <f>VLOOKUP($A232,級距!$A:$K,11,FALSE)</f>
        <v>2</v>
      </c>
      <c r="F232" s="31">
        <f t="shared" si="4"/>
        <v>1</v>
      </c>
    </row>
    <row r="233" spans="1:6" x14ac:dyDescent="0.25">
      <c r="A233" s="46" t="s">
        <v>506</v>
      </c>
      <c r="B233" s="45">
        <v>-800</v>
      </c>
      <c r="C233" s="31">
        <f>VLOOKUP($A233,級距!$A:$K,9,FALSE)</f>
        <v>7</v>
      </c>
      <c r="D233" s="31">
        <f>VLOOKUP($A233,級距!$A:$K,10,FALSE)</f>
        <v>10</v>
      </c>
      <c r="E233" s="31">
        <f>VLOOKUP($A233,級距!$A:$K,11,FALSE)</f>
        <v>4</v>
      </c>
      <c r="F233" s="31">
        <f t="shared" si="4"/>
        <v>1</v>
      </c>
    </row>
    <row r="234" spans="1:6" x14ac:dyDescent="0.25">
      <c r="A234" s="46" t="s">
        <v>505</v>
      </c>
      <c r="B234" s="45">
        <v>-2500</v>
      </c>
      <c r="C234" s="31">
        <f>VLOOKUP($A234,級距!$A:$K,9,FALSE)</f>
        <v>4</v>
      </c>
      <c r="D234" s="31">
        <f>VLOOKUP($A234,級距!$A:$K,10,FALSE)</f>
        <v>8</v>
      </c>
      <c r="E234" s="31">
        <f>VLOOKUP($A234,級距!$A:$K,11,FALSE)</f>
        <v>3</v>
      </c>
      <c r="F234" s="31">
        <f t="shared" si="4"/>
        <v>1</v>
      </c>
    </row>
    <row r="235" spans="1:6" x14ac:dyDescent="0.25">
      <c r="A235" s="46" t="s">
        <v>503</v>
      </c>
      <c r="B235" s="45">
        <v>-5400</v>
      </c>
      <c r="C235" s="31">
        <f>VLOOKUP($A235,級距!$A:$K,9,FALSE)</f>
        <v>7</v>
      </c>
      <c r="D235" s="31">
        <f>VLOOKUP($A235,級距!$A:$K,10,FALSE)</f>
        <v>5</v>
      </c>
      <c r="E235" s="31">
        <f>VLOOKUP($A235,級距!$A:$K,11,FALSE)</f>
        <v>1</v>
      </c>
      <c r="F235" s="31">
        <f t="shared" si="4"/>
        <v>1</v>
      </c>
    </row>
    <row r="236" spans="1:6" x14ac:dyDescent="0.25">
      <c r="A236" s="46" t="s">
        <v>502</v>
      </c>
      <c r="B236" s="45">
        <v>-4200</v>
      </c>
      <c r="C236" s="31">
        <f>VLOOKUP($A236,級距!$A:$K,9,FALSE)</f>
        <v>5</v>
      </c>
      <c r="D236" s="31">
        <f>VLOOKUP($A236,級距!$A:$K,10,FALSE)</f>
        <v>3</v>
      </c>
      <c r="E236" s="31">
        <f>VLOOKUP($A236,級距!$A:$K,11,FALSE)</f>
        <v>2</v>
      </c>
      <c r="F236" s="31">
        <f t="shared" si="4"/>
        <v>1</v>
      </c>
    </row>
    <row r="237" spans="1:6" x14ac:dyDescent="0.25">
      <c r="A237" s="46" t="s">
        <v>501</v>
      </c>
      <c r="B237" s="45">
        <v>-4500</v>
      </c>
      <c r="C237" s="31">
        <f>VLOOKUP($A237,級距!$A:$K,9,FALSE)</f>
        <v>3</v>
      </c>
      <c r="D237" s="31">
        <f>VLOOKUP($A237,級距!$A:$K,10,FALSE)</f>
        <v>1</v>
      </c>
      <c r="E237" s="31">
        <f>VLOOKUP($A237,級距!$A:$K,11,FALSE)</f>
        <v>2</v>
      </c>
      <c r="F237" s="31">
        <f t="shared" si="4"/>
        <v>1</v>
      </c>
    </row>
    <row r="238" spans="1:6" x14ac:dyDescent="0.25">
      <c r="A238" s="46" t="s">
        <v>500</v>
      </c>
      <c r="B238" s="45">
        <v>1450</v>
      </c>
      <c r="C238" s="31">
        <f>VLOOKUP($A238,級距!$A:$K,9,FALSE)</f>
        <v>5</v>
      </c>
      <c r="D238" s="31">
        <f>VLOOKUP($A238,級距!$A:$K,10,FALSE)</f>
        <v>6</v>
      </c>
      <c r="E238" s="31">
        <f>VLOOKUP($A238,級距!$A:$K,11,FALSE)</f>
        <v>2</v>
      </c>
      <c r="F238" s="31">
        <f t="shared" si="4"/>
        <v>1</v>
      </c>
    </row>
    <row r="239" spans="1:6" x14ac:dyDescent="0.25">
      <c r="A239" s="46" t="s">
        <v>499</v>
      </c>
      <c r="B239" s="45">
        <v>2800</v>
      </c>
      <c r="C239" s="31">
        <f>VLOOKUP($A239,級距!$A:$K,9,FALSE)</f>
        <v>4</v>
      </c>
      <c r="D239" s="31">
        <f>VLOOKUP($A239,級距!$A:$K,10,FALSE)</f>
        <v>5</v>
      </c>
      <c r="E239" s="31">
        <f>VLOOKUP($A239,級距!$A:$K,11,FALSE)</f>
        <v>2</v>
      </c>
      <c r="F239" s="31">
        <f t="shared" si="4"/>
        <v>1</v>
      </c>
    </row>
    <row r="240" spans="1:6" x14ac:dyDescent="0.25">
      <c r="A240" s="46" t="s">
        <v>498</v>
      </c>
      <c r="B240" s="45">
        <v>1950</v>
      </c>
      <c r="C240" s="31">
        <f>VLOOKUP($A240,級距!$A:$K,9,FALSE)</f>
        <v>5</v>
      </c>
      <c r="D240" s="31">
        <f>VLOOKUP($A240,級距!$A:$K,10,FALSE)</f>
        <v>5</v>
      </c>
      <c r="E240" s="31">
        <f>VLOOKUP($A240,級距!$A:$K,11,FALSE)</f>
        <v>2</v>
      </c>
      <c r="F240" s="31">
        <f t="shared" si="4"/>
        <v>1</v>
      </c>
    </row>
    <row r="241" spans="1:6" x14ac:dyDescent="0.25">
      <c r="A241" s="46" t="s">
        <v>497</v>
      </c>
      <c r="B241" s="45">
        <v>3800</v>
      </c>
      <c r="C241" s="31">
        <f>VLOOKUP($A241,級距!$A:$K,9,FALSE)</f>
        <v>5</v>
      </c>
      <c r="D241" s="31">
        <f>VLOOKUP($A241,級距!$A:$K,10,FALSE)</f>
        <v>6</v>
      </c>
      <c r="E241" s="31">
        <f>VLOOKUP($A241,級距!$A:$K,11,FALSE)</f>
        <v>2</v>
      </c>
      <c r="F241" s="31">
        <f t="shared" si="4"/>
        <v>1</v>
      </c>
    </row>
    <row r="242" spans="1:6" x14ac:dyDescent="0.25">
      <c r="A242" s="46" t="s">
        <v>496</v>
      </c>
      <c r="B242" s="45">
        <v>-600</v>
      </c>
      <c r="C242" s="31">
        <f>VLOOKUP($A242,級距!$A:$K,9,FALSE)</f>
        <v>5</v>
      </c>
      <c r="D242" s="31">
        <f>VLOOKUP($A242,級距!$A:$K,10,FALSE)</f>
        <v>4</v>
      </c>
      <c r="E242" s="31">
        <f>VLOOKUP($A242,級距!$A:$K,11,FALSE)</f>
        <v>2</v>
      </c>
      <c r="F242" s="31">
        <f t="shared" si="4"/>
        <v>1</v>
      </c>
    </row>
    <row r="243" spans="1:6" x14ac:dyDescent="0.25">
      <c r="A243" s="46" t="s">
        <v>495</v>
      </c>
      <c r="B243" s="45">
        <v>-2100</v>
      </c>
      <c r="C243" s="31">
        <f>VLOOKUP($A243,級距!$A:$K,9,FALSE)</f>
        <v>2</v>
      </c>
      <c r="D243" s="31">
        <f>VLOOKUP($A243,級距!$A:$K,10,FALSE)</f>
        <v>4</v>
      </c>
      <c r="E243" s="31">
        <f>VLOOKUP($A243,級距!$A:$K,11,FALSE)</f>
        <v>2</v>
      </c>
      <c r="F243" s="31">
        <f t="shared" si="4"/>
        <v>1</v>
      </c>
    </row>
    <row r="244" spans="1:6" x14ac:dyDescent="0.25">
      <c r="A244" s="46" t="s">
        <v>494</v>
      </c>
      <c r="B244" s="45">
        <v>-5400</v>
      </c>
      <c r="C244" s="31">
        <f>VLOOKUP($A244,級距!$A:$K,9,FALSE)</f>
        <v>4</v>
      </c>
      <c r="D244" s="31">
        <f>VLOOKUP($A244,級距!$A:$K,10,FALSE)</f>
        <v>2</v>
      </c>
      <c r="E244" s="31">
        <f>VLOOKUP($A244,級距!$A:$K,11,FALSE)</f>
        <v>2</v>
      </c>
      <c r="F244" s="31">
        <f t="shared" si="4"/>
        <v>1</v>
      </c>
    </row>
    <row r="245" spans="1:6" x14ac:dyDescent="0.25">
      <c r="A245" s="46" t="s">
        <v>493</v>
      </c>
      <c r="B245" s="45">
        <v>-5300</v>
      </c>
      <c r="C245" s="31">
        <f>VLOOKUP($A245,級距!$A:$K,9,FALSE)</f>
        <v>6</v>
      </c>
      <c r="D245" s="31">
        <f>VLOOKUP($A245,級距!$A:$K,10,FALSE)</f>
        <v>3</v>
      </c>
      <c r="E245" s="31">
        <f>VLOOKUP($A245,級距!$A:$K,11,FALSE)</f>
        <v>1</v>
      </c>
      <c r="F245" s="31">
        <f t="shared" si="4"/>
        <v>1</v>
      </c>
    </row>
    <row r="246" spans="1:6" x14ac:dyDescent="0.25">
      <c r="A246" s="46" t="s">
        <v>491</v>
      </c>
      <c r="B246" s="45">
        <v>-1700</v>
      </c>
      <c r="C246" s="31">
        <f>VLOOKUP($A246,級距!$A:$K,9,FALSE)</f>
        <v>3</v>
      </c>
      <c r="D246" s="31">
        <f>VLOOKUP($A246,級距!$A:$K,10,FALSE)</f>
        <v>2</v>
      </c>
      <c r="E246" s="31">
        <f>VLOOKUP($A246,級距!$A:$K,11,FALSE)</f>
        <v>2</v>
      </c>
      <c r="F246" s="31">
        <f t="shared" si="4"/>
        <v>1</v>
      </c>
    </row>
    <row r="247" spans="1:6" x14ac:dyDescent="0.25">
      <c r="A247" s="46" t="s">
        <v>490</v>
      </c>
      <c r="B247" s="45">
        <v>-1600</v>
      </c>
      <c r="C247" s="31">
        <f>VLOOKUP($A247,級距!$A:$K,9,FALSE)</f>
        <v>8</v>
      </c>
      <c r="D247" s="31">
        <f>VLOOKUP($A247,級距!$A:$K,10,FALSE)</f>
        <v>4</v>
      </c>
      <c r="E247" s="31">
        <f>VLOOKUP($A247,級距!$A:$K,11,FALSE)</f>
        <v>1</v>
      </c>
      <c r="F247" s="31">
        <f t="shared" si="4"/>
        <v>1</v>
      </c>
    </row>
    <row r="248" spans="1:6" x14ac:dyDescent="0.25">
      <c r="A248" s="46" t="s">
        <v>489</v>
      </c>
      <c r="B248" s="45">
        <v>-5500</v>
      </c>
      <c r="C248" s="31">
        <f>VLOOKUP($A248,級距!$A:$K,9,FALSE)</f>
        <v>4</v>
      </c>
      <c r="D248" s="31">
        <f>VLOOKUP($A248,級距!$A:$K,10,FALSE)</f>
        <v>9</v>
      </c>
      <c r="E248" s="31">
        <f>VLOOKUP($A248,級距!$A:$K,11,FALSE)</f>
        <v>3</v>
      </c>
      <c r="F248" s="31">
        <f t="shared" si="4"/>
        <v>1</v>
      </c>
    </row>
    <row r="249" spans="1:6" x14ac:dyDescent="0.25">
      <c r="A249" s="46" t="s">
        <v>488</v>
      </c>
      <c r="B249" s="45">
        <v>-5800</v>
      </c>
      <c r="C249" s="31">
        <f>VLOOKUP($A249,級距!$A:$K,9,FALSE)</f>
        <v>4</v>
      </c>
      <c r="D249" s="31">
        <f>VLOOKUP($A249,級距!$A:$K,10,FALSE)</f>
        <v>5</v>
      </c>
      <c r="E249" s="31">
        <f>VLOOKUP($A249,級距!$A:$K,11,FALSE)</f>
        <v>2</v>
      </c>
      <c r="F249" s="31">
        <f t="shared" si="4"/>
        <v>1</v>
      </c>
    </row>
    <row r="250" spans="1:6" x14ac:dyDescent="0.25">
      <c r="A250" s="46" t="s">
        <v>487</v>
      </c>
      <c r="B250" s="45">
        <v>-1400</v>
      </c>
      <c r="C250" s="31">
        <f>VLOOKUP($A250,級距!$A:$K,9,FALSE)</f>
        <v>3</v>
      </c>
      <c r="D250" s="31">
        <f>VLOOKUP($A250,級距!$A:$K,10,FALSE)</f>
        <v>5</v>
      </c>
      <c r="E250" s="31">
        <f>VLOOKUP($A250,級距!$A:$K,11,FALSE)</f>
        <v>2</v>
      </c>
      <c r="F250" s="31">
        <f t="shared" si="4"/>
        <v>1</v>
      </c>
    </row>
    <row r="251" spans="1:6" x14ac:dyDescent="0.25">
      <c r="A251" s="46" t="s">
        <v>486</v>
      </c>
      <c r="B251" s="45">
        <v>-5500</v>
      </c>
      <c r="C251" s="31">
        <f>VLOOKUP($A251,級距!$A:$K,9,FALSE)</f>
        <v>7</v>
      </c>
      <c r="D251" s="31">
        <f>VLOOKUP($A251,級距!$A:$K,10,FALSE)</f>
        <v>6</v>
      </c>
      <c r="E251" s="31">
        <f>VLOOKUP($A251,級距!$A:$K,11,FALSE)</f>
        <v>1</v>
      </c>
      <c r="F251" s="31">
        <f t="shared" si="4"/>
        <v>1</v>
      </c>
    </row>
    <row r="252" spans="1:6" x14ac:dyDescent="0.25">
      <c r="A252" s="46" t="s">
        <v>485</v>
      </c>
      <c r="B252" s="45">
        <v>-5500</v>
      </c>
      <c r="C252" s="31">
        <f>VLOOKUP($A252,級距!$A:$K,9,FALSE)</f>
        <v>4</v>
      </c>
      <c r="D252" s="31">
        <f>VLOOKUP($A252,級距!$A:$K,10,FALSE)</f>
        <v>2</v>
      </c>
      <c r="E252" s="31">
        <f>VLOOKUP($A252,級距!$A:$K,11,FALSE)</f>
        <v>2</v>
      </c>
      <c r="F252" s="31">
        <f t="shared" si="4"/>
        <v>1</v>
      </c>
    </row>
    <row r="253" spans="1:6" x14ac:dyDescent="0.25">
      <c r="A253" s="46" t="s">
        <v>484</v>
      </c>
      <c r="B253" s="45">
        <v>-5100</v>
      </c>
      <c r="C253" s="31">
        <f>VLOOKUP($A253,級距!$A:$K,9,FALSE)</f>
        <v>4</v>
      </c>
      <c r="D253" s="31">
        <f>VLOOKUP($A253,級距!$A:$K,10,FALSE)</f>
        <v>1</v>
      </c>
      <c r="E253" s="31">
        <f>VLOOKUP($A253,級距!$A:$K,11,FALSE)</f>
        <v>2</v>
      </c>
      <c r="F253" s="31">
        <f t="shared" si="4"/>
        <v>1</v>
      </c>
    </row>
    <row r="254" spans="1:6" x14ac:dyDescent="0.25">
      <c r="A254" s="46" t="s">
        <v>482</v>
      </c>
      <c r="B254" s="45">
        <v>3400</v>
      </c>
      <c r="C254" s="31">
        <f>VLOOKUP($A254,級距!$A:$K,9,FALSE)</f>
        <v>5</v>
      </c>
      <c r="D254" s="31">
        <f>VLOOKUP($A254,級距!$A:$K,10,FALSE)</f>
        <v>7</v>
      </c>
      <c r="E254" s="31">
        <f>VLOOKUP($A254,級距!$A:$K,11,FALSE)</f>
        <v>3</v>
      </c>
      <c r="F254" s="31">
        <f t="shared" si="4"/>
        <v>1</v>
      </c>
    </row>
    <row r="255" spans="1:6" x14ac:dyDescent="0.25">
      <c r="A255" s="46" t="s">
        <v>481</v>
      </c>
      <c r="B255" s="45">
        <v>-5900</v>
      </c>
      <c r="C255" s="31">
        <f>VLOOKUP($A255,級距!$A:$K,9,FALSE)</f>
        <v>3</v>
      </c>
      <c r="D255" s="31">
        <f>VLOOKUP($A255,級距!$A:$K,10,FALSE)</f>
        <v>2</v>
      </c>
      <c r="E255" s="31">
        <f>VLOOKUP($A255,級距!$A:$K,11,FALSE)</f>
        <v>2</v>
      </c>
      <c r="F255" s="31">
        <f t="shared" si="4"/>
        <v>1</v>
      </c>
    </row>
    <row r="256" spans="1:6" x14ac:dyDescent="0.25">
      <c r="A256" s="46" t="s">
        <v>480</v>
      </c>
      <c r="B256" s="45">
        <v>900</v>
      </c>
      <c r="C256" s="31">
        <f>VLOOKUP($A256,級距!$A:$K,9,FALSE)</f>
        <v>7</v>
      </c>
      <c r="D256" s="31">
        <f>VLOOKUP($A256,級距!$A:$K,10,FALSE)</f>
        <v>7</v>
      </c>
      <c r="E256" s="31">
        <f>VLOOKUP($A256,級距!$A:$K,11,FALSE)</f>
        <v>4</v>
      </c>
      <c r="F256" s="31">
        <f t="shared" si="4"/>
        <v>1</v>
      </c>
    </row>
    <row r="257" spans="1:6" x14ac:dyDescent="0.25">
      <c r="A257" s="46" t="s">
        <v>479</v>
      </c>
      <c r="B257" s="45">
        <v>-5400</v>
      </c>
      <c r="C257" s="31">
        <f>VLOOKUP($A257,級距!$A:$K,9,FALSE)</f>
        <v>4</v>
      </c>
      <c r="D257" s="31">
        <f>VLOOKUP($A257,級距!$A:$K,10,FALSE)</f>
        <v>3</v>
      </c>
      <c r="E257" s="31">
        <f>VLOOKUP($A257,級距!$A:$K,11,FALSE)</f>
        <v>2</v>
      </c>
      <c r="F257" s="31">
        <f t="shared" si="4"/>
        <v>1</v>
      </c>
    </row>
    <row r="258" spans="1:6" x14ac:dyDescent="0.25">
      <c r="A258" s="46" t="s">
        <v>478</v>
      </c>
      <c r="B258" s="45">
        <v>14700</v>
      </c>
      <c r="C258" s="31">
        <f>VLOOKUP($A258,級距!$A:$K,9,FALSE)</f>
        <v>9</v>
      </c>
      <c r="D258" s="31">
        <f>VLOOKUP($A258,級距!$A:$K,10,FALSE)</f>
        <v>9</v>
      </c>
      <c r="E258" s="31">
        <f>VLOOKUP($A258,級距!$A:$K,11,FALSE)</f>
        <v>4</v>
      </c>
      <c r="F258" s="31">
        <f t="shared" si="4"/>
        <v>1</v>
      </c>
    </row>
    <row r="259" spans="1:6" x14ac:dyDescent="0.25">
      <c r="A259" s="46" t="s">
        <v>477</v>
      </c>
      <c r="B259" s="45">
        <v>2000</v>
      </c>
      <c r="C259" s="31">
        <f>VLOOKUP($A259,級距!$A:$K,9,FALSE)</f>
        <v>6</v>
      </c>
      <c r="D259" s="31">
        <f>VLOOKUP($A259,級距!$A:$K,10,FALSE)</f>
        <v>10</v>
      </c>
      <c r="E259" s="31">
        <f>VLOOKUP($A259,級距!$A:$K,11,FALSE)</f>
        <v>4</v>
      </c>
      <c r="F259" s="31">
        <f t="shared" si="4"/>
        <v>1</v>
      </c>
    </row>
    <row r="260" spans="1:6" x14ac:dyDescent="0.25">
      <c r="A260" s="46" t="s">
        <v>475</v>
      </c>
      <c r="B260" s="45">
        <v>8450</v>
      </c>
      <c r="C260" s="31">
        <f>VLOOKUP($A260,級距!$A:$K,9,FALSE)</f>
        <v>8</v>
      </c>
      <c r="D260" s="31">
        <f>VLOOKUP($A260,級距!$A:$K,10,FALSE)</f>
        <v>5</v>
      </c>
      <c r="E260" s="31">
        <f>VLOOKUP($A260,級距!$A:$K,11,FALSE)</f>
        <v>1</v>
      </c>
      <c r="F260" s="31">
        <f t="shared" ref="F260:F323" si="5">IF(A344&lt;&gt;A343,1,0)</f>
        <v>1</v>
      </c>
    </row>
    <row r="261" spans="1:6" x14ac:dyDescent="0.25">
      <c r="A261" s="46" t="s">
        <v>474</v>
      </c>
      <c r="B261" s="45">
        <v>8200</v>
      </c>
      <c r="C261" s="31">
        <f>VLOOKUP($A261,級距!$A:$K,9,FALSE)</f>
        <v>8</v>
      </c>
      <c r="D261" s="31">
        <f>VLOOKUP($A261,級距!$A:$K,10,FALSE)</f>
        <v>7</v>
      </c>
      <c r="E261" s="31">
        <f>VLOOKUP($A261,級距!$A:$K,11,FALSE)</f>
        <v>4</v>
      </c>
      <c r="F261" s="31">
        <f t="shared" si="5"/>
        <v>1</v>
      </c>
    </row>
    <row r="262" spans="1:6" x14ac:dyDescent="0.25">
      <c r="A262" s="46" t="s">
        <v>473</v>
      </c>
      <c r="B262" s="45">
        <v>5400</v>
      </c>
      <c r="C262" s="31">
        <f>VLOOKUP($A262,級距!$A:$K,9,FALSE)</f>
        <v>5</v>
      </c>
      <c r="D262" s="31">
        <f>VLOOKUP($A262,級距!$A:$K,10,FALSE)</f>
        <v>8</v>
      </c>
      <c r="E262" s="31">
        <f>VLOOKUP($A262,級距!$A:$K,11,FALSE)</f>
        <v>3</v>
      </c>
      <c r="F262" s="31">
        <f t="shared" si="5"/>
        <v>1</v>
      </c>
    </row>
    <row r="263" spans="1:6" x14ac:dyDescent="0.25">
      <c r="A263" s="46" t="s">
        <v>472</v>
      </c>
      <c r="B263" s="45">
        <v>-5400</v>
      </c>
      <c r="C263" s="31">
        <f>VLOOKUP($A263,級距!$A:$K,9,FALSE)</f>
        <v>4</v>
      </c>
      <c r="D263" s="31">
        <f>VLOOKUP($A263,級距!$A:$K,10,FALSE)</f>
        <v>2</v>
      </c>
      <c r="E263" s="31">
        <f>VLOOKUP($A263,級距!$A:$K,11,FALSE)</f>
        <v>2</v>
      </c>
      <c r="F263" s="31">
        <f t="shared" si="5"/>
        <v>1</v>
      </c>
    </row>
    <row r="264" spans="1:6" x14ac:dyDescent="0.25">
      <c r="A264" s="46" t="s">
        <v>471</v>
      </c>
      <c r="B264" s="45">
        <v>4800</v>
      </c>
      <c r="C264" s="31">
        <f>VLOOKUP($A264,級距!$A:$K,9,FALSE)</f>
        <v>8</v>
      </c>
      <c r="D264" s="31">
        <f>VLOOKUP($A264,級距!$A:$K,10,FALSE)</f>
        <v>7</v>
      </c>
      <c r="E264" s="31">
        <f>VLOOKUP($A264,級距!$A:$K,11,FALSE)</f>
        <v>4</v>
      </c>
      <c r="F264" s="31">
        <f t="shared" si="5"/>
        <v>1</v>
      </c>
    </row>
    <row r="265" spans="1:6" x14ac:dyDescent="0.25">
      <c r="A265" s="46" t="s">
        <v>470</v>
      </c>
      <c r="B265" s="45">
        <v>-7100</v>
      </c>
      <c r="C265" s="31">
        <f>VLOOKUP($A265,級距!$A:$K,9,FALSE)</f>
        <v>5</v>
      </c>
      <c r="D265" s="31">
        <f>VLOOKUP($A265,級距!$A:$K,10,FALSE)</f>
        <v>4</v>
      </c>
      <c r="E265" s="31">
        <f>VLOOKUP($A265,級距!$A:$K,11,FALSE)</f>
        <v>2</v>
      </c>
      <c r="F265" s="31">
        <f t="shared" si="5"/>
        <v>1</v>
      </c>
    </row>
    <row r="266" spans="1:6" x14ac:dyDescent="0.25">
      <c r="A266" s="46" t="s">
        <v>469</v>
      </c>
      <c r="B266" s="45">
        <v>13400</v>
      </c>
      <c r="C266" s="31">
        <f>VLOOKUP($A266,級距!$A:$K,9,FALSE)</f>
        <v>8</v>
      </c>
      <c r="D266" s="31">
        <f>VLOOKUP($A266,級距!$A:$K,10,FALSE)</f>
        <v>9</v>
      </c>
      <c r="E266" s="31">
        <f>VLOOKUP($A266,級距!$A:$K,11,FALSE)</f>
        <v>4</v>
      </c>
      <c r="F266" s="31">
        <f t="shared" si="5"/>
        <v>1</v>
      </c>
    </row>
    <row r="267" spans="1:6" x14ac:dyDescent="0.25">
      <c r="A267" s="46" t="s">
        <v>468</v>
      </c>
      <c r="B267" s="45">
        <v>1900</v>
      </c>
      <c r="C267" s="31">
        <f>VLOOKUP($A267,級距!$A:$K,9,FALSE)</f>
        <v>9</v>
      </c>
      <c r="D267" s="31">
        <f>VLOOKUP($A267,級距!$A:$K,10,FALSE)</f>
        <v>6</v>
      </c>
      <c r="E267" s="31">
        <f>VLOOKUP($A267,級距!$A:$K,11,FALSE)</f>
        <v>1</v>
      </c>
      <c r="F267" s="31">
        <f t="shared" si="5"/>
        <v>1</v>
      </c>
    </row>
    <row r="268" spans="1:6" x14ac:dyDescent="0.25">
      <c r="A268" s="46" t="s">
        <v>466</v>
      </c>
      <c r="B268" s="45">
        <v>-3300</v>
      </c>
      <c r="C268" s="31">
        <f>VLOOKUP($A268,級距!$A:$K,9,FALSE)</f>
        <v>5</v>
      </c>
      <c r="D268" s="31">
        <f>VLOOKUP($A268,級距!$A:$K,10,FALSE)</f>
        <v>1</v>
      </c>
      <c r="E268" s="31">
        <f>VLOOKUP($A268,級距!$A:$K,11,FALSE)</f>
        <v>2</v>
      </c>
      <c r="F268" s="31">
        <f t="shared" si="5"/>
        <v>1</v>
      </c>
    </row>
    <row r="269" spans="1:6" x14ac:dyDescent="0.25">
      <c r="A269" s="46" t="s">
        <v>465</v>
      </c>
      <c r="B269" s="45">
        <v>9400</v>
      </c>
      <c r="C269" s="31">
        <f>VLOOKUP($A269,級距!$A:$K,9,FALSE)</f>
        <v>7</v>
      </c>
      <c r="D269" s="31">
        <f>VLOOKUP($A269,級距!$A:$K,10,FALSE)</f>
        <v>7</v>
      </c>
      <c r="E269" s="31">
        <f>VLOOKUP($A269,級距!$A:$K,11,FALSE)</f>
        <v>4</v>
      </c>
      <c r="F269" s="31">
        <f t="shared" si="5"/>
        <v>1</v>
      </c>
    </row>
    <row r="270" spans="1:6" x14ac:dyDescent="0.25">
      <c r="A270" s="46" t="s">
        <v>464</v>
      </c>
      <c r="B270" s="45">
        <v>2850</v>
      </c>
      <c r="C270" s="31">
        <f>VLOOKUP($A270,級距!$A:$K,9,FALSE)</f>
        <v>10</v>
      </c>
      <c r="D270" s="31">
        <f>VLOOKUP($A270,級距!$A:$K,10,FALSE)</f>
        <v>6</v>
      </c>
      <c r="E270" s="31">
        <f>VLOOKUP($A270,級距!$A:$K,11,FALSE)</f>
        <v>1</v>
      </c>
      <c r="F270" s="31">
        <f t="shared" si="5"/>
        <v>1</v>
      </c>
    </row>
    <row r="271" spans="1:6" x14ac:dyDescent="0.25">
      <c r="A271" s="46" t="s">
        <v>462</v>
      </c>
      <c r="B271" s="45">
        <v>-300</v>
      </c>
      <c r="C271" s="31">
        <f>VLOOKUP($A271,級距!$A:$K,9,FALSE)</f>
        <v>7</v>
      </c>
      <c r="D271" s="31">
        <f>VLOOKUP($A271,級距!$A:$K,10,FALSE)</f>
        <v>8</v>
      </c>
      <c r="E271" s="31">
        <f>VLOOKUP($A271,級距!$A:$K,11,FALSE)</f>
        <v>4</v>
      </c>
      <c r="F271" s="31">
        <f t="shared" si="5"/>
        <v>1</v>
      </c>
    </row>
    <row r="272" spans="1:6" x14ac:dyDescent="0.25">
      <c r="A272" s="46" t="s">
        <v>461</v>
      </c>
      <c r="B272" s="45">
        <v>15000</v>
      </c>
      <c r="C272" s="31">
        <f>VLOOKUP($A272,級距!$A:$K,9,FALSE)</f>
        <v>9</v>
      </c>
      <c r="D272" s="31">
        <f>VLOOKUP($A272,級距!$A:$K,10,FALSE)</f>
        <v>7</v>
      </c>
      <c r="E272" s="31">
        <f>VLOOKUP($A272,級距!$A:$K,11,FALSE)</f>
        <v>4</v>
      </c>
      <c r="F272" s="31">
        <f t="shared" si="5"/>
        <v>1</v>
      </c>
    </row>
    <row r="273" spans="1:6" x14ac:dyDescent="0.25">
      <c r="A273" s="46" t="s">
        <v>460</v>
      </c>
      <c r="B273" s="45">
        <v>3600</v>
      </c>
      <c r="C273" s="31">
        <f>VLOOKUP($A273,級距!$A:$K,9,FALSE)</f>
        <v>6</v>
      </c>
      <c r="D273" s="31">
        <f>VLOOKUP($A273,級距!$A:$K,10,FALSE)</f>
        <v>2</v>
      </c>
      <c r="E273" s="31">
        <f>VLOOKUP($A273,級距!$A:$K,11,FALSE)</f>
        <v>1</v>
      </c>
      <c r="F273" s="31">
        <f t="shared" si="5"/>
        <v>1</v>
      </c>
    </row>
    <row r="274" spans="1:6" x14ac:dyDescent="0.25">
      <c r="A274" s="46" t="s">
        <v>459</v>
      </c>
      <c r="B274" s="45">
        <v>15300</v>
      </c>
      <c r="C274" s="31">
        <f>VLOOKUP($A274,級距!$A:$K,9,FALSE)</f>
        <v>9</v>
      </c>
      <c r="D274" s="31">
        <f>VLOOKUP($A274,級距!$A:$K,10,FALSE)</f>
        <v>5</v>
      </c>
      <c r="E274" s="31">
        <f>VLOOKUP($A274,級距!$A:$K,11,FALSE)</f>
        <v>1</v>
      </c>
      <c r="F274" s="31">
        <f t="shared" si="5"/>
        <v>1</v>
      </c>
    </row>
    <row r="275" spans="1:6" x14ac:dyDescent="0.25">
      <c r="A275" s="46" t="s">
        <v>457</v>
      </c>
      <c r="B275" s="45">
        <v>7050</v>
      </c>
      <c r="C275" s="31">
        <f>VLOOKUP($A275,級距!$A:$K,9,FALSE)</f>
        <v>9</v>
      </c>
      <c r="D275" s="31">
        <f>VLOOKUP($A275,級距!$A:$K,10,FALSE)</f>
        <v>8</v>
      </c>
      <c r="E275" s="31">
        <f>VLOOKUP($A275,級距!$A:$K,11,FALSE)</f>
        <v>4</v>
      </c>
      <c r="F275" s="31">
        <f t="shared" si="5"/>
        <v>1</v>
      </c>
    </row>
    <row r="276" spans="1:6" x14ac:dyDescent="0.25">
      <c r="A276" s="46" t="s">
        <v>456</v>
      </c>
      <c r="B276" s="45">
        <v>18600</v>
      </c>
      <c r="C276" s="31">
        <f>VLOOKUP($A276,級距!$A:$K,9,FALSE)</f>
        <v>10</v>
      </c>
      <c r="D276" s="31">
        <f>VLOOKUP($A276,級距!$A:$K,10,FALSE)</f>
        <v>9</v>
      </c>
      <c r="E276" s="31">
        <f>VLOOKUP($A276,級距!$A:$K,11,FALSE)</f>
        <v>4</v>
      </c>
      <c r="F276" s="31">
        <f t="shared" si="5"/>
        <v>1</v>
      </c>
    </row>
    <row r="277" spans="1:6" x14ac:dyDescent="0.25">
      <c r="A277" s="46" t="s">
        <v>455</v>
      </c>
      <c r="B277" s="45">
        <v>-2200</v>
      </c>
      <c r="C277" s="31">
        <f>VLOOKUP($A277,級距!$A:$K,9,FALSE)</f>
        <v>8</v>
      </c>
      <c r="D277" s="31">
        <f>VLOOKUP($A277,級距!$A:$K,10,FALSE)</f>
        <v>4</v>
      </c>
      <c r="E277" s="31">
        <f>VLOOKUP($A277,級距!$A:$K,11,FALSE)</f>
        <v>1</v>
      </c>
      <c r="F277" s="31">
        <f t="shared" si="5"/>
        <v>1</v>
      </c>
    </row>
    <row r="278" spans="1:6" x14ac:dyDescent="0.25">
      <c r="A278" s="46" t="s">
        <v>453</v>
      </c>
      <c r="B278" s="45">
        <v>-5400</v>
      </c>
      <c r="C278" s="31">
        <f>VLOOKUP($A278,級距!$A:$K,9,FALSE)</f>
        <v>8</v>
      </c>
      <c r="D278" s="31">
        <f>VLOOKUP($A278,級距!$A:$K,10,FALSE)</f>
        <v>2</v>
      </c>
      <c r="E278" s="31">
        <f>VLOOKUP($A278,級距!$A:$K,11,FALSE)</f>
        <v>1</v>
      </c>
      <c r="F278" s="31">
        <f t="shared" si="5"/>
        <v>1</v>
      </c>
    </row>
    <row r="279" spans="1:6" x14ac:dyDescent="0.25">
      <c r="A279" s="46" t="s">
        <v>452</v>
      </c>
      <c r="B279" s="45">
        <v>1250</v>
      </c>
      <c r="C279" s="31">
        <f>VLOOKUP($A279,級距!$A:$K,9,FALSE)</f>
        <v>8</v>
      </c>
      <c r="D279" s="31">
        <f>VLOOKUP($A279,級距!$A:$K,10,FALSE)</f>
        <v>7</v>
      </c>
      <c r="E279" s="31">
        <f>VLOOKUP($A279,級距!$A:$K,11,FALSE)</f>
        <v>4</v>
      </c>
      <c r="F279" s="31">
        <f t="shared" si="5"/>
        <v>1</v>
      </c>
    </row>
    <row r="280" spans="1:6" x14ac:dyDescent="0.25">
      <c r="A280" s="46" t="s">
        <v>451</v>
      </c>
      <c r="B280" s="45">
        <v>-150</v>
      </c>
      <c r="C280" s="31">
        <f>VLOOKUP($A280,級距!$A:$K,9,FALSE)</f>
        <v>5</v>
      </c>
      <c r="D280" s="31">
        <f>VLOOKUP($A280,級距!$A:$K,10,FALSE)</f>
        <v>8</v>
      </c>
      <c r="E280" s="31">
        <f>VLOOKUP($A280,級距!$A:$K,11,FALSE)</f>
        <v>3</v>
      </c>
      <c r="F280" s="31">
        <f t="shared" si="5"/>
        <v>1</v>
      </c>
    </row>
    <row r="281" spans="1:6" x14ac:dyDescent="0.25">
      <c r="A281" s="46" t="s">
        <v>450</v>
      </c>
      <c r="B281" s="45">
        <v>-1000</v>
      </c>
      <c r="C281" s="31">
        <f>VLOOKUP($A281,級距!$A:$K,9,FALSE)</f>
        <v>5</v>
      </c>
      <c r="D281" s="31">
        <f>VLOOKUP($A281,級距!$A:$K,10,FALSE)</f>
        <v>4</v>
      </c>
      <c r="E281" s="31">
        <f>VLOOKUP($A281,級距!$A:$K,11,FALSE)</f>
        <v>2</v>
      </c>
      <c r="F281" s="31">
        <f t="shared" si="5"/>
        <v>1</v>
      </c>
    </row>
    <row r="282" spans="1:6" x14ac:dyDescent="0.25">
      <c r="A282" s="46" t="s">
        <v>449</v>
      </c>
      <c r="B282" s="45">
        <v>12450</v>
      </c>
      <c r="C282" s="31">
        <f>VLOOKUP($A282,級距!$A:$K,9,FALSE)</f>
        <v>8</v>
      </c>
      <c r="D282" s="31">
        <f>VLOOKUP($A282,級距!$A:$K,10,FALSE)</f>
        <v>7</v>
      </c>
      <c r="E282" s="31">
        <f>VLOOKUP($A282,級距!$A:$K,11,FALSE)</f>
        <v>4</v>
      </c>
      <c r="F282" s="31">
        <f t="shared" si="5"/>
        <v>1</v>
      </c>
    </row>
    <row r="283" spans="1:6" x14ac:dyDescent="0.25">
      <c r="A283" s="46" t="s">
        <v>448</v>
      </c>
      <c r="B283" s="45">
        <v>4000</v>
      </c>
      <c r="C283" s="31">
        <f>VLOOKUP($A283,級距!$A:$K,9,FALSE)</f>
        <v>7</v>
      </c>
      <c r="D283" s="31">
        <f>VLOOKUP($A283,級距!$A:$K,10,FALSE)</f>
        <v>1</v>
      </c>
      <c r="E283" s="31">
        <f>VLOOKUP($A283,級距!$A:$K,11,FALSE)</f>
        <v>1</v>
      </c>
      <c r="F283" s="31">
        <f t="shared" si="5"/>
        <v>1</v>
      </c>
    </row>
    <row r="284" spans="1:6" x14ac:dyDescent="0.25">
      <c r="A284" s="46" t="s">
        <v>447</v>
      </c>
      <c r="B284" s="45">
        <v>-1900</v>
      </c>
      <c r="C284" s="31">
        <f>VLOOKUP($A284,級距!$A:$K,9,FALSE)</f>
        <v>9</v>
      </c>
      <c r="D284" s="31">
        <f>VLOOKUP($A284,級距!$A:$K,10,FALSE)</f>
        <v>4</v>
      </c>
      <c r="E284" s="31">
        <f>VLOOKUP($A284,級距!$A:$K,11,FALSE)</f>
        <v>1</v>
      </c>
      <c r="F284" s="31">
        <f t="shared" si="5"/>
        <v>1</v>
      </c>
    </row>
    <row r="285" spans="1:6" x14ac:dyDescent="0.25">
      <c r="A285" s="46" t="s">
        <v>446</v>
      </c>
      <c r="B285" s="45">
        <v>-5400</v>
      </c>
      <c r="C285" s="31">
        <f>VLOOKUP($A285,級距!$A:$K,9,FALSE)</f>
        <v>9</v>
      </c>
      <c r="D285" s="31">
        <f>VLOOKUP($A285,級距!$A:$K,10,FALSE)</f>
        <v>4</v>
      </c>
      <c r="E285" s="31">
        <f>VLOOKUP($A285,級距!$A:$K,11,FALSE)</f>
        <v>1</v>
      </c>
      <c r="F285" s="31">
        <f t="shared" si="5"/>
        <v>1</v>
      </c>
    </row>
    <row r="286" spans="1:6" x14ac:dyDescent="0.25">
      <c r="A286" s="46" t="s">
        <v>444</v>
      </c>
      <c r="B286" s="45">
        <v>3350</v>
      </c>
      <c r="C286" s="31">
        <f>VLOOKUP($A286,級距!$A:$K,9,FALSE)</f>
        <v>8</v>
      </c>
      <c r="D286" s="31">
        <f>VLOOKUP($A286,級距!$A:$K,10,FALSE)</f>
        <v>6</v>
      </c>
      <c r="E286" s="31">
        <f>VLOOKUP($A286,級距!$A:$K,11,FALSE)</f>
        <v>1</v>
      </c>
      <c r="F286" s="31">
        <f t="shared" si="5"/>
        <v>1</v>
      </c>
    </row>
    <row r="287" spans="1:6" x14ac:dyDescent="0.25">
      <c r="A287" s="46" t="s">
        <v>443</v>
      </c>
      <c r="B287" s="45">
        <v>-5400</v>
      </c>
      <c r="C287" s="31">
        <f>VLOOKUP($A287,級距!$A:$K,9,FALSE)</f>
        <v>5</v>
      </c>
      <c r="D287" s="31">
        <f>VLOOKUP($A287,級距!$A:$K,10,FALSE)</f>
        <v>2</v>
      </c>
      <c r="E287" s="31">
        <f>VLOOKUP($A287,級距!$A:$K,11,FALSE)</f>
        <v>2</v>
      </c>
      <c r="F287" s="31">
        <f t="shared" si="5"/>
        <v>1</v>
      </c>
    </row>
    <row r="288" spans="1:6" x14ac:dyDescent="0.25">
      <c r="A288" s="46" t="s">
        <v>442</v>
      </c>
      <c r="B288" s="45">
        <v>4050</v>
      </c>
      <c r="C288" s="31">
        <f>VLOOKUP($A288,級距!$A:$K,9,FALSE)</f>
        <v>10</v>
      </c>
      <c r="D288" s="31">
        <f>VLOOKUP($A288,級距!$A:$K,10,FALSE)</f>
        <v>9</v>
      </c>
      <c r="E288" s="31">
        <f>VLOOKUP($A288,級距!$A:$K,11,FALSE)</f>
        <v>4</v>
      </c>
      <c r="F288" s="31">
        <f t="shared" si="5"/>
        <v>1</v>
      </c>
    </row>
    <row r="289" spans="1:6" x14ac:dyDescent="0.25">
      <c r="A289" s="46" t="s">
        <v>440</v>
      </c>
      <c r="B289" s="45">
        <v>-8100</v>
      </c>
      <c r="C289" s="31">
        <f>VLOOKUP($A289,級距!$A:$K,9,FALSE)</f>
        <v>5</v>
      </c>
      <c r="D289" s="31">
        <f>VLOOKUP($A289,級距!$A:$K,10,FALSE)</f>
        <v>7</v>
      </c>
      <c r="E289" s="31">
        <f>VLOOKUP($A289,級距!$A:$K,11,FALSE)</f>
        <v>3</v>
      </c>
      <c r="F289" s="31">
        <f t="shared" si="5"/>
        <v>1</v>
      </c>
    </row>
    <row r="290" spans="1:6" x14ac:dyDescent="0.25">
      <c r="A290" s="46" t="s">
        <v>438</v>
      </c>
      <c r="B290" s="45">
        <v>-3200</v>
      </c>
      <c r="C290" s="31">
        <f>VLOOKUP($A290,級距!$A:$K,9,FALSE)</f>
        <v>7</v>
      </c>
      <c r="D290" s="31">
        <f>VLOOKUP($A290,級距!$A:$K,10,FALSE)</f>
        <v>7</v>
      </c>
      <c r="E290" s="31">
        <f>VLOOKUP($A290,級距!$A:$K,11,FALSE)</f>
        <v>4</v>
      </c>
      <c r="F290" s="31">
        <f t="shared" si="5"/>
        <v>1</v>
      </c>
    </row>
    <row r="291" spans="1:6" x14ac:dyDescent="0.25">
      <c r="A291" s="46" t="s">
        <v>437</v>
      </c>
      <c r="B291" s="45">
        <v>-2100</v>
      </c>
      <c r="C291" s="31">
        <f>VLOOKUP($A291,級距!$A:$K,9,FALSE)</f>
        <v>4</v>
      </c>
      <c r="D291" s="31">
        <f>VLOOKUP($A291,級距!$A:$K,10,FALSE)</f>
        <v>1</v>
      </c>
      <c r="E291" s="31">
        <f>VLOOKUP($A291,級距!$A:$K,11,FALSE)</f>
        <v>2</v>
      </c>
      <c r="F291" s="31">
        <f t="shared" si="5"/>
        <v>1</v>
      </c>
    </row>
    <row r="292" spans="1:6" x14ac:dyDescent="0.25">
      <c r="A292" s="46" t="s">
        <v>435</v>
      </c>
      <c r="B292" s="45">
        <v>-800</v>
      </c>
      <c r="C292" s="31">
        <f>VLOOKUP($A292,級距!$A:$K,9,FALSE)</f>
        <v>8</v>
      </c>
      <c r="D292" s="31">
        <f>VLOOKUP($A292,級距!$A:$K,10,FALSE)</f>
        <v>8</v>
      </c>
      <c r="E292" s="31">
        <f>VLOOKUP($A292,級距!$A:$K,11,FALSE)</f>
        <v>4</v>
      </c>
      <c r="F292" s="31">
        <f t="shared" si="5"/>
        <v>1</v>
      </c>
    </row>
    <row r="293" spans="1:6" x14ac:dyDescent="0.25">
      <c r="A293" s="46" t="s">
        <v>433</v>
      </c>
      <c r="B293" s="45">
        <v>-2000</v>
      </c>
      <c r="C293" s="31">
        <f>VLOOKUP($A293,級距!$A:$K,9,FALSE)</f>
        <v>1</v>
      </c>
      <c r="D293" s="31">
        <f>VLOOKUP($A293,級距!$A:$K,10,FALSE)</f>
        <v>5</v>
      </c>
      <c r="E293" s="31">
        <f>VLOOKUP($A293,級距!$A:$K,11,FALSE)</f>
        <v>2</v>
      </c>
      <c r="F293" s="31">
        <f t="shared" si="5"/>
        <v>1</v>
      </c>
    </row>
    <row r="294" spans="1:6" x14ac:dyDescent="0.25">
      <c r="A294" s="46" t="s">
        <v>432</v>
      </c>
      <c r="B294" s="45">
        <v>-5700</v>
      </c>
      <c r="C294" s="31">
        <f>VLOOKUP($A294,級距!$A:$K,9,FALSE)</f>
        <v>1</v>
      </c>
      <c r="D294" s="31">
        <f>VLOOKUP($A294,級距!$A:$K,10,FALSE)</f>
        <v>4</v>
      </c>
      <c r="E294" s="31">
        <f>VLOOKUP($A294,級距!$A:$K,11,FALSE)</f>
        <v>2</v>
      </c>
      <c r="F294" s="31">
        <f t="shared" si="5"/>
        <v>1</v>
      </c>
    </row>
    <row r="295" spans="1:6" x14ac:dyDescent="0.25">
      <c r="A295" s="46" t="s">
        <v>431</v>
      </c>
      <c r="B295" s="45">
        <v>-2900</v>
      </c>
      <c r="C295" s="31">
        <f>VLOOKUP($A295,級距!$A:$K,9,FALSE)</f>
        <v>7</v>
      </c>
      <c r="D295" s="31">
        <f>VLOOKUP($A295,級距!$A:$K,10,FALSE)</f>
        <v>7</v>
      </c>
      <c r="E295" s="31">
        <f>VLOOKUP($A295,級距!$A:$K,11,FALSE)</f>
        <v>4</v>
      </c>
      <c r="F295" s="31">
        <f t="shared" si="5"/>
        <v>1</v>
      </c>
    </row>
    <row r="296" spans="1:6" x14ac:dyDescent="0.25">
      <c r="A296" s="46" t="s">
        <v>430</v>
      </c>
      <c r="B296" s="45">
        <v>-5650</v>
      </c>
      <c r="C296" s="31">
        <f>VLOOKUP($A296,級距!$A:$K,9,FALSE)</f>
        <v>2</v>
      </c>
      <c r="D296" s="31">
        <f>VLOOKUP($A296,級距!$A:$K,10,FALSE)</f>
        <v>1</v>
      </c>
      <c r="E296" s="31">
        <f>VLOOKUP($A296,級距!$A:$K,11,FALSE)</f>
        <v>2</v>
      </c>
      <c r="F296" s="31">
        <f t="shared" si="5"/>
        <v>1</v>
      </c>
    </row>
    <row r="297" spans="1:6" x14ac:dyDescent="0.25">
      <c r="A297" s="46" t="s">
        <v>429</v>
      </c>
      <c r="B297" s="45">
        <v>13050</v>
      </c>
      <c r="C297" s="31">
        <f>VLOOKUP($A297,級距!$A:$K,9,FALSE)</f>
        <v>9</v>
      </c>
      <c r="D297" s="31">
        <f>VLOOKUP($A297,級距!$A:$K,10,FALSE)</f>
        <v>7</v>
      </c>
      <c r="E297" s="31">
        <f>VLOOKUP($A297,級距!$A:$K,11,FALSE)</f>
        <v>4</v>
      </c>
      <c r="F297" s="31">
        <f t="shared" si="5"/>
        <v>1</v>
      </c>
    </row>
    <row r="298" spans="1:6" x14ac:dyDescent="0.25">
      <c r="A298" s="46" t="s">
        <v>428</v>
      </c>
      <c r="B298" s="45">
        <v>4000</v>
      </c>
      <c r="C298" s="31">
        <f>VLOOKUP($A298,級距!$A:$K,9,FALSE)</f>
        <v>2</v>
      </c>
      <c r="D298" s="31">
        <f>VLOOKUP($A298,級距!$A:$K,10,FALSE)</f>
        <v>1</v>
      </c>
      <c r="E298" s="31">
        <f>VLOOKUP($A298,級距!$A:$K,11,FALSE)</f>
        <v>2</v>
      </c>
      <c r="F298" s="31">
        <f t="shared" si="5"/>
        <v>1</v>
      </c>
    </row>
    <row r="299" spans="1:6" x14ac:dyDescent="0.25">
      <c r="A299" s="46" t="s">
        <v>427</v>
      </c>
      <c r="B299" s="45">
        <v>850</v>
      </c>
      <c r="C299" s="31">
        <f>VLOOKUP($A299,級距!$A:$K,9,FALSE)</f>
        <v>10</v>
      </c>
      <c r="D299" s="31">
        <f>VLOOKUP($A299,級距!$A:$K,10,FALSE)</f>
        <v>8</v>
      </c>
      <c r="E299" s="31">
        <f>VLOOKUP($A299,級距!$A:$K,11,FALSE)</f>
        <v>4</v>
      </c>
      <c r="F299" s="31">
        <f t="shared" si="5"/>
        <v>1</v>
      </c>
    </row>
    <row r="300" spans="1:6" x14ac:dyDescent="0.25">
      <c r="A300" s="46" t="s">
        <v>426</v>
      </c>
      <c r="B300" s="45">
        <v>1800</v>
      </c>
      <c r="C300" s="31">
        <f>VLOOKUP($A300,級距!$A:$K,9,FALSE)</f>
        <v>2</v>
      </c>
      <c r="D300" s="31">
        <f>VLOOKUP($A300,級距!$A:$K,10,FALSE)</f>
        <v>5</v>
      </c>
      <c r="E300" s="31">
        <f>VLOOKUP($A300,級距!$A:$K,11,FALSE)</f>
        <v>2</v>
      </c>
      <c r="F300" s="31">
        <f t="shared" si="5"/>
        <v>1</v>
      </c>
    </row>
    <row r="301" spans="1:6" x14ac:dyDescent="0.25">
      <c r="A301" s="46" t="s">
        <v>425</v>
      </c>
      <c r="B301" s="45">
        <v>-5800</v>
      </c>
      <c r="C301" s="31">
        <f>VLOOKUP($A301,級距!$A:$K,9,FALSE)</f>
        <v>1</v>
      </c>
      <c r="D301" s="31">
        <f>VLOOKUP($A301,級距!$A:$K,10,FALSE)</f>
        <v>7</v>
      </c>
      <c r="E301" s="31">
        <f>VLOOKUP($A301,級距!$A:$K,11,FALSE)</f>
        <v>3</v>
      </c>
      <c r="F301" s="31">
        <f t="shared" si="5"/>
        <v>1</v>
      </c>
    </row>
    <row r="302" spans="1:6" x14ac:dyDescent="0.25">
      <c r="A302" s="46" t="s">
        <v>424</v>
      </c>
      <c r="B302" s="45">
        <v>-4900</v>
      </c>
      <c r="C302" s="31">
        <f>VLOOKUP($A302,級距!$A:$K,9,FALSE)</f>
        <v>1</v>
      </c>
      <c r="D302" s="31">
        <f>VLOOKUP($A302,級距!$A:$K,10,FALSE)</f>
        <v>4</v>
      </c>
      <c r="E302" s="31">
        <f>VLOOKUP($A302,級距!$A:$K,11,FALSE)</f>
        <v>2</v>
      </c>
      <c r="F302" s="31">
        <f t="shared" si="5"/>
        <v>1</v>
      </c>
    </row>
    <row r="303" spans="1:6" x14ac:dyDescent="0.25">
      <c r="A303" s="46" t="s">
        <v>423</v>
      </c>
      <c r="B303" s="45">
        <v>-500</v>
      </c>
      <c r="C303" s="31">
        <f>VLOOKUP($A303,級距!$A:$K,9,FALSE)</f>
        <v>1</v>
      </c>
      <c r="D303" s="31">
        <f>VLOOKUP($A303,級距!$A:$K,10,FALSE)</f>
        <v>7</v>
      </c>
      <c r="E303" s="31">
        <f>VLOOKUP($A303,級距!$A:$K,11,FALSE)</f>
        <v>3</v>
      </c>
      <c r="F303" s="31">
        <f t="shared" si="5"/>
        <v>1</v>
      </c>
    </row>
    <row r="304" spans="1:6" x14ac:dyDescent="0.25">
      <c r="A304" s="46" t="s">
        <v>422</v>
      </c>
      <c r="B304" s="45">
        <v>-5400</v>
      </c>
      <c r="C304" s="31">
        <f>VLOOKUP($A304,級距!$A:$K,9,FALSE)</f>
        <v>5</v>
      </c>
      <c r="D304" s="31">
        <f>VLOOKUP($A304,級距!$A:$K,10,FALSE)</f>
        <v>1</v>
      </c>
      <c r="E304" s="31">
        <f>VLOOKUP($A304,級距!$A:$K,11,FALSE)</f>
        <v>2</v>
      </c>
      <c r="F304" s="31">
        <f t="shared" si="5"/>
        <v>1</v>
      </c>
    </row>
    <row r="305" spans="1:6" x14ac:dyDescent="0.25">
      <c r="A305" s="46" t="s">
        <v>419</v>
      </c>
      <c r="B305" s="45">
        <v>-1600</v>
      </c>
      <c r="C305" s="31">
        <f>VLOOKUP($A305,級距!$A:$K,9,FALSE)</f>
        <v>4</v>
      </c>
      <c r="D305" s="31">
        <f>VLOOKUP($A305,級距!$A:$K,10,FALSE)</f>
        <v>4</v>
      </c>
      <c r="E305" s="31">
        <f>VLOOKUP($A305,級距!$A:$K,11,FALSE)</f>
        <v>2</v>
      </c>
      <c r="F305" s="31">
        <f t="shared" si="5"/>
        <v>1</v>
      </c>
    </row>
    <row r="306" spans="1:6" x14ac:dyDescent="0.25">
      <c r="A306" s="46" t="s">
        <v>418</v>
      </c>
      <c r="B306" s="45">
        <v>-1400</v>
      </c>
      <c r="C306" s="31">
        <f>VLOOKUP($A306,級距!$A:$K,9,FALSE)</f>
        <v>5</v>
      </c>
      <c r="D306" s="31">
        <f>VLOOKUP($A306,級距!$A:$K,10,FALSE)</f>
        <v>2</v>
      </c>
      <c r="E306" s="31">
        <f>VLOOKUP($A306,級距!$A:$K,11,FALSE)</f>
        <v>2</v>
      </c>
      <c r="F306" s="31">
        <f t="shared" si="5"/>
        <v>1</v>
      </c>
    </row>
    <row r="307" spans="1:6" x14ac:dyDescent="0.25">
      <c r="A307" s="46" t="s">
        <v>416</v>
      </c>
      <c r="B307" s="45">
        <v>-1200</v>
      </c>
      <c r="C307" s="31">
        <f>VLOOKUP($A307,級距!$A:$K,9,FALSE)</f>
        <v>2</v>
      </c>
      <c r="D307" s="31">
        <f>VLOOKUP($A307,級距!$A:$K,10,FALSE)</f>
        <v>2</v>
      </c>
      <c r="E307" s="31">
        <f>VLOOKUP($A307,級距!$A:$K,11,FALSE)</f>
        <v>2</v>
      </c>
      <c r="F307" s="31">
        <f t="shared" si="5"/>
        <v>1</v>
      </c>
    </row>
    <row r="308" spans="1:6" x14ac:dyDescent="0.25">
      <c r="A308" s="46" t="s">
        <v>414</v>
      </c>
      <c r="B308" s="45">
        <v>-5600</v>
      </c>
      <c r="C308" s="31">
        <f>VLOOKUP($A308,級距!$A:$K,9,FALSE)</f>
        <v>7</v>
      </c>
      <c r="D308" s="31">
        <f>VLOOKUP($A308,級距!$A:$K,10,FALSE)</f>
        <v>7</v>
      </c>
      <c r="E308" s="31">
        <f>VLOOKUP($A308,級距!$A:$K,11,FALSE)</f>
        <v>4</v>
      </c>
      <c r="F308" s="31">
        <f t="shared" si="5"/>
        <v>1</v>
      </c>
    </row>
    <row r="309" spans="1:6" x14ac:dyDescent="0.25">
      <c r="A309" s="46" t="s">
        <v>413</v>
      </c>
      <c r="B309" s="45">
        <v>3950</v>
      </c>
      <c r="C309" s="31">
        <f>VLOOKUP($A309,級距!$A:$K,9,FALSE)</f>
        <v>7</v>
      </c>
      <c r="D309" s="31">
        <f>VLOOKUP($A309,級距!$A:$K,10,FALSE)</f>
        <v>6</v>
      </c>
      <c r="E309" s="31">
        <f>VLOOKUP($A309,級距!$A:$K,11,FALSE)</f>
        <v>1</v>
      </c>
      <c r="F309" s="31">
        <f t="shared" si="5"/>
        <v>1</v>
      </c>
    </row>
    <row r="310" spans="1:6" x14ac:dyDescent="0.25">
      <c r="A310" s="46" t="s">
        <v>412</v>
      </c>
      <c r="B310" s="45">
        <v>850</v>
      </c>
      <c r="C310" s="31">
        <f>VLOOKUP($A310,級距!$A:$K,9,FALSE)</f>
        <v>2</v>
      </c>
      <c r="D310" s="31">
        <f>VLOOKUP($A310,級距!$A:$K,10,FALSE)</f>
        <v>9</v>
      </c>
      <c r="E310" s="31">
        <f>VLOOKUP($A310,級距!$A:$K,11,FALSE)</f>
        <v>3</v>
      </c>
      <c r="F310" s="31">
        <f t="shared" si="5"/>
        <v>1</v>
      </c>
    </row>
    <row r="311" spans="1:6" x14ac:dyDescent="0.25">
      <c r="A311" s="46" t="s">
        <v>410</v>
      </c>
      <c r="B311" s="45">
        <v>6400</v>
      </c>
      <c r="C311" s="31">
        <f>VLOOKUP($A311,級距!$A:$K,9,FALSE)</f>
        <v>7</v>
      </c>
      <c r="D311" s="31">
        <f>VLOOKUP($A311,級距!$A:$K,10,FALSE)</f>
        <v>8</v>
      </c>
      <c r="E311" s="31">
        <f>VLOOKUP($A311,級距!$A:$K,11,FALSE)</f>
        <v>4</v>
      </c>
      <c r="F311" s="31">
        <f t="shared" si="5"/>
        <v>1</v>
      </c>
    </row>
    <row r="312" spans="1:6" x14ac:dyDescent="0.25">
      <c r="A312" s="46" t="s">
        <v>409</v>
      </c>
      <c r="B312" s="45">
        <v>-800</v>
      </c>
      <c r="C312" s="31">
        <f>VLOOKUP($A312,級距!$A:$K,9,FALSE)</f>
        <v>1</v>
      </c>
      <c r="D312" s="31">
        <f>VLOOKUP($A312,級距!$A:$K,10,FALSE)</f>
        <v>6</v>
      </c>
      <c r="E312" s="31">
        <f>VLOOKUP($A312,級距!$A:$K,11,FALSE)</f>
        <v>2</v>
      </c>
      <c r="F312" s="31">
        <f t="shared" si="5"/>
        <v>1</v>
      </c>
    </row>
    <row r="313" spans="1:6" x14ac:dyDescent="0.25">
      <c r="A313" s="46" t="s">
        <v>407</v>
      </c>
      <c r="B313" s="45">
        <v>2050</v>
      </c>
      <c r="C313" s="31">
        <f>VLOOKUP($A313,級距!$A:$K,9,FALSE)</f>
        <v>3</v>
      </c>
      <c r="D313" s="31">
        <f>VLOOKUP($A313,級距!$A:$K,10,FALSE)</f>
        <v>9</v>
      </c>
      <c r="E313" s="31">
        <f>VLOOKUP($A313,級距!$A:$K,11,FALSE)</f>
        <v>3</v>
      </c>
      <c r="F313" s="31">
        <f t="shared" si="5"/>
        <v>1</v>
      </c>
    </row>
    <row r="314" spans="1:6" x14ac:dyDescent="0.25">
      <c r="A314" s="46" t="s">
        <v>406</v>
      </c>
      <c r="B314" s="45">
        <v>6400</v>
      </c>
      <c r="C314" s="31">
        <f>VLOOKUP($A314,級距!$A:$K,9,FALSE)</f>
        <v>5</v>
      </c>
      <c r="D314" s="31">
        <f>VLOOKUP($A314,級距!$A:$K,10,FALSE)</f>
        <v>9</v>
      </c>
      <c r="E314" s="31">
        <f>VLOOKUP($A314,級距!$A:$K,11,FALSE)</f>
        <v>3</v>
      </c>
      <c r="F314" s="31">
        <f t="shared" si="5"/>
        <v>1</v>
      </c>
    </row>
    <row r="315" spans="1:6" x14ac:dyDescent="0.25">
      <c r="A315" s="46" t="s">
        <v>404</v>
      </c>
      <c r="B315" s="45">
        <v>9900</v>
      </c>
      <c r="C315" s="31">
        <f>VLOOKUP($A315,級距!$A:$K,9,FALSE)</f>
        <v>7</v>
      </c>
      <c r="D315" s="31">
        <f>VLOOKUP($A315,級距!$A:$K,10,FALSE)</f>
        <v>10</v>
      </c>
      <c r="E315" s="31">
        <f>VLOOKUP($A315,級距!$A:$K,11,FALSE)</f>
        <v>4</v>
      </c>
      <c r="F315" s="31">
        <f t="shared" si="5"/>
        <v>1</v>
      </c>
    </row>
    <row r="316" spans="1:6" x14ac:dyDescent="0.25">
      <c r="A316" s="46" t="s">
        <v>403</v>
      </c>
      <c r="B316" s="45">
        <v>5000</v>
      </c>
      <c r="C316" s="31">
        <f>VLOOKUP($A316,級距!$A:$K,9,FALSE)</f>
        <v>3</v>
      </c>
      <c r="D316" s="31">
        <f>VLOOKUP($A316,級距!$A:$K,10,FALSE)</f>
        <v>4</v>
      </c>
      <c r="E316" s="31">
        <f>VLOOKUP($A316,級距!$A:$K,11,FALSE)</f>
        <v>2</v>
      </c>
      <c r="F316" s="31">
        <f t="shared" si="5"/>
        <v>1</v>
      </c>
    </row>
    <row r="317" spans="1:6" x14ac:dyDescent="0.25">
      <c r="A317" s="46" t="s">
        <v>401</v>
      </c>
      <c r="B317" s="45">
        <v>-5550</v>
      </c>
      <c r="C317" s="31">
        <f>VLOOKUP($A317,級距!$A:$K,9,FALSE)</f>
        <v>9</v>
      </c>
      <c r="D317" s="31">
        <f>VLOOKUP($A317,級距!$A:$K,10,FALSE)</f>
        <v>9</v>
      </c>
      <c r="E317" s="31">
        <f>VLOOKUP($A317,級距!$A:$K,11,FALSE)</f>
        <v>4</v>
      </c>
      <c r="F317" s="31">
        <f t="shared" si="5"/>
        <v>1</v>
      </c>
    </row>
    <row r="318" spans="1:6" x14ac:dyDescent="0.25">
      <c r="A318" s="46" t="s">
        <v>400</v>
      </c>
      <c r="B318" s="45">
        <v>8000</v>
      </c>
      <c r="C318" s="31">
        <f>VLOOKUP($A318,級距!$A:$K,9,FALSE)</f>
        <v>5</v>
      </c>
      <c r="D318" s="31">
        <f>VLOOKUP($A318,級距!$A:$K,10,FALSE)</f>
        <v>5</v>
      </c>
      <c r="E318" s="31">
        <f>VLOOKUP($A318,級距!$A:$K,11,FALSE)</f>
        <v>2</v>
      </c>
      <c r="F318" s="31">
        <f t="shared" si="5"/>
        <v>1</v>
      </c>
    </row>
    <row r="319" spans="1:6" x14ac:dyDescent="0.25">
      <c r="A319" s="46" t="s">
        <v>399</v>
      </c>
      <c r="B319" s="45">
        <v>-5550</v>
      </c>
      <c r="C319" s="31">
        <f>VLOOKUP($A319,級距!$A:$K,9,FALSE)</f>
        <v>3</v>
      </c>
      <c r="D319" s="31">
        <f>VLOOKUP($A319,級距!$A:$K,10,FALSE)</f>
        <v>10</v>
      </c>
      <c r="E319" s="31">
        <f>VLOOKUP($A319,級距!$A:$K,11,FALSE)</f>
        <v>3</v>
      </c>
      <c r="F319" s="31">
        <f t="shared" si="5"/>
        <v>1</v>
      </c>
    </row>
    <row r="320" spans="1:6" x14ac:dyDescent="0.25">
      <c r="A320" s="46" t="s">
        <v>398</v>
      </c>
      <c r="B320" s="45">
        <v>2800</v>
      </c>
      <c r="C320" s="31">
        <f>VLOOKUP($A320,級距!$A:$K,9,FALSE)</f>
        <v>5</v>
      </c>
      <c r="D320" s="31">
        <f>VLOOKUP($A320,級距!$A:$K,10,FALSE)</f>
        <v>6</v>
      </c>
      <c r="E320" s="31">
        <f>VLOOKUP($A320,級距!$A:$K,11,FALSE)</f>
        <v>2</v>
      </c>
      <c r="F320" s="31">
        <f t="shared" si="5"/>
        <v>1</v>
      </c>
    </row>
    <row r="321" spans="1:6" x14ac:dyDescent="0.25">
      <c r="A321" s="46" t="s">
        <v>397</v>
      </c>
      <c r="B321" s="45">
        <v>2300</v>
      </c>
      <c r="C321" s="31">
        <f>VLOOKUP($A321,級距!$A:$K,9,FALSE)</f>
        <v>3</v>
      </c>
      <c r="D321" s="31">
        <f>VLOOKUP($A321,級距!$A:$K,10,FALSE)</f>
        <v>10</v>
      </c>
      <c r="E321" s="31">
        <f>VLOOKUP($A321,級距!$A:$K,11,FALSE)</f>
        <v>3</v>
      </c>
      <c r="F321" s="31">
        <f t="shared" si="5"/>
        <v>1</v>
      </c>
    </row>
    <row r="322" spans="1:6" x14ac:dyDescent="0.25">
      <c r="A322" s="46" t="s">
        <v>396</v>
      </c>
      <c r="B322" s="45">
        <v>-400</v>
      </c>
      <c r="C322" s="31">
        <f>VLOOKUP($A322,級距!$A:$K,9,FALSE)</f>
        <v>2</v>
      </c>
      <c r="D322" s="31">
        <f>VLOOKUP($A322,級距!$A:$K,10,FALSE)</f>
        <v>4</v>
      </c>
      <c r="E322" s="31">
        <f>VLOOKUP($A322,級距!$A:$K,11,FALSE)</f>
        <v>2</v>
      </c>
      <c r="F322" s="31">
        <f t="shared" si="5"/>
        <v>1</v>
      </c>
    </row>
    <row r="323" spans="1:6" x14ac:dyDescent="0.25">
      <c r="A323" s="46" t="s">
        <v>393</v>
      </c>
      <c r="B323" s="45">
        <v>-4300</v>
      </c>
      <c r="C323" s="31">
        <f>VLOOKUP($A323,級距!$A:$K,9,FALSE)</f>
        <v>5</v>
      </c>
      <c r="D323" s="31">
        <f>VLOOKUP($A323,級距!$A:$K,10,FALSE)</f>
        <v>8</v>
      </c>
      <c r="E323" s="31">
        <f>VLOOKUP($A323,級距!$A:$K,11,FALSE)</f>
        <v>3</v>
      </c>
      <c r="F323" s="31">
        <f t="shared" si="5"/>
        <v>1</v>
      </c>
    </row>
    <row r="324" spans="1:6" x14ac:dyDescent="0.25">
      <c r="A324" s="46" t="s">
        <v>392</v>
      </c>
      <c r="B324" s="45">
        <v>8000</v>
      </c>
      <c r="C324" s="31">
        <f>VLOOKUP($A324,級距!$A:$K,9,FALSE)</f>
        <v>5</v>
      </c>
      <c r="D324" s="31">
        <f>VLOOKUP($A324,級距!$A:$K,10,FALSE)</f>
        <v>6</v>
      </c>
      <c r="E324" s="31">
        <f>VLOOKUP($A324,級距!$A:$K,11,FALSE)</f>
        <v>2</v>
      </c>
      <c r="F324" s="31">
        <f t="shared" ref="F324:F387" si="6">IF(A408&lt;&gt;A407,1,0)</f>
        <v>1</v>
      </c>
    </row>
    <row r="325" spans="1:6" x14ac:dyDescent="0.25">
      <c r="A325" s="46" t="s">
        <v>389</v>
      </c>
      <c r="B325" s="45">
        <v>2300</v>
      </c>
      <c r="C325" s="31">
        <f>VLOOKUP($A325,級距!$A:$K,9,FALSE)</f>
        <v>5</v>
      </c>
      <c r="D325" s="31">
        <f>VLOOKUP($A325,級距!$A:$K,10,FALSE)</f>
        <v>8</v>
      </c>
      <c r="E325" s="31">
        <f>VLOOKUP($A325,級距!$A:$K,11,FALSE)</f>
        <v>3</v>
      </c>
      <c r="F325" s="31">
        <f t="shared" si="6"/>
        <v>1</v>
      </c>
    </row>
    <row r="326" spans="1:6" x14ac:dyDescent="0.25">
      <c r="A326" s="46" t="s">
        <v>388</v>
      </c>
      <c r="B326" s="45">
        <v>-200</v>
      </c>
      <c r="C326" s="31">
        <f>VLOOKUP($A326,級距!$A:$K,9,FALSE)</f>
        <v>6</v>
      </c>
      <c r="D326" s="31">
        <f>VLOOKUP($A326,級距!$A:$K,10,FALSE)</f>
        <v>10</v>
      </c>
      <c r="E326" s="31">
        <f>VLOOKUP($A326,級距!$A:$K,11,FALSE)</f>
        <v>4</v>
      </c>
      <c r="F326" s="31">
        <f t="shared" si="6"/>
        <v>1</v>
      </c>
    </row>
    <row r="327" spans="1:6" x14ac:dyDescent="0.25">
      <c r="A327" s="46" t="s">
        <v>387</v>
      </c>
      <c r="B327" s="45">
        <v>-3700</v>
      </c>
      <c r="C327" s="31">
        <f>VLOOKUP($A327,級距!$A:$K,9,FALSE)</f>
        <v>6</v>
      </c>
      <c r="D327" s="31">
        <f>VLOOKUP($A327,級距!$A:$K,10,FALSE)</f>
        <v>6</v>
      </c>
      <c r="E327" s="31">
        <f>VLOOKUP($A327,級距!$A:$K,11,FALSE)</f>
        <v>1</v>
      </c>
      <c r="F327" s="31">
        <f t="shared" si="6"/>
        <v>1</v>
      </c>
    </row>
    <row r="328" spans="1:6" x14ac:dyDescent="0.25">
      <c r="A328" s="46" t="s">
        <v>385</v>
      </c>
      <c r="B328" s="45">
        <v>10350</v>
      </c>
      <c r="C328" s="31">
        <f>VLOOKUP($A328,級距!$A:$K,9,FALSE)</f>
        <v>7</v>
      </c>
      <c r="D328" s="31">
        <f>VLOOKUP($A328,級距!$A:$K,10,FALSE)</f>
        <v>6</v>
      </c>
      <c r="E328" s="31">
        <f>VLOOKUP($A328,級距!$A:$K,11,FALSE)</f>
        <v>1</v>
      </c>
      <c r="F328" s="31">
        <f t="shared" si="6"/>
        <v>1</v>
      </c>
    </row>
    <row r="329" spans="1:6" x14ac:dyDescent="0.25">
      <c r="A329" s="46" t="s">
        <v>384</v>
      </c>
      <c r="B329" s="45">
        <v>-5400</v>
      </c>
      <c r="C329" s="31">
        <f>VLOOKUP($A329,級距!$A:$K,9,FALSE)</f>
        <v>5</v>
      </c>
      <c r="D329" s="31">
        <f>VLOOKUP($A329,級距!$A:$K,10,FALSE)</f>
        <v>3</v>
      </c>
      <c r="E329" s="31">
        <f>VLOOKUP($A329,級距!$A:$K,11,FALSE)</f>
        <v>2</v>
      </c>
      <c r="F329" s="31">
        <f t="shared" si="6"/>
        <v>1</v>
      </c>
    </row>
    <row r="330" spans="1:6" x14ac:dyDescent="0.25">
      <c r="A330" s="46" t="s">
        <v>383</v>
      </c>
      <c r="B330" s="45">
        <v>-5400</v>
      </c>
      <c r="C330" s="31">
        <f>VLOOKUP($A330,級距!$A:$K,9,FALSE)</f>
        <v>2</v>
      </c>
      <c r="D330" s="31">
        <f>VLOOKUP($A330,級距!$A:$K,10,FALSE)</f>
        <v>2</v>
      </c>
      <c r="E330" s="31">
        <f>VLOOKUP($A330,級距!$A:$K,11,FALSE)</f>
        <v>2</v>
      </c>
      <c r="F330" s="31">
        <f t="shared" si="6"/>
        <v>1</v>
      </c>
    </row>
    <row r="331" spans="1:6" x14ac:dyDescent="0.25">
      <c r="A331" s="46" t="s">
        <v>380</v>
      </c>
      <c r="B331" s="45">
        <v>-5400</v>
      </c>
      <c r="C331" s="31">
        <f>VLOOKUP($A331,級距!$A:$K,9,FALSE)</f>
        <v>1</v>
      </c>
      <c r="D331" s="31">
        <f>VLOOKUP($A331,級距!$A:$K,10,FALSE)</f>
        <v>6</v>
      </c>
      <c r="E331" s="31">
        <f>VLOOKUP($A331,級距!$A:$K,11,FALSE)</f>
        <v>2</v>
      </c>
      <c r="F331" s="31">
        <f t="shared" si="6"/>
        <v>1</v>
      </c>
    </row>
    <row r="332" spans="1:6" x14ac:dyDescent="0.25">
      <c r="A332" s="46" t="s">
        <v>379</v>
      </c>
      <c r="B332" s="45">
        <v>1450</v>
      </c>
      <c r="C332" s="31">
        <f>VLOOKUP($A332,級距!$A:$K,9,FALSE)</f>
        <v>5</v>
      </c>
      <c r="D332" s="31">
        <f>VLOOKUP($A332,級距!$A:$K,10,FALSE)</f>
        <v>7</v>
      </c>
      <c r="E332" s="31">
        <f>VLOOKUP($A332,級距!$A:$K,11,FALSE)</f>
        <v>3</v>
      </c>
      <c r="F332" s="31">
        <f t="shared" si="6"/>
        <v>1</v>
      </c>
    </row>
    <row r="333" spans="1:6" x14ac:dyDescent="0.25">
      <c r="A333" s="46" t="s">
        <v>376</v>
      </c>
      <c r="B333" s="45">
        <v>-5400</v>
      </c>
      <c r="C333" s="31">
        <f>VLOOKUP($A333,級距!$A:$K,9,FALSE)</f>
        <v>1</v>
      </c>
      <c r="D333" s="31">
        <f>VLOOKUP($A333,級距!$A:$K,10,FALSE)</f>
        <v>5</v>
      </c>
      <c r="E333" s="31">
        <f>VLOOKUP($A333,級距!$A:$K,11,FALSE)</f>
        <v>2</v>
      </c>
      <c r="F333" s="31">
        <f t="shared" si="6"/>
        <v>1</v>
      </c>
    </row>
    <row r="334" spans="1:6" x14ac:dyDescent="0.25">
      <c r="A334" s="46" t="s">
        <v>374</v>
      </c>
      <c r="B334" s="45">
        <v>-6000</v>
      </c>
      <c r="C334" s="31">
        <f>VLOOKUP($A334,級距!$A:$K,9,FALSE)</f>
        <v>3</v>
      </c>
      <c r="D334" s="31">
        <f>VLOOKUP($A334,級距!$A:$K,10,FALSE)</f>
        <v>6</v>
      </c>
      <c r="E334" s="31">
        <f>VLOOKUP($A334,級距!$A:$K,11,FALSE)</f>
        <v>2</v>
      </c>
      <c r="F334" s="31">
        <f t="shared" si="6"/>
        <v>1</v>
      </c>
    </row>
    <row r="335" spans="1:6" x14ac:dyDescent="0.25">
      <c r="A335" s="46" t="s">
        <v>373</v>
      </c>
      <c r="B335" s="45">
        <v>-5400</v>
      </c>
      <c r="C335" s="31">
        <f>VLOOKUP($A335,級距!$A:$K,9,FALSE)</f>
        <v>2</v>
      </c>
      <c r="D335" s="31">
        <f>VLOOKUP($A335,級距!$A:$K,10,FALSE)</f>
        <v>6</v>
      </c>
      <c r="E335" s="31">
        <f>VLOOKUP($A335,級距!$A:$K,11,FALSE)</f>
        <v>2</v>
      </c>
      <c r="F335" s="31">
        <f t="shared" si="6"/>
        <v>1</v>
      </c>
    </row>
    <row r="336" spans="1:6" x14ac:dyDescent="0.25">
      <c r="A336" s="46" t="s">
        <v>372</v>
      </c>
      <c r="B336" s="45">
        <v>-550</v>
      </c>
      <c r="C336" s="31">
        <f>VLOOKUP($A336,級距!$A:$K,9,FALSE)</f>
        <v>1</v>
      </c>
      <c r="D336" s="31">
        <f>VLOOKUP($A336,級距!$A:$K,10,FALSE)</f>
        <v>4</v>
      </c>
      <c r="E336" s="31">
        <f>VLOOKUP($A336,級距!$A:$K,11,FALSE)</f>
        <v>2</v>
      </c>
      <c r="F336" s="31">
        <f t="shared" si="6"/>
        <v>1</v>
      </c>
    </row>
    <row r="337" spans="1:6" x14ac:dyDescent="0.25">
      <c r="A337" s="46" t="s">
        <v>369</v>
      </c>
      <c r="B337" s="45">
        <v>6400</v>
      </c>
      <c r="C337" s="31">
        <f>VLOOKUP($A337,級距!$A:$K,9,FALSE)</f>
        <v>8</v>
      </c>
      <c r="D337" s="31">
        <f>VLOOKUP($A337,級距!$A:$K,10,FALSE)</f>
        <v>8</v>
      </c>
      <c r="E337" s="31">
        <f>VLOOKUP($A337,級距!$A:$K,11,FALSE)</f>
        <v>4</v>
      </c>
      <c r="F337" s="31">
        <f t="shared" si="6"/>
        <v>1</v>
      </c>
    </row>
    <row r="338" spans="1:6" x14ac:dyDescent="0.25">
      <c r="A338" s="46" t="s">
        <v>368</v>
      </c>
      <c r="B338" s="45">
        <v>-1000</v>
      </c>
      <c r="C338" s="31">
        <f>VLOOKUP($A338,級距!$A:$K,9,FALSE)</f>
        <v>4</v>
      </c>
      <c r="D338" s="31">
        <f>VLOOKUP($A338,級距!$A:$K,10,FALSE)</f>
        <v>6</v>
      </c>
      <c r="E338" s="31">
        <f>VLOOKUP($A338,級距!$A:$K,11,FALSE)</f>
        <v>2</v>
      </c>
      <c r="F338" s="31">
        <f t="shared" si="6"/>
        <v>1</v>
      </c>
    </row>
    <row r="339" spans="1:6" x14ac:dyDescent="0.25">
      <c r="A339" s="46" t="s">
        <v>366</v>
      </c>
      <c r="B339" s="45">
        <v>-3200</v>
      </c>
      <c r="C339" s="31">
        <f>VLOOKUP($A339,級距!$A:$K,9,FALSE)</f>
        <v>5</v>
      </c>
      <c r="D339" s="31">
        <f>VLOOKUP($A339,級距!$A:$K,10,FALSE)</f>
        <v>6</v>
      </c>
      <c r="E339" s="31">
        <f>VLOOKUP($A339,級距!$A:$K,11,FALSE)</f>
        <v>2</v>
      </c>
      <c r="F339" s="31">
        <f t="shared" si="6"/>
        <v>1</v>
      </c>
    </row>
    <row r="340" spans="1:6" x14ac:dyDescent="0.25">
      <c r="A340" s="46" t="s">
        <v>365</v>
      </c>
      <c r="B340" s="45">
        <v>4650</v>
      </c>
      <c r="C340" s="31">
        <f>VLOOKUP($A340,級距!$A:$K,9,FALSE)</f>
        <v>6</v>
      </c>
      <c r="D340" s="31">
        <f>VLOOKUP($A340,級距!$A:$K,10,FALSE)</f>
        <v>9</v>
      </c>
      <c r="E340" s="31">
        <f>VLOOKUP($A340,級距!$A:$K,11,FALSE)</f>
        <v>4</v>
      </c>
      <c r="F340" s="31">
        <f t="shared" si="6"/>
        <v>1</v>
      </c>
    </row>
    <row r="341" spans="1:6" x14ac:dyDescent="0.25">
      <c r="A341" s="46" t="s">
        <v>364</v>
      </c>
      <c r="B341" s="45">
        <v>15400</v>
      </c>
      <c r="C341" s="31">
        <f>VLOOKUP($A341,級距!$A:$K,9,FALSE)</f>
        <v>10</v>
      </c>
      <c r="D341" s="31">
        <f>VLOOKUP($A341,級距!$A:$K,10,FALSE)</f>
        <v>10</v>
      </c>
      <c r="E341" s="31">
        <f>VLOOKUP($A341,級距!$A:$K,11,FALSE)</f>
        <v>4</v>
      </c>
      <c r="F341" s="31">
        <f t="shared" si="6"/>
        <v>1</v>
      </c>
    </row>
    <row r="342" spans="1:6" x14ac:dyDescent="0.25">
      <c r="A342" s="46" t="s">
        <v>363</v>
      </c>
      <c r="B342" s="45">
        <v>-1050</v>
      </c>
      <c r="C342" s="31">
        <f>VLOOKUP($A342,級距!$A:$K,9,FALSE)</f>
        <v>3</v>
      </c>
      <c r="D342" s="31">
        <f>VLOOKUP($A342,級距!$A:$K,10,FALSE)</f>
        <v>8</v>
      </c>
      <c r="E342" s="31">
        <f>VLOOKUP($A342,級距!$A:$K,11,FALSE)</f>
        <v>3</v>
      </c>
      <c r="F342" s="31">
        <f t="shared" si="6"/>
        <v>1</v>
      </c>
    </row>
    <row r="343" spans="1:6" x14ac:dyDescent="0.25">
      <c r="A343" s="46" t="s">
        <v>359</v>
      </c>
      <c r="B343" s="45">
        <v>-5400</v>
      </c>
      <c r="C343" s="31">
        <f>VLOOKUP($A343,級距!$A:$K,9,FALSE)</f>
        <v>5</v>
      </c>
      <c r="D343" s="31">
        <f>VLOOKUP($A343,級距!$A:$K,10,FALSE)</f>
        <v>2</v>
      </c>
      <c r="E343" s="31">
        <f>VLOOKUP($A343,級距!$A:$K,11,FALSE)</f>
        <v>2</v>
      </c>
      <c r="F343" s="31">
        <f t="shared" si="6"/>
        <v>1</v>
      </c>
    </row>
    <row r="344" spans="1:6" x14ac:dyDescent="0.25">
      <c r="A344" s="46" t="s">
        <v>357</v>
      </c>
      <c r="B344" s="45">
        <v>-1500</v>
      </c>
      <c r="C344" s="31">
        <f>VLOOKUP($A344,級距!$A:$K,9,FALSE)</f>
        <v>3</v>
      </c>
      <c r="D344" s="31">
        <f>VLOOKUP($A344,級距!$A:$K,10,FALSE)</f>
        <v>5</v>
      </c>
      <c r="E344" s="31">
        <f>VLOOKUP($A344,級距!$A:$K,11,FALSE)</f>
        <v>2</v>
      </c>
      <c r="F344" s="31">
        <f t="shared" si="6"/>
        <v>1</v>
      </c>
    </row>
    <row r="345" spans="1:6" x14ac:dyDescent="0.25">
      <c r="A345" s="46" t="s">
        <v>356</v>
      </c>
      <c r="B345" s="45">
        <v>-5400</v>
      </c>
      <c r="C345" s="31">
        <f>VLOOKUP($A345,級距!$A:$K,9,FALSE)</f>
        <v>4</v>
      </c>
      <c r="D345" s="31">
        <f>VLOOKUP($A345,級距!$A:$K,10,FALSE)</f>
        <v>2</v>
      </c>
      <c r="E345" s="31">
        <f>VLOOKUP($A345,級距!$A:$K,11,FALSE)</f>
        <v>2</v>
      </c>
      <c r="F345" s="31">
        <f t="shared" si="6"/>
        <v>1</v>
      </c>
    </row>
    <row r="346" spans="1:6" x14ac:dyDescent="0.25">
      <c r="A346" s="46" t="s">
        <v>355</v>
      </c>
      <c r="B346" s="45">
        <v>11950</v>
      </c>
      <c r="C346" s="31">
        <f>VLOOKUP($A346,級距!$A:$K,9,FALSE)</f>
        <v>8</v>
      </c>
      <c r="D346" s="31">
        <f>VLOOKUP($A346,級距!$A:$K,10,FALSE)</f>
        <v>5</v>
      </c>
      <c r="E346" s="31">
        <f>VLOOKUP($A346,級距!$A:$K,11,FALSE)</f>
        <v>1</v>
      </c>
      <c r="F346" s="31">
        <f t="shared" si="6"/>
        <v>1</v>
      </c>
    </row>
    <row r="347" spans="1:6" x14ac:dyDescent="0.25">
      <c r="A347" s="46" t="s">
        <v>354</v>
      </c>
      <c r="B347" s="45">
        <v>6150</v>
      </c>
      <c r="C347" s="31">
        <f>VLOOKUP($A347,級距!$A:$K,9,FALSE)</f>
        <v>5</v>
      </c>
      <c r="D347" s="31">
        <f>VLOOKUP($A347,級距!$A:$K,10,FALSE)</f>
        <v>10</v>
      </c>
      <c r="E347" s="31">
        <f>VLOOKUP($A347,級距!$A:$K,11,FALSE)</f>
        <v>3</v>
      </c>
      <c r="F347" s="31">
        <f t="shared" si="6"/>
        <v>1</v>
      </c>
    </row>
    <row r="348" spans="1:6" x14ac:dyDescent="0.25">
      <c r="A348" s="46" t="s">
        <v>353</v>
      </c>
      <c r="B348" s="45">
        <v>-5500</v>
      </c>
      <c r="C348" s="31">
        <f>VLOOKUP($A348,級距!$A:$K,9,FALSE)</f>
        <v>2</v>
      </c>
      <c r="D348" s="31">
        <f>VLOOKUP($A348,級距!$A:$K,10,FALSE)</f>
        <v>1</v>
      </c>
      <c r="E348" s="31">
        <f>VLOOKUP($A348,級距!$A:$K,11,FALSE)</f>
        <v>2</v>
      </c>
      <c r="F348" s="31">
        <f t="shared" si="6"/>
        <v>1</v>
      </c>
    </row>
    <row r="349" spans="1:6" x14ac:dyDescent="0.25">
      <c r="A349" s="46" t="s">
        <v>352</v>
      </c>
      <c r="B349" s="45">
        <v>7700</v>
      </c>
      <c r="C349" s="31">
        <f>VLOOKUP($A349,級距!$A:$K,9,FALSE)</f>
        <v>5</v>
      </c>
      <c r="D349" s="31">
        <f>VLOOKUP($A349,級距!$A:$K,10,FALSE)</f>
        <v>9</v>
      </c>
      <c r="E349" s="31">
        <f>VLOOKUP($A349,級距!$A:$K,11,FALSE)</f>
        <v>3</v>
      </c>
      <c r="F349" s="31">
        <f t="shared" si="6"/>
        <v>1</v>
      </c>
    </row>
    <row r="350" spans="1:6" x14ac:dyDescent="0.25">
      <c r="A350" s="46" t="s">
        <v>351</v>
      </c>
      <c r="B350" s="45">
        <v>-4300</v>
      </c>
      <c r="C350" s="31">
        <f>VLOOKUP($A350,級距!$A:$K,9,FALSE)</f>
        <v>2</v>
      </c>
      <c r="D350" s="31">
        <f>VLOOKUP($A350,級距!$A:$K,10,FALSE)</f>
        <v>3</v>
      </c>
      <c r="E350" s="31">
        <f>VLOOKUP($A350,級距!$A:$K,11,FALSE)</f>
        <v>2</v>
      </c>
      <c r="F350" s="31">
        <f t="shared" si="6"/>
        <v>1</v>
      </c>
    </row>
    <row r="351" spans="1:6" x14ac:dyDescent="0.25">
      <c r="A351" s="46" t="s">
        <v>350</v>
      </c>
      <c r="B351" s="45">
        <v>4300</v>
      </c>
      <c r="C351" s="31">
        <f>VLOOKUP($A351,級距!$A:$K,9,FALSE)</f>
        <v>5</v>
      </c>
      <c r="D351" s="31">
        <f>VLOOKUP($A351,級距!$A:$K,10,FALSE)</f>
        <v>7</v>
      </c>
      <c r="E351" s="31">
        <f>VLOOKUP($A351,級距!$A:$K,11,FALSE)</f>
        <v>3</v>
      </c>
      <c r="F351" s="31">
        <f t="shared" si="6"/>
        <v>1</v>
      </c>
    </row>
    <row r="352" spans="1:6" x14ac:dyDescent="0.25">
      <c r="A352" s="46" t="s">
        <v>349</v>
      </c>
      <c r="B352" s="45">
        <v>11150</v>
      </c>
      <c r="C352" s="31">
        <f>VLOOKUP($A352,級距!$A:$K,9,FALSE)</f>
        <v>7</v>
      </c>
      <c r="D352" s="31">
        <f>VLOOKUP($A352,級距!$A:$K,10,FALSE)</f>
        <v>10</v>
      </c>
      <c r="E352" s="31">
        <f>VLOOKUP($A352,級距!$A:$K,11,FALSE)</f>
        <v>4</v>
      </c>
      <c r="F352" s="31">
        <f t="shared" si="6"/>
        <v>1</v>
      </c>
    </row>
    <row r="353" spans="1:6" x14ac:dyDescent="0.25">
      <c r="A353" s="46" t="s">
        <v>348</v>
      </c>
      <c r="B353" s="45">
        <v>6000</v>
      </c>
      <c r="C353" s="31">
        <f>VLOOKUP($A353,級距!$A:$K,9,FALSE)</f>
        <v>5</v>
      </c>
      <c r="D353" s="31">
        <f>VLOOKUP($A353,級距!$A:$K,10,FALSE)</f>
        <v>5</v>
      </c>
      <c r="E353" s="31">
        <f>VLOOKUP($A353,級距!$A:$K,11,FALSE)</f>
        <v>2</v>
      </c>
      <c r="F353" s="31">
        <f t="shared" si="6"/>
        <v>1</v>
      </c>
    </row>
    <row r="354" spans="1:6" x14ac:dyDescent="0.25">
      <c r="A354" s="46" t="s">
        <v>347</v>
      </c>
      <c r="B354" s="45">
        <v>3500</v>
      </c>
      <c r="C354" s="31">
        <f>VLOOKUP($A354,級距!$A:$K,9,FALSE)</f>
        <v>9</v>
      </c>
      <c r="D354" s="31">
        <f>VLOOKUP($A354,級距!$A:$K,10,FALSE)</f>
        <v>3</v>
      </c>
      <c r="E354" s="31">
        <f>VLOOKUP($A354,級距!$A:$K,11,FALSE)</f>
        <v>1</v>
      </c>
      <c r="F354" s="31">
        <f t="shared" si="6"/>
        <v>1</v>
      </c>
    </row>
    <row r="355" spans="1:6" x14ac:dyDescent="0.25">
      <c r="A355" s="46" t="s">
        <v>346</v>
      </c>
      <c r="B355" s="45">
        <v>-5100</v>
      </c>
      <c r="C355" s="31">
        <f>VLOOKUP($A355,級距!$A:$K,9,FALSE)</f>
        <v>1</v>
      </c>
      <c r="D355" s="31">
        <f>VLOOKUP($A355,級距!$A:$K,10,FALSE)</f>
        <v>6</v>
      </c>
      <c r="E355" s="31">
        <f>VLOOKUP($A355,級距!$A:$K,11,FALSE)</f>
        <v>2</v>
      </c>
      <c r="F355" s="31">
        <f t="shared" si="6"/>
        <v>1</v>
      </c>
    </row>
    <row r="356" spans="1:6" x14ac:dyDescent="0.25">
      <c r="A356" s="46" t="s">
        <v>345</v>
      </c>
      <c r="B356" s="45">
        <v>11200</v>
      </c>
      <c r="C356" s="31">
        <f>VLOOKUP($A356,級距!$A:$K,9,FALSE)</f>
        <v>7</v>
      </c>
      <c r="D356" s="31">
        <f>VLOOKUP($A356,級距!$A:$K,10,FALSE)</f>
        <v>7</v>
      </c>
      <c r="E356" s="31">
        <f>VLOOKUP($A356,級距!$A:$K,11,FALSE)</f>
        <v>4</v>
      </c>
      <c r="F356" s="31">
        <f t="shared" si="6"/>
        <v>1</v>
      </c>
    </row>
    <row r="357" spans="1:6" x14ac:dyDescent="0.25">
      <c r="A357" s="46" t="s">
        <v>344</v>
      </c>
      <c r="B357" s="45">
        <v>-5100</v>
      </c>
      <c r="C357" s="31">
        <f>VLOOKUP($A357,級距!$A:$K,9,FALSE)</f>
        <v>5</v>
      </c>
      <c r="D357" s="31">
        <f>VLOOKUP($A357,級距!$A:$K,10,FALSE)</f>
        <v>4</v>
      </c>
      <c r="E357" s="31">
        <f>VLOOKUP($A357,級距!$A:$K,11,FALSE)</f>
        <v>2</v>
      </c>
      <c r="F357" s="31">
        <f t="shared" si="6"/>
        <v>1</v>
      </c>
    </row>
    <row r="358" spans="1:6" x14ac:dyDescent="0.25">
      <c r="A358" s="46" t="s">
        <v>343</v>
      </c>
      <c r="B358" s="45">
        <v>-5300</v>
      </c>
      <c r="C358" s="31">
        <f>VLOOKUP($A358,級距!$A:$K,9,FALSE)</f>
        <v>8</v>
      </c>
      <c r="D358" s="31">
        <f>VLOOKUP($A358,級距!$A:$K,10,FALSE)</f>
        <v>3</v>
      </c>
      <c r="E358" s="31">
        <f>VLOOKUP($A358,級距!$A:$K,11,FALSE)</f>
        <v>1</v>
      </c>
      <c r="F358" s="31">
        <f t="shared" si="6"/>
        <v>1</v>
      </c>
    </row>
    <row r="359" spans="1:6" x14ac:dyDescent="0.25">
      <c r="A359" s="46" t="s">
        <v>342</v>
      </c>
      <c r="B359" s="45">
        <v>-400</v>
      </c>
      <c r="C359" s="31">
        <f>VLOOKUP($A359,級距!$A:$K,9,FALSE)</f>
        <v>5</v>
      </c>
      <c r="D359" s="31">
        <f>VLOOKUP($A359,級距!$A:$K,10,FALSE)</f>
        <v>4</v>
      </c>
      <c r="E359" s="31">
        <f>VLOOKUP($A359,級距!$A:$K,11,FALSE)</f>
        <v>2</v>
      </c>
      <c r="F359" s="31">
        <f t="shared" si="6"/>
        <v>1</v>
      </c>
    </row>
    <row r="360" spans="1:6" x14ac:dyDescent="0.25">
      <c r="A360" s="46" t="s">
        <v>341</v>
      </c>
      <c r="B360" s="45">
        <v>18800</v>
      </c>
      <c r="C360" s="31">
        <f>VLOOKUP($A360,級距!$A:$K,9,FALSE)</f>
        <v>8</v>
      </c>
      <c r="D360" s="31">
        <f>VLOOKUP($A360,級距!$A:$K,10,FALSE)</f>
        <v>8</v>
      </c>
      <c r="E360" s="31">
        <f>VLOOKUP($A360,級距!$A:$K,11,FALSE)</f>
        <v>4</v>
      </c>
      <c r="F360" s="31">
        <f t="shared" si="6"/>
        <v>1</v>
      </c>
    </row>
    <row r="361" spans="1:6" x14ac:dyDescent="0.25">
      <c r="A361" s="46" t="s">
        <v>340</v>
      </c>
      <c r="B361" s="45">
        <v>300</v>
      </c>
      <c r="C361" s="31">
        <f>VLOOKUP($A361,級距!$A:$K,9,FALSE)</f>
        <v>8</v>
      </c>
      <c r="D361" s="31">
        <f>VLOOKUP($A361,級距!$A:$K,10,FALSE)</f>
        <v>7</v>
      </c>
      <c r="E361" s="31">
        <f>VLOOKUP($A361,級距!$A:$K,11,FALSE)</f>
        <v>4</v>
      </c>
      <c r="F361" s="31">
        <f t="shared" si="6"/>
        <v>1</v>
      </c>
    </row>
    <row r="362" spans="1:6" x14ac:dyDescent="0.25">
      <c r="A362" s="46" t="s">
        <v>337</v>
      </c>
      <c r="B362" s="45">
        <v>400</v>
      </c>
      <c r="C362" s="31">
        <f>VLOOKUP($A362,級距!$A:$K,9,FALSE)</f>
        <v>5</v>
      </c>
      <c r="D362" s="31">
        <f>VLOOKUP($A362,級距!$A:$K,10,FALSE)</f>
        <v>4</v>
      </c>
      <c r="E362" s="31">
        <f>VLOOKUP($A362,級距!$A:$K,11,FALSE)</f>
        <v>2</v>
      </c>
      <c r="F362" s="31">
        <f t="shared" si="6"/>
        <v>1</v>
      </c>
    </row>
    <row r="363" spans="1:6" x14ac:dyDescent="0.25">
      <c r="A363" s="46" t="s">
        <v>336</v>
      </c>
      <c r="B363" s="45">
        <v>-5450</v>
      </c>
      <c r="C363" s="31">
        <f>VLOOKUP($A363,級距!$A:$K,9,FALSE)</f>
        <v>7</v>
      </c>
      <c r="D363" s="31">
        <f>VLOOKUP($A363,級距!$A:$K,10,FALSE)</f>
        <v>9</v>
      </c>
      <c r="E363" s="31">
        <f>VLOOKUP($A363,級距!$A:$K,11,FALSE)</f>
        <v>4</v>
      </c>
      <c r="F363" s="31">
        <f t="shared" si="6"/>
        <v>1</v>
      </c>
    </row>
    <row r="364" spans="1:6" x14ac:dyDescent="0.25">
      <c r="A364" s="46" t="s">
        <v>335</v>
      </c>
      <c r="B364" s="45">
        <v>2800</v>
      </c>
      <c r="C364" s="31">
        <f>VLOOKUP($A364,級距!$A:$K,9,FALSE)</f>
        <v>4</v>
      </c>
      <c r="D364" s="31">
        <f>VLOOKUP($A364,級距!$A:$K,10,FALSE)</f>
        <v>4</v>
      </c>
      <c r="E364" s="31">
        <f>VLOOKUP($A364,級距!$A:$K,11,FALSE)</f>
        <v>2</v>
      </c>
      <c r="F364" s="31">
        <f t="shared" si="6"/>
        <v>1</v>
      </c>
    </row>
    <row r="365" spans="1:6" x14ac:dyDescent="0.25">
      <c r="A365" s="46" t="s">
        <v>334</v>
      </c>
      <c r="B365" s="45">
        <v>4000</v>
      </c>
      <c r="C365" s="31">
        <f>VLOOKUP($A365,級距!$A:$K,9,FALSE)</f>
        <v>3</v>
      </c>
      <c r="D365" s="31">
        <f>VLOOKUP($A365,級距!$A:$K,10,FALSE)</f>
        <v>6</v>
      </c>
      <c r="E365" s="31">
        <f>VLOOKUP($A365,級距!$A:$K,11,FALSE)</f>
        <v>2</v>
      </c>
      <c r="F365" s="31">
        <f t="shared" si="6"/>
        <v>1</v>
      </c>
    </row>
    <row r="366" spans="1:6" x14ac:dyDescent="0.25">
      <c r="A366" s="46" t="s">
        <v>333</v>
      </c>
      <c r="B366" s="45">
        <v>-5400</v>
      </c>
      <c r="C366" s="31">
        <f>VLOOKUP($A366,級距!$A:$K,9,FALSE)</f>
        <v>3</v>
      </c>
      <c r="D366" s="31">
        <f>VLOOKUP($A366,級距!$A:$K,10,FALSE)</f>
        <v>8</v>
      </c>
      <c r="E366" s="31">
        <f>VLOOKUP($A366,級距!$A:$K,11,FALSE)</f>
        <v>3</v>
      </c>
      <c r="F366" s="31">
        <f t="shared" si="6"/>
        <v>1</v>
      </c>
    </row>
    <row r="367" spans="1:6" x14ac:dyDescent="0.25">
      <c r="A367" s="46" t="s">
        <v>332</v>
      </c>
      <c r="B367" s="45">
        <v>-2800</v>
      </c>
      <c r="C367" s="31">
        <f>VLOOKUP($A367,級距!$A:$K,9,FALSE)</f>
        <v>4</v>
      </c>
      <c r="D367" s="31">
        <f>VLOOKUP($A367,級距!$A:$K,10,FALSE)</f>
        <v>4</v>
      </c>
      <c r="E367" s="31">
        <f>VLOOKUP($A367,級距!$A:$K,11,FALSE)</f>
        <v>2</v>
      </c>
      <c r="F367" s="31">
        <f t="shared" si="6"/>
        <v>1</v>
      </c>
    </row>
    <row r="368" spans="1:6" x14ac:dyDescent="0.25">
      <c r="A368" s="46" t="s">
        <v>331</v>
      </c>
      <c r="B368" s="45">
        <v>-5700</v>
      </c>
      <c r="C368" s="31">
        <f>VLOOKUP($A368,級距!$A:$K,9,FALSE)</f>
        <v>5</v>
      </c>
      <c r="D368" s="31">
        <f>VLOOKUP($A368,級距!$A:$K,10,FALSE)</f>
        <v>4</v>
      </c>
      <c r="E368" s="31">
        <f>VLOOKUP($A368,級距!$A:$K,11,FALSE)</f>
        <v>2</v>
      </c>
      <c r="F368" s="31">
        <f t="shared" si="6"/>
        <v>1</v>
      </c>
    </row>
    <row r="369" spans="1:6" x14ac:dyDescent="0.25">
      <c r="A369" s="46" t="s">
        <v>330</v>
      </c>
      <c r="B369" s="45">
        <v>-8400</v>
      </c>
      <c r="C369" s="31">
        <f>VLOOKUP($A369,級距!$A:$K,9,FALSE)</f>
        <v>5</v>
      </c>
      <c r="D369" s="31">
        <f>VLOOKUP($A369,級距!$A:$K,10,FALSE)</f>
        <v>6</v>
      </c>
      <c r="E369" s="31">
        <f>VLOOKUP($A369,級距!$A:$K,11,FALSE)</f>
        <v>2</v>
      </c>
      <c r="F369" s="31">
        <f t="shared" si="6"/>
        <v>1</v>
      </c>
    </row>
    <row r="370" spans="1:6" x14ac:dyDescent="0.25">
      <c r="A370" s="46" t="s">
        <v>329</v>
      </c>
      <c r="B370" s="45">
        <v>15650</v>
      </c>
      <c r="C370" s="31">
        <f>VLOOKUP($A370,級距!$A:$K,9,FALSE)</f>
        <v>8</v>
      </c>
      <c r="D370" s="31">
        <f>VLOOKUP($A370,級距!$A:$K,10,FALSE)</f>
        <v>7</v>
      </c>
      <c r="E370" s="31">
        <f>VLOOKUP($A370,級距!$A:$K,11,FALSE)</f>
        <v>4</v>
      </c>
      <c r="F370" s="31">
        <f t="shared" si="6"/>
        <v>1</v>
      </c>
    </row>
    <row r="371" spans="1:6" x14ac:dyDescent="0.25">
      <c r="A371" s="46" t="s">
        <v>328</v>
      </c>
      <c r="B371" s="45">
        <v>10450</v>
      </c>
      <c r="C371" s="31">
        <f>VLOOKUP($A371,級距!$A:$K,9,FALSE)</f>
        <v>8</v>
      </c>
      <c r="D371" s="31">
        <f>VLOOKUP($A371,級距!$A:$K,10,FALSE)</f>
        <v>5</v>
      </c>
      <c r="E371" s="31">
        <f>VLOOKUP($A371,級距!$A:$K,11,FALSE)</f>
        <v>1</v>
      </c>
      <c r="F371" s="31">
        <f t="shared" si="6"/>
        <v>1</v>
      </c>
    </row>
    <row r="372" spans="1:6" x14ac:dyDescent="0.25">
      <c r="A372" s="46" t="s">
        <v>326</v>
      </c>
      <c r="B372" s="45">
        <v>19900</v>
      </c>
      <c r="C372" s="31">
        <f>VLOOKUP($A372,級距!$A:$K,9,FALSE)</f>
        <v>10</v>
      </c>
      <c r="D372" s="31">
        <f>VLOOKUP($A372,級距!$A:$K,10,FALSE)</f>
        <v>9</v>
      </c>
      <c r="E372" s="31">
        <f>VLOOKUP($A372,級距!$A:$K,11,FALSE)</f>
        <v>4</v>
      </c>
      <c r="F372" s="31">
        <f t="shared" si="6"/>
        <v>1</v>
      </c>
    </row>
    <row r="373" spans="1:6" x14ac:dyDescent="0.25">
      <c r="A373" s="46" t="s">
        <v>325</v>
      </c>
      <c r="B373" s="45">
        <v>-5400</v>
      </c>
      <c r="C373" s="31">
        <f>VLOOKUP($A373,級距!$A:$K,9,FALSE)</f>
        <v>2</v>
      </c>
      <c r="D373" s="31">
        <f>VLOOKUP($A373,級距!$A:$K,10,FALSE)</f>
        <v>4</v>
      </c>
      <c r="E373" s="31">
        <f>VLOOKUP($A373,級距!$A:$K,11,FALSE)</f>
        <v>2</v>
      </c>
      <c r="F373" s="31">
        <f t="shared" si="6"/>
        <v>1</v>
      </c>
    </row>
    <row r="374" spans="1:6" x14ac:dyDescent="0.25">
      <c r="A374" s="46" t="s">
        <v>324</v>
      </c>
      <c r="B374" s="45">
        <v>-7100</v>
      </c>
      <c r="C374" s="31">
        <f>VLOOKUP($A374,級距!$A:$K,9,FALSE)</f>
        <v>1</v>
      </c>
      <c r="D374" s="31">
        <f>VLOOKUP($A374,級距!$A:$K,10,FALSE)</f>
        <v>1</v>
      </c>
      <c r="E374" s="31">
        <f>VLOOKUP($A374,級距!$A:$K,11,FALSE)</f>
        <v>2</v>
      </c>
      <c r="F374" s="31">
        <f t="shared" si="6"/>
        <v>1</v>
      </c>
    </row>
    <row r="375" spans="1:6" x14ac:dyDescent="0.25">
      <c r="A375" s="46" t="s">
        <v>323</v>
      </c>
      <c r="B375" s="45">
        <v>11200</v>
      </c>
      <c r="C375" s="31">
        <f>VLOOKUP($A375,級距!$A:$K,9,FALSE)</f>
        <v>5</v>
      </c>
      <c r="D375" s="31">
        <f>VLOOKUP($A375,級距!$A:$K,10,FALSE)</f>
        <v>7</v>
      </c>
      <c r="E375" s="31">
        <f>VLOOKUP($A375,級距!$A:$K,11,FALSE)</f>
        <v>3</v>
      </c>
      <c r="F375" s="31">
        <f t="shared" si="6"/>
        <v>1</v>
      </c>
    </row>
    <row r="376" spans="1:6" x14ac:dyDescent="0.25">
      <c r="A376" s="46" t="s">
        <v>320</v>
      </c>
      <c r="B376" s="45">
        <v>3100</v>
      </c>
      <c r="C376" s="31">
        <f>VLOOKUP($A376,級距!$A:$K,9,FALSE)</f>
        <v>7</v>
      </c>
      <c r="D376" s="31">
        <f>VLOOKUP($A376,級距!$A:$K,10,FALSE)</f>
        <v>4</v>
      </c>
      <c r="E376" s="31">
        <f>VLOOKUP($A376,級距!$A:$K,11,FALSE)</f>
        <v>1</v>
      </c>
      <c r="F376" s="31">
        <f t="shared" si="6"/>
        <v>1</v>
      </c>
    </row>
    <row r="377" spans="1:6" x14ac:dyDescent="0.25">
      <c r="A377" s="46" t="s">
        <v>319</v>
      </c>
      <c r="B377" s="45">
        <v>5200</v>
      </c>
      <c r="C377" s="31">
        <f>VLOOKUP($A377,級距!$A:$K,9,FALSE)</f>
        <v>5</v>
      </c>
      <c r="D377" s="31">
        <f>VLOOKUP($A377,級距!$A:$K,10,FALSE)</f>
        <v>4</v>
      </c>
      <c r="E377" s="31">
        <f>VLOOKUP($A377,級距!$A:$K,11,FALSE)</f>
        <v>2</v>
      </c>
      <c r="F377" s="31">
        <f t="shared" si="6"/>
        <v>1</v>
      </c>
    </row>
    <row r="378" spans="1:6" x14ac:dyDescent="0.25">
      <c r="A378" s="46" t="s">
        <v>316</v>
      </c>
      <c r="B378" s="45">
        <v>3400</v>
      </c>
      <c r="C378" s="31">
        <f>VLOOKUP($A378,級距!$A:$K,9,FALSE)</f>
        <v>3</v>
      </c>
      <c r="D378" s="31">
        <f>VLOOKUP($A378,級距!$A:$K,10,FALSE)</f>
        <v>7</v>
      </c>
      <c r="E378" s="31">
        <f>VLOOKUP($A378,級距!$A:$K,11,FALSE)</f>
        <v>3</v>
      </c>
      <c r="F378" s="31">
        <f t="shared" si="6"/>
        <v>1</v>
      </c>
    </row>
    <row r="379" spans="1:6" x14ac:dyDescent="0.25">
      <c r="A379" s="46" t="s">
        <v>314</v>
      </c>
      <c r="B379" s="45">
        <v>-5400</v>
      </c>
      <c r="C379" s="31">
        <f>VLOOKUP($A379,級距!$A:$K,9,FALSE)</f>
        <v>2</v>
      </c>
      <c r="D379" s="31">
        <f>VLOOKUP($A379,級距!$A:$K,10,FALSE)</f>
        <v>1</v>
      </c>
      <c r="E379" s="31">
        <f>VLOOKUP($A379,級距!$A:$K,11,FALSE)</f>
        <v>2</v>
      </c>
      <c r="F379" s="31">
        <f t="shared" si="6"/>
        <v>1</v>
      </c>
    </row>
    <row r="380" spans="1:6" x14ac:dyDescent="0.25">
      <c r="A380" s="46" t="s">
        <v>312</v>
      </c>
      <c r="B380" s="45">
        <v>-5400</v>
      </c>
      <c r="C380" s="31">
        <f>VLOOKUP($A380,級距!$A:$K,9,FALSE)</f>
        <v>5</v>
      </c>
      <c r="D380" s="31">
        <f>VLOOKUP($A380,級距!$A:$K,10,FALSE)</f>
        <v>3</v>
      </c>
      <c r="E380" s="31">
        <f>VLOOKUP($A380,級距!$A:$K,11,FALSE)</f>
        <v>2</v>
      </c>
      <c r="F380" s="31">
        <f t="shared" si="6"/>
        <v>1</v>
      </c>
    </row>
    <row r="381" spans="1:6" x14ac:dyDescent="0.25">
      <c r="A381" s="46" t="s">
        <v>309</v>
      </c>
      <c r="B381" s="45">
        <v>-5400</v>
      </c>
      <c r="C381" s="31">
        <f>VLOOKUP($A381,級距!$A:$K,9,FALSE)</f>
        <v>4</v>
      </c>
      <c r="D381" s="31">
        <f>VLOOKUP($A381,級距!$A:$K,10,FALSE)</f>
        <v>7</v>
      </c>
      <c r="E381" s="31">
        <f>VLOOKUP($A381,級距!$A:$K,11,FALSE)</f>
        <v>3</v>
      </c>
      <c r="F381" s="31">
        <f t="shared" si="6"/>
        <v>1</v>
      </c>
    </row>
    <row r="382" spans="1:6" x14ac:dyDescent="0.25">
      <c r="A382" s="46" t="s">
        <v>308</v>
      </c>
      <c r="B382" s="45">
        <v>10450</v>
      </c>
      <c r="C382" s="31">
        <f>VLOOKUP($A382,級距!$A:$K,9,FALSE)</f>
        <v>8</v>
      </c>
      <c r="D382" s="31">
        <f>VLOOKUP($A382,級距!$A:$K,10,FALSE)</f>
        <v>9</v>
      </c>
      <c r="E382" s="31">
        <f>VLOOKUP($A382,級距!$A:$K,11,FALSE)</f>
        <v>4</v>
      </c>
      <c r="F382" s="31">
        <f t="shared" si="6"/>
        <v>1</v>
      </c>
    </row>
    <row r="383" spans="1:6" x14ac:dyDescent="0.25">
      <c r="A383" s="46" t="s">
        <v>307</v>
      </c>
      <c r="B383" s="45">
        <v>350</v>
      </c>
      <c r="C383" s="31">
        <f>VLOOKUP($A383,級距!$A:$K,9,FALSE)</f>
        <v>2</v>
      </c>
      <c r="D383" s="31">
        <f>VLOOKUP($A383,級距!$A:$K,10,FALSE)</f>
        <v>1</v>
      </c>
      <c r="E383" s="31">
        <f>VLOOKUP($A383,級距!$A:$K,11,FALSE)</f>
        <v>2</v>
      </c>
      <c r="F383" s="31">
        <f t="shared" si="6"/>
        <v>1</v>
      </c>
    </row>
    <row r="384" spans="1:6" x14ac:dyDescent="0.25">
      <c r="A384" s="46" t="s">
        <v>306</v>
      </c>
      <c r="B384" s="45">
        <v>2600</v>
      </c>
      <c r="C384" s="31">
        <f>VLOOKUP($A384,級距!$A:$K,9,FALSE)</f>
        <v>5</v>
      </c>
      <c r="D384" s="31">
        <f>VLOOKUP($A384,級距!$A:$K,10,FALSE)</f>
        <v>6</v>
      </c>
      <c r="E384" s="31">
        <f>VLOOKUP($A384,級距!$A:$K,11,FALSE)</f>
        <v>2</v>
      </c>
      <c r="F384" s="31">
        <f t="shared" si="6"/>
        <v>1</v>
      </c>
    </row>
    <row r="385" spans="1:6" x14ac:dyDescent="0.25">
      <c r="A385" s="46" t="s">
        <v>305</v>
      </c>
      <c r="B385" s="45">
        <v>5000</v>
      </c>
      <c r="C385" s="31">
        <f>VLOOKUP($A385,級距!$A:$K,9,FALSE)</f>
        <v>5</v>
      </c>
      <c r="D385" s="31">
        <f>VLOOKUP($A385,級距!$A:$K,10,FALSE)</f>
        <v>1</v>
      </c>
      <c r="E385" s="31">
        <f>VLOOKUP($A385,級距!$A:$K,11,FALSE)</f>
        <v>2</v>
      </c>
      <c r="F385" s="31">
        <f t="shared" si="6"/>
        <v>1</v>
      </c>
    </row>
    <row r="386" spans="1:6" x14ac:dyDescent="0.25">
      <c r="A386" s="46" t="s">
        <v>304</v>
      </c>
      <c r="B386" s="45">
        <v>-2200</v>
      </c>
      <c r="C386" s="31">
        <f>VLOOKUP($A386,級距!$A:$K,9,FALSE)</f>
        <v>7</v>
      </c>
      <c r="D386" s="31">
        <f>VLOOKUP($A386,級距!$A:$K,10,FALSE)</f>
        <v>7</v>
      </c>
      <c r="E386" s="31">
        <f>VLOOKUP($A386,級距!$A:$K,11,FALSE)</f>
        <v>4</v>
      </c>
      <c r="F386" s="31">
        <f t="shared" si="6"/>
        <v>1</v>
      </c>
    </row>
    <row r="387" spans="1:6" x14ac:dyDescent="0.25">
      <c r="A387" s="46" t="s">
        <v>302</v>
      </c>
      <c r="B387" s="45">
        <v>-5500</v>
      </c>
      <c r="C387" s="31">
        <f>VLOOKUP($A387,級距!$A:$K,9,FALSE)</f>
        <v>6</v>
      </c>
      <c r="D387" s="31">
        <f>VLOOKUP($A387,級距!$A:$K,10,FALSE)</f>
        <v>7</v>
      </c>
      <c r="E387" s="31">
        <f>VLOOKUP($A387,級距!$A:$K,11,FALSE)</f>
        <v>4</v>
      </c>
      <c r="F387" s="31">
        <f t="shared" si="6"/>
        <v>1</v>
      </c>
    </row>
    <row r="388" spans="1:6" x14ac:dyDescent="0.25">
      <c r="A388" s="46" t="s">
        <v>298</v>
      </c>
      <c r="B388" s="45">
        <v>3400</v>
      </c>
      <c r="C388" s="31">
        <f>VLOOKUP($A388,級距!$A:$K,9,FALSE)</f>
        <v>4</v>
      </c>
      <c r="D388" s="31">
        <f>VLOOKUP($A388,級距!$A:$K,10,FALSE)</f>
        <v>4</v>
      </c>
      <c r="E388" s="31">
        <f>VLOOKUP($A388,級距!$A:$K,11,FALSE)</f>
        <v>2</v>
      </c>
      <c r="F388" s="31">
        <f t="shared" ref="F388:F451" si="7">IF(A472&lt;&gt;A471,1,0)</f>
        <v>1</v>
      </c>
    </row>
    <row r="389" spans="1:6" x14ac:dyDescent="0.25">
      <c r="A389" s="46" t="s">
        <v>297</v>
      </c>
      <c r="B389" s="45">
        <v>-1200</v>
      </c>
      <c r="C389" s="31">
        <f>VLOOKUP($A389,級距!$A:$K,9,FALSE)</f>
        <v>5</v>
      </c>
      <c r="D389" s="31">
        <f>VLOOKUP($A389,級距!$A:$K,10,FALSE)</f>
        <v>4</v>
      </c>
      <c r="E389" s="31">
        <f>VLOOKUP($A389,級距!$A:$K,11,FALSE)</f>
        <v>2</v>
      </c>
      <c r="F389" s="31">
        <f t="shared" si="7"/>
        <v>1</v>
      </c>
    </row>
    <row r="390" spans="1:6" x14ac:dyDescent="0.25">
      <c r="A390" s="46" t="s">
        <v>295</v>
      </c>
      <c r="B390" s="45">
        <v>12350</v>
      </c>
      <c r="C390" s="31">
        <f>VLOOKUP($A390,級距!$A:$K,9,FALSE)</f>
        <v>7</v>
      </c>
      <c r="D390" s="31">
        <f>VLOOKUP($A390,級距!$A:$K,10,FALSE)</f>
        <v>8</v>
      </c>
      <c r="E390" s="31">
        <f>VLOOKUP($A390,級距!$A:$K,11,FALSE)</f>
        <v>4</v>
      </c>
      <c r="F390" s="31">
        <f t="shared" si="7"/>
        <v>1</v>
      </c>
    </row>
    <row r="391" spans="1:6" x14ac:dyDescent="0.25">
      <c r="A391" s="46" t="s">
        <v>294</v>
      </c>
      <c r="B391" s="45">
        <v>-4900</v>
      </c>
      <c r="C391" s="31">
        <f>VLOOKUP($A391,級距!$A:$K,9,FALSE)</f>
        <v>2</v>
      </c>
      <c r="D391" s="31">
        <f>VLOOKUP($A391,級距!$A:$K,10,FALSE)</f>
        <v>4</v>
      </c>
      <c r="E391" s="31">
        <f>VLOOKUP($A391,級距!$A:$K,11,FALSE)</f>
        <v>2</v>
      </c>
      <c r="F391" s="31">
        <f t="shared" si="7"/>
        <v>1</v>
      </c>
    </row>
    <row r="392" spans="1:6" x14ac:dyDescent="0.25">
      <c r="A392" s="46" t="s">
        <v>293</v>
      </c>
      <c r="B392" s="45">
        <v>-6700</v>
      </c>
      <c r="C392" s="31">
        <f>VLOOKUP($A392,級距!$A:$K,9,FALSE)</f>
        <v>4</v>
      </c>
      <c r="D392" s="31">
        <f>VLOOKUP($A392,級距!$A:$K,10,FALSE)</f>
        <v>1</v>
      </c>
      <c r="E392" s="31">
        <f>VLOOKUP($A392,級距!$A:$K,11,FALSE)</f>
        <v>2</v>
      </c>
      <c r="F392" s="31">
        <f t="shared" si="7"/>
        <v>1</v>
      </c>
    </row>
    <row r="393" spans="1:6" x14ac:dyDescent="0.25">
      <c r="A393" s="46" t="s">
        <v>291</v>
      </c>
      <c r="B393" s="45">
        <v>-5400</v>
      </c>
      <c r="C393" s="31">
        <f>VLOOKUP($A393,級距!$A:$K,9,FALSE)</f>
        <v>1</v>
      </c>
      <c r="D393" s="31">
        <f>VLOOKUP($A393,級距!$A:$K,10,FALSE)</f>
        <v>1</v>
      </c>
      <c r="E393" s="31">
        <f>VLOOKUP($A393,級距!$A:$K,11,FALSE)</f>
        <v>2</v>
      </c>
      <c r="F393" s="31">
        <f t="shared" si="7"/>
        <v>1</v>
      </c>
    </row>
    <row r="394" spans="1:6" x14ac:dyDescent="0.25">
      <c r="A394" s="46" t="s">
        <v>290</v>
      </c>
      <c r="B394" s="45">
        <v>-6450</v>
      </c>
      <c r="C394" s="31">
        <f>VLOOKUP($A394,級距!$A:$K,9,FALSE)</f>
        <v>5</v>
      </c>
      <c r="D394" s="31">
        <f>VLOOKUP($A394,級距!$A:$K,10,FALSE)</f>
        <v>2</v>
      </c>
      <c r="E394" s="31">
        <f>VLOOKUP($A394,級距!$A:$K,11,FALSE)</f>
        <v>2</v>
      </c>
      <c r="F394" s="31">
        <f t="shared" si="7"/>
        <v>1</v>
      </c>
    </row>
    <row r="395" spans="1:6" x14ac:dyDescent="0.25">
      <c r="A395" s="46" t="s">
        <v>288</v>
      </c>
      <c r="B395" s="45">
        <v>6600</v>
      </c>
      <c r="C395" s="31">
        <f>VLOOKUP($A395,級距!$A:$K,9,FALSE)</f>
        <v>8</v>
      </c>
      <c r="D395" s="31">
        <f>VLOOKUP($A395,級距!$A:$K,10,FALSE)</f>
        <v>6</v>
      </c>
      <c r="E395" s="31">
        <f>VLOOKUP($A395,級距!$A:$K,11,FALSE)</f>
        <v>1</v>
      </c>
      <c r="F395" s="31">
        <f t="shared" si="7"/>
        <v>1</v>
      </c>
    </row>
    <row r="396" spans="1:6" x14ac:dyDescent="0.25">
      <c r="A396" s="46" t="s">
        <v>287</v>
      </c>
      <c r="B396" s="45">
        <v>-5400</v>
      </c>
      <c r="C396" s="31">
        <f>VLOOKUP($A396,級距!$A:$K,9,FALSE)</f>
        <v>7</v>
      </c>
      <c r="D396" s="31">
        <f>VLOOKUP($A396,級距!$A:$K,10,FALSE)</f>
        <v>1</v>
      </c>
      <c r="E396" s="31">
        <f>VLOOKUP($A396,級距!$A:$K,11,FALSE)</f>
        <v>1</v>
      </c>
      <c r="F396" s="31">
        <f t="shared" si="7"/>
        <v>1</v>
      </c>
    </row>
    <row r="397" spans="1:6" x14ac:dyDescent="0.25">
      <c r="A397" s="46" t="s">
        <v>286</v>
      </c>
      <c r="B397" s="45">
        <v>-5500</v>
      </c>
      <c r="C397" s="31">
        <f>VLOOKUP($A397,級距!$A:$K,9,FALSE)</f>
        <v>5</v>
      </c>
      <c r="D397" s="31">
        <f>VLOOKUP($A397,級距!$A:$K,10,FALSE)</f>
        <v>1</v>
      </c>
      <c r="E397" s="31">
        <f>VLOOKUP($A397,級距!$A:$K,11,FALSE)</f>
        <v>2</v>
      </c>
      <c r="F397" s="31">
        <f t="shared" si="7"/>
        <v>1</v>
      </c>
    </row>
    <row r="398" spans="1:6" x14ac:dyDescent="0.25">
      <c r="A398" s="46" t="s">
        <v>285</v>
      </c>
      <c r="B398" s="45">
        <v>-5500</v>
      </c>
      <c r="C398" s="31">
        <f>VLOOKUP($A398,級距!$A:$K,9,FALSE)</f>
        <v>4</v>
      </c>
      <c r="D398" s="31">
        <f>VLOOKUP($A398,級距!$A:$K,10,FALSE)</f>
        <v>5</v>
      </c>
      <c r="E398" s="31">
        <f>VLOOKUP($A398,級距!$A:$K,11,FALSE)</f>
        <v>2</v>
      </c>
      <c r="F398" s="31">
        <f t="shared" si="7"/>
        <v>1</v>
      </c>
    </row>
    <row r="399" spans="1:6" x14ac:dyDescent="0.25">
      <c r="A399" s="46" t="s">
        <v>282</v>
      </c>
      <c r="B399" s="45">
        <v>700</v>
      </c>
      <c r="C399" s="31">
        <f>VLOOKUP($A399,級距!$A:$K,9,FALSE)</f>
        <v>2</v>
      </c>
      <c r="D399" s="31">
        <f>VLOOKUP($A399,級距!$A:$K,10,FALSE)</f>
        <v>7</v>
      </c>
      <c r="E399" s="31">
        <f>VLOOKUP($A399,級距!$A:$K,11,FALSE)</f>
        <v>3</v>
      </c>
      <c r="F399" s="31">
        <f t="shared" si="7"/>
        <v>1</v>
      </c>
    </row>
    <row r="400" spans="1:6" x14ac:dyDescent="0.25">
      <c r="A400" s="46" t="s">
        <v>281</v>
      </c>
      <c r="B400" s="45">
        <v>9550</v>
      </c>
      <c r="C400" s="31">
        <f>VLOOKUP($A400,級距!$A:$K,9,FALSE)</f>
        <v>6</v>
      </c>
      <c r="D400" s="31">
        <f>VLOOKUP($A400,級距!$A:$K,10,FALSE)</f>
        <v>7</v>
      </c>
      <c r="E400" s="31">
        <f>VLOOKUP($A400,級距!$A:$K,11,FALSE)</f>
        <v>4</v>
      </c>
      <c r="F400" s="31">
        <f t="shared" si="7"/>
        <v>1</v>
      </c>
    </row>
    <row r="401" spans="1:6" x14ac:dyDescent="0.25">
      <c r="A401" s="46" t="s">
        <v>280</v>
      </c>
      <c r="B401" s="45">
        <v>-8000</v>
      </c>
      <c r="C401" s="31">
        <f>VLOOKUP($A401,級距!$A:$K,9,FALSE)</f>
        <v>7</v>
      </c>
      <c r="D401" s="31">
        <f>VLOOKUP($A401,級距!$A:$K,10,FALSE)</f>
        <v>7</v>
      </c>
      <c r="E401" s="31">
        <f>VLOOKUP($A401,級距!$A:$K,11,FALSE)</f>
        <v>4</v>
      </c>
      <c r="F401" s="31">
        <f t="shared" si="7"/>
        <v>1</v>
      </c>
    </row>
    <row r="402" spans="1:6" x14ac:dyDescent="0.25">
      <c r="A402" s="46" t="s">
        <v>279</v>
      </c>
      <c r="B402" s="45">
        <v>-7600</v>
      </c>
      <c r="C402" s="31">
        <f>VLOOKUP($A402,級距!$A:$K,9,FALSE)</f>
        <v>2</v>
      </c>
      <c r="D402" s="31">
        <f>VLOOKUP($A402,級距!$A:$K,10,FALSE)</f>
        <v>5</v>
      </c>
      <c r="E402" s="31">
        <f>VLOOKUP($A402,級距!$A:$K,11,FALSE)</f>
        <v>2</v>
      </c>
      <c r="F402" s="31">
        <f t="shared" si="7"/>
        <v>1</v>
      </c>
    </row>
    <row r="403" spans="1:6" x14ac:dyDescent="0.25">
      <c r="A403" s="46" t="s">
        <v>278</v>
      </c>
      <c r="B403" s="45">
        <v>-2000</v>
      </c>
      <c r="C403" s="31">
        <f>VLOOKUP($A403,級距!$A:$K,9,FALSE)</f>
        <v>1</v>
      </c>
      <c r="D403" s="31">
        <f>VLOOKUP($A403,級距!$A:$K,10,FALSE)</f>
        <v>1</v>
      </c>
      <c r="E403" s="31">
        <f>VLOOKUP($A403,級距!$A:$K,11,FALSE)</f>
        <v>2</v>
      </c>
      <c r="F403" s="31">
        <f t="shared" si="7"/>
        <v>1</v>
      </c>
    </row>
    <row r="404" spans="1:6" x14ac:dyDescent="0.25">
      <c r="A404" s="46" t="s">
        <v>277</v>
      </c>
      <c r="B404" s="45">
        <v>6600</v>
      </c>
      <c r="C404" s="31">
        <f>VLOOKUP($A404,級距!$A:$K,9,FALSE)</f>
        <v>7</v>
      </c>
      <c r="D404" s="31">
        <f>VLOOKUP($A404,級距!$A:$K,10,FALSE)</f>
        <v>8</v>
      </c>
      <c r="E404" s="31">
        <f>VLOOKUP($A404,級距!$A:$K,11,FALSE)</f>
        <v>4</v>
      </c>
      <c r="F404" s="31">
        <f t="shared" si="7"/>
        <v>1</v>
      </c>
    </row>
    <row r="405" spans="1:6" x14ac:dyDescent="0.25">
      <c r="A405" s="46" t="s">
        <v>276</v>
      </c>
      <c r="B405" s="45">
        <v>-350</v>
      </c>
      <c r="C405" s="31">
        <f>VLOOKUP($A405,級距!$A:$K,9,FALSE)</f>
        <v>2</v>
      </c>
      <c r="D405" s="31">
        <f>VLOOKUP($A405,級距!$A:$K,10,FALSE)</f>
        <v>7</v>
      </c>
      <c r="E405" s="31">
        <f>VLOOKUP($A405,級距!$A:$K,11,FALSE)</f>
        <v>3</v>
      </c>
      <c r="F405" s="31">
        <f t="shared" si="7"/>
        <v>1</v>
      </c>
    </row>
    <row r="406" spans="1:6" x14ac:dyDescent="0.25">
      <c r="A406" s="46" t="s">
        <v>275</v>
      </c>
      <c r="B406" s="45">
        <v>5800</v>
      </c>
      <c r="C406" s="31">
        <f>VLOOKUP($A406,級距!$A:$K,9,FALSE)</f>
        <v>7</v>
      </c>
      <c r="D406" s="31">
        <f>VLOOKUP($A406,級距!$A:$K,10,FALSE)</f>
        <v>9</v>
      </c>
      <c r="E406" s="31">
        <f>VLOOKUP($A406,級距!$A:$K,11,FALSE)</f>
        <v>4</v>
      </c>
      <c r="F406" s="31">
        <f t="shared" si="7"/>
        <v>1</v>
      </c>
    </row>
    <row r="407" spans="1:6" x14ac:dyDescent="0.25">
      <c r="A407" s="46" t="s">
        <v>274</v>
      </c>
      <c r="B407" s="45">
        <v>-300</v>
      </c>
      <c r="C407" s="31">
        <f>VLOOKUP($A407,級距!$A:$K,9,FALSE)</f>
        <v>5</v>
      </c>
      <c r="D407" s="31">
        <f>VLOOKUP($A407,級距!$A:$K,10,FALSE)</f>
        <v>8</v>
      </c>
      <c r="E407" s="31">
        <f>VLOOKUP($A407,級距!$A:$K,11,FALSE)</f>
        <v>3</v>
      </c>
      <c r="F407" s="31">
        <f t="shared" si="7"/>
        <v>0</v>
      </c>
    </row>
    <row r="408" spans="1:6" x14ac:dyDescent="0.25">
      <c r="A408" s="46" t="s">
        <v>273</v>
      </c>
      <c r="B408" s="45">
        <v>-5700</v>
      </c>
      <c r="C408" s="31">
        <f>VLOOKUP($A408,級距!$A:$K,9,FALSE)</f>
        <v>4</v>
      </c>
      <c r="D408" s="31">
        <f>VLOOKUP($A408,級距!$A:$K,10,FALSE)</f>
        <v>2</v>
      </c>
      <c r="E408" s="31">
        <f>VLOOKUP($A408,級距!$A:$K,11,FALSE)</f>
        <v>2</v>
      </c>
      <c r="F408" s="31">
        <f t="shared" si="7"/>
        <v>0</v>
      </c>
    </row>
    <row r="409" spans="1:6" x14ac:dyDescent="0.25">
      <c r="A409" s="46" t="s">
        <v>272</v>
      </c>
      <c r="B409" s="45">
        <v>-1200</v>
      </c>
      <c r="C409" s="31">
        <f>VLOOKUP($A409,級距!$A:$K,9,FALSE)</f>
        <v>3</v>
      </c>
      <c r="D409" s="31">
        <f>VLOOKUP($A409,級距!$A:$K,10,FALSE)</f>
        <v>3</v>
      </c>
      <c r="E409" s="31">
        <f>VLOOKUP($A409,級距!$A:$K,11,FALSE)</f>
        <v>2</v>
      </c>
      <c r="F409" s="31">
        <f t="shared" si="7"/>
        <v>0</v>
      </c>
    </row>
    <row r="410" spans="1:6" x14ac:dyDescent="0.25">
      <c r="A410" s="46" t="s">
        <v>271</v>
      </c>
      <c r="B410" s="45">
        <v>10000</v>
      </c>
      <c r="C410" s="31">
        <f>VLOOKUP($A410,級距!$A:$K,9,FALSE)</f>
        <v>7</v>
      </c>
      <c r="D410" s="31">
        <f>VLOOKUP($A410,級距!$A:$K,10,FALSE)</f>
        <v>8</v>
      </c>
      <c r="E410" s="31">
        <f>VLOOKUP($A410,級距!$A:$K,11,FALSE)</f>
        <v>4</v>
      </c>
      <c r="F410" s="31">
        <f t="shared" si="7"/>
        <v>0</v>
      </c>
    </row>
    <row r="411" spans="1:6" x14ac:dyDescent="0.25">
      <c r="A411" s="46" t="s">
        <v>270</v>
      </c>
      <c r="B411" s="45">
        <v>-2900</v>
      </c>
      <c r="C411" s="31">
        <f>VLOOKUP($A411,級距!$A:$K,9,FALSE)</f>
        <v>1</v>
      </c>
      <c r="D411" s="31">
        <f>VLOOKUP($A411,級距!$A:$K,10,FALSE)</f>
        <v>1</v>
      </c>
      <c r="E411" s="31">
        <f>VLOOKUP($A411,級距!$A:$K,11,FALSE)</f>
        <v>2</v>
      </c>
      <c r="F411" s="31">
        <f t="shared" si="7"/>
        <v>0</v>
      </c>
    </row>
    <row r="412" spans="1:6" x14ac:dyDescent="0.25">
      <c r="A412" s="46" t="s">
        <v>264</v>
      </c>
      <c r="B412" s="45">
        <v>-3200</v>
      </c>
      <c r="C412" s="31">
        <f>VLOOKUP($A412,級距!$A:$K,9,FALSE)</f>
        <v>1</v>
      </c>
      <c r="D412" s="31">
        <f>VLOOKUP($A412,級距!$A:$K,10,FALSE)</f>
        <v>1</v>
      </c>
      <c r="E412" s="31">
        <f>VLOOKUP($A412,級距!$A:$K,11,FALSE)</f>
        <v>2</v>
      </c>
      <c r="F412" s="31">
        <f t="shared" si="7"/>
        <v>0</v>
      </c>
    </row>
    <row r="413" spans="1:6" x14ac:dyDescent="0.25">
      <c r="A413" s="46" t="s">
        <v>263</v>
      </c>
      <c r="B413" s="45">
        <v>-2000</v>
      </c>
      <c r="C413" s="31">
        <f>VLOOKUP($A413,級距!$A:$K,9,FALSE)</f>
        <v>8</v>
      </c>
      <c r="D413" s="31">
        <f>VLOOKUP($A413,級距!$A:$K,10,FALSE)</f>
        <v>8</v>
      </c>
      <c r="E413" s="31">
        <f>VLOOKUP($A413,級距!$A:$K,11,FALSE)</f>
        <v>4</v>
      </c>
      <c r="F413" s="31">
        <f t="shared" si="7"/>
        <v>0</v>
      </c>
    </row>
    <row r="414" spans="1:6" x14ac:dyDescent="0.25">
      <c r="A414" s="46" t="s">
        <v>262</v>
      </c>
      <c r="B414" s="45">
        <v>3050</v>
      </c>
      <c r="C414" s="31">
        <f>VLOOKUP($A414,級距!$A:$K,9,FALSE)</f>
        <v>8</v>
      </c>
      <c r="D414" s="31">
        <f>VLOOKUP($A414,級距!$A:$K,10,FALSE)</f>
        <v>7</v>
      </c>
      <c r="E414" s="31">
        <f>VLOOKUP($A414,級距!$A:$K,11,FALSE)</f>
        <v>4</v>
      </c>
      <c r="F414" s="31">
        <f t="shared" si="7"/>
        <v>0</v>
      </c>
    </row>
    <row r="415" spans="1:6" x14ac:dyDescent="0.25">
      <c r="A415" s="46" t="s">
        <v>260</v>
      </c>
      <c r="B415" s="45">
        <v>15150</v>
      </c>
      <c r="C415" s="31">
        <f>VLOOKUP($A415,級距!$A:$K,9,FALSE)</f>
        <v>8</v>
      </c>
      <c r="D415" s="31">
        <f>VLOOKUP($A415,級距!$A:$K,10,FALSE)</f>
        <v>7</v>
      </c>
      <c r="E415" s="31">
        <f>VLOOKUP($A415,級距!$A:$K,11,FALSE)</f>
        <v>4</v>
      </c>
      <c r="F415" s="31">
        <f t="shared" si="7"/>
        <v>0</v>
      </c>
    </row>
    <row r="416" spans="1:6" x14ac:dyDescent="0.25">
      <c r="A416" s="46" t="s">
        <v>259</v>
      </c>
      <c r="B416" s="45">
        <v>-9250</v>
      </c>
      <c r="C416" s="31">
        <f>VLOOKUP($A416,級距!$A:$K,9,FALSE)</f>
        <v>1</v>
      </c>
      <c r="D416" s="31">
        <f>VLOOKUP($A416,級距!$A:$K,10,FALSE)</f>
        <v>1</v>
      </c>
      <c r="E416" s="31">
        <f>VLOOKUP($A416,級距!$A:$K,11,FALSE)</f>
        <v>2</v>
      </c>
      <c r="F416" s="31">
        <f t="shared" si="7"/>
        <v>0</v>
      </c>
    </row>
    <row r="417" spans="1:6" x14ac:dyDescent="0.25">
      <c r="A417" s="46" t="s">
        <v>258</v>
      </c>
      <c r="B417" s="45">
        <v>4900</v>
      </c>
      <c r="C417" s="31">
        <f>VLOOKUP($A417,級距!$A:$K,9,FALSE)</f>
        <v>6</v>
      </c>
      <c r="D417" s="31">
        <f>VLOOKUP($A417,級距!$A:$K,10,FALSE)</f>
        <v>9</v>
      </c>
      <c r="E417" s="31">
        <f>VLOOKUP($A417,級距!$A:$K,11,FALSE)</f>
        <v>4</v>
      </c>
      <c r="F417" s="31">
        <f t="shared" si="7"/>
        <v>0</v>
      </c>
    </row>
    <row r="418" spans="1:6" x14ac:dyDescent="0.25">
      <c r="A418" s="46" t="s">
        <v>257</v>
      </c>
      <c r="B418" s="45">
        <v>-500</v>
      </c>
      <c r="C418" s="31">
        <f>VLOOKUP($A418,級距!$A:$K,9,FALSE)</f>
        <v>1</v>
      </c>
      <c r="D418" s="31">
        <f>VLOOKUP($A418,級距!$A:$K,10,FALSE)</f>
        <v>4</v>
      </c>
      <c r="E418" s="31">
        <f>VLOOKUP($A418,級距!$A:$K,11,FALSE)</f>
        <v>2</v>
      </c>
      <c r="F418" s="31">
        <f t="shared" si="7"/>
        <v>0</v>
      </c>
    </row>
    <row r="419" spans="1:6" x14ac:dyDescent="0.25">
      <c r="A419" s="46" t="s">
        <v>256</v>
      </c>
      <c r="B419" s="45">
        <v>9050</v>
      </c>
      <c r="C419" s="31">
        <f>VLOOKUP($A419,級距!$A:$K,9,FALSE)</f>
        <v>9</v>
      </c>
      <c r="D419" s="31">
        <f>VLOOKUP($A419,級距!$A:$K,10,FALSE)</f>
        <v>8</v>
      </c>
      <c r="E419" s="31">
        <f>VLOOKUP($A419,級距!$A:$K,11,FALSE)</f>
        <v>4</v>
      </c>
      <c r="F419" s="31">
        <f t="shared" si="7"/>
        <v>0</v>
      </c>
    </row>
    <row r="420" spans="1:6" x14ac:dyDescent="0.25">
      <c r="A420" s="46" t="s">
        <v>255</v>
      </c>
      <c r="B420" s="45">
        <v>-5500</v>
      </c>
      <c r="C420" s="31">
        <f>VLOOKUP($A420,級距!$A:$K,9,FALSE)</f>
        <v>4</v>
      </c>
      <c r="D420" s="31">
        <f>VLOOKUP($A420,級距!$A:$K,10,FALSE)</f>
        <v>3</v>
      </c>
      <c r="E420" s="31">
        <f>VLOOKUP($A420,級距!$A:$K,11,FALSE)</f>
        <v>2</v>
      </c>
      <c r="F420" s="31">
        <f t="shared" si="7"/>
        <v>0</v>
      </c>
    </row>
    <row r="421" spans="1:6" x14ac:dyDescent="0.25">
      <c r="A421" s="46" t="s">
        <v>254</v>
      </c>
      <c r="B421" s="45">
        <v>-1100</v>
      </c>
      <c r="C421" s="31">
        <f>VLOOKUP($A421,級距!$A:$K,9,FALSE)</f>
        <v>6</v>
      </c>
      <c r="D421" s="31">
        <f>VLOOKUP($A421,級距!$A:$K,10,FALSE)</f>
        <v>7</v>
      </c>
      <c r="E421" s="31">
        <f>VLOOKUP($A421,級距!$A:$K,11,FALSE)</f>
        <v>4</v>
      </c>
      <c r="F421" s="31">
        <f t="shared" si="7"/>
        <v>0</v>
      </c>
    </row>
    <row r="422" spans="1:6" x14ac:dyDescent="0.25">
      <c r="A422" s="46" t="s">
        <v>251</v>
      </c>
      <c r="B422" s="45">
        <v>-4700</v>
      </c>
      <c r="C422" s="31">
        <f>VLOOKUP($A422,級距!$A:$K,9,FALSE)</f>
        <v>5</v>
      </c>
      <c r="D422" s="31">
        <f>VLOOKUP($A422,級距!$A:$K,10,FALSE)</f>
        <v>3</v>
      </c>
      <c r="E422" s="31">
        <f>VLOOKUP($A422,級距!$A:$K,11,FALSE)</f>
        <v>2</v>
      </c>
      <c r="F422" s="31">
        <f t="shared" si="7"/>
        <v>0</v>
      </c>
    </row>
    <row r="423" spans="1:6" x14ac:dyDescent="0.25">
      <c r="A423" s="46" t="s">
        <v>250</v>
      </c>
      <c r="B423" s="45">
        <v>-5200</v>
      </c>
      <c r="C423" s="31">
        <f>VLOOKUP($A423,級距!$A:$K,9,FALSE)</f>
        <v>5</v>
      </c>
      <c r="D423" s="31">
        <f>VLOOKUP($A423,級距!$A:$K,10,FALSE)</f>
        <v>5</v>
      </c>
      <c r="E423" s="31">
        <f>VLOOKUP($A423,級距!$A:$K,11,FALSE)</f>
        <v>2</v>
      </c>
      <c r="F423" s="31">
        <f t="shared" si="7"/>
        <v>0</v>
      </c>
    </row>
    <row r="424" spans="1:6" x14ac:dyDescent="0.25">
      <c r="A424" s="46" t="s">
        <v>249</v>
      </c>
      <c r="B424" s="45">
        <v>-5800</v>
      </c>
      <c r="C424" s="31">
        <f>VLOOKUP($A424,級距!$A:$K,9,FALSE)</f>
        <v>2</v>
      </c>
      <c r="D424" s="31">
        <f>VLOOKUP($A424,級距!$A:$K,10,FALSE)</f>
        <v>3</v>
      </c>
      <c r="E424" s="31">
        <f>VLOOKUP($A424,級距!$A:$K,11,FALSE)</f>
        <v>2</v>
      </c>
      <c r="F424" s="31">
        <f t="shared" si="7"/>
        <v>0</v>
      </c>
    </row>
    <row r="425" spans="1:6" x14ac:dyDescent="0.25">
      <c r="A425" s="46" t="s">
        <v>246</v>
      </c>
      <c r="B425" s="45">
        <v>-900</v>
      </c>
      <c r="C425" s="31">
        <f>VLOOKUP($A425,級距!$A:$K,9,FALSE)</f>
        <v>7</v>
      </c>
      <c r="D425" s="31">
        <f>VLOOKUP($A425,級距!$A:$K,10,FALSE)</f>
        <v>3</v>
      </c>
      <c r="E425" s="31">
        <f>VLOOKUP($A425,級距!$A:$K,11,FALSE)</f>
        <v>1</v>
      </c>
      <c r="F425" s="31">
        <f t="shared" si="7"/>
        <v>0</v>
      </c>
    </row>
    <row r="426" spans="1:6" x14ac:dyDescent="0.25">
      <c r="A426" s="46" t="s">
        <v>245</v>
      </c>
      <c r="B426" s="45">
        <v>-5400</v>
      </c>
      <c r="C426" s="31">
        <f>VLOOKUP($A426,級距!$A:$K,9,FALSE)</f>
        <v>3</v>
      </c>
      <c r="D426" s="31">
        <f>VLOOKUP($A426,級距!$A:$K,10,FALSE)</f>
        <v>3</v>
      </c>
      <c r="E426" s="31">
        <f>VLOOKUP($A426,級距!$A:$K,11,FALSE)</f>
        <v>2</v>
      </c>
      <c r="F426" s="31">
        <f t="shared" si="7"/>
        <v>0</v>
      </c>
    </row>
    <row r="427" spans="1:6" x14ac:dyDescent="0.25">
      <c r="A427" s="46" t="s">
        <v>244</v>
      </c>
      <c r="B427" s="45">
        <v>-5200</v>
      </c>
      <c r="C427" s="31">
        <f>VLOOKUP($A427,級距!$A:$K,9,FALSE)</f>
        <v>8</v>
      </c>
      <c r="D427" s="31">
        <f>VLOOKUP($A427,級距!$A:$K,10,FALSE)</f>
        <v>8</v>
      </c>
      <c r="E427" s="31">
        <f>VLOOKUP($A427,級距!$A:$K,11,FALSE)</f>
        <v>4</v>
      </c>
      <c r="F427" s="31">
        <f t="shared" si="7"/>
        <v>0</v>
      </c>
    </row>
    <row r="428" spans="1:6" x14ac:dyDescent="0.25">
      <c r="A428" s="46" t="s">
        <v>242</v>
      </c>
      <c r="B428" s="45">
        <v>21850</v>
      </c>
      <c r="C428" s="31">
        <f>VLOOKUP($A428,級距!$A:$K,9,FALSE)</f>
        <v>10</v>
      </c>
      <c r="D428" s="31">
        <f>VLOOKUP($A428,級距!$A:$K,10,FALSE)</f>
        <v>9</v>
      </c>
      <c r="E428" s="31">
        <f>VLOOKUP($A428,級距!$A:$K,11,FALSE)</f>
        <v>4</v>
      </c>
      <c r="F428" s="31">
        <f t="shared" si="7"/>
        <v>0</v>
      </c>
    </row>
    <row r="429" spans="1:6" x14ac:dyDescent="0.25">
      <c r="A429" s="46" t="s">
        <v>240</v>
      </c>
      <c r="B429" s="45">
        <v>-2400</v>
      </c>
      <c r="C429" s="31">
        <f>VLOOKUP($A429,級距!$A:$K,9,FALSE)</f>
        <v>6</v>
      </c>
      <c r="D429" s="31">
        <f>VLOOKUP($A429,級距!$A:$K,10,FALSE)</f>
        <v>3</v>
      </c>
      <c r="E429" s="31">
        <f>VLOOKUP($A429,級距!$A:$K,11,FALSE)</f>
        <v>1</v>
      </c>
      <c r="F429" s="31">
        <f t="shared" si="7"/>
        <v>0</v>
      </c>
    </row>
    <row r="430" spans="1:6" x14ac:dyDescent="0.25">
      <c r="A430" s="46" t="s">
        <v>239</v>
      </c>
      <c r="B430" s="45">
        <v>5800</v>
      </c>
      <c r="C430" s="31">
        <f>VLOOKUP($A430,級距!$A:$K,9,FALSE)</f>
        <v>8</v>
      </c>
      <c r="D430" s="31">
        <f>VLOOKUP($A430,級距!$A:$K,10,FALSE)</f>
        <v>7</v>
      </c>
      <c r="E430" s="31">
        <f>VLOOKUP($A430,級距!$A:$K,11,FALSE)</f>
        <v>4</v>
      </c>
      <c r="F430" s="31">
        <f t="shared" si="7"/>
        <v>0</v>
      </c>
    </row>
    <row r="431" spans="1:6" x14ac:dyDescent="0.25">
      <c r="A431" s="46" t="s">
        <v>238</v>
      </c>
      <c r="B431" s="45">
        <v>-3000</v>
      </c>
      <c r="C431" s="31">
        <f>VLOOKUP($A431,級距!$A:$K,9,FALSE)</f>
        <v>6</v>
      </c>
      <c r="D431" s="31">
        <f>VLOOKUP($A431,級距!$A:$K,10,FALSE)</f>
        <v>8</v>
      </c>
      <c r="E431" s="31">
        <f>VLOOKUP($A431,級距!$A:$K,11,FALSE)</f>
        <v>4</v>
      </c>
      <c r="F431" s="31">
        <f t="shared" si="7"/>
        <v>0</v>
      </c>
    </row>
    <row r="432" spans="1:6" x14ac:dyDescent="0.25">
      <c r="A432" s="46" t="s">
        <v>237</v>
      </c>
      <c r="B432" s="45">
        <v>-5400</v>
      </c>
      <c r="C432" s="31">
        <f>VLOOKUP($A432,級距!$A:$K,9,FALSE)</f>
        <v>6</v>
      </c>
      <c r="D432" s="31">
        <f>VLOOKUP($A432,級距!$A:$K,10,FALSE)</f>
        <v>2</v>
      </c>
      <c r="E432" s="31">
        <f>VLOOKUP($A432,級距!$A:$K,11,FALSE)</f>
        <v>1</v>
      </c>
      <c r="F432" s="31">
        <f t="shared" si="7"/>
        <v>0</v>
      </c>
    </row>
    <row r="433" spans="1:6" x14ac:dyDescent="0.25">
      <c r="A433" s="46" t="s">
        <v>236</v>
      </c>
      <c r="B433" s="45">
        <v>-1600</v>
      </c>
      <c r="C433" s="31">
        <f>VLOOKUP($A433,級距!$A:$K,9,FALSE)</f>
        <v>5</v>
      </c>
      <c r="D433" s="31">
        <f>VLOOKUP($A433,級距!$A:$K,10,FALSE)</f>
        <v>2</v>
      </c>
      <c r="E433" s="31">
        <f>VLOOKUP($A433,級距!$A:$K,11,FALSE)</f>
        <v>2</v>
      </c>
      <c r="F433" s="31">
        <f t="shared" si="7"/>
        <v>0</v>
      </c>
    </row>
    <row r="434" spans="1:6" x14ac:dyDescent="0.25">
      <c r="A434" s="46" t="s">
        <v>235</v>
      </c>
      <c r="B434" s="45">
        <v>6300</v>
      </c>
      <c r="C434" s="31">
        <f>VLOOKUP($A434,級距!$A:$K,9,FALSE)</f>
        <v>8</v>
      </c>
      <c r="D434" s="31">
        <f>VLOOKUP($A434,級距!$A:$K,10,FALSE)</f>
        <v>5</v>
      </c>
      <c r="E434" s="31">
        <f>VLOOKUP($A434,級距!$A:$K,11,FALSE)</f>
        <v>1</v>
      </c>
      <c r="F434" s="31">
        <f t="shared" si="7"/>
        <v>0</v>
      </c>
    </row>
    <row r="435" spans="1:6" x14ac:dyDescent="0.25">
      <c r="A435" s="46" t="s">
        <v>234</v>
      </c>
      <c r="B435" s="45">
        <v>-7500</v>
      </c>
      <c r="C435" s="31">
        <f>VLOOKUP($A435,級距!$A:$K,9,FALSE)</f>
        <v>8</v>
      </c>
      <c r="D435" s="31">
        <f>VLOOKUP($A435,級距!$A:$K,10,FALSE)</f>
        <v>3</v>
      </c>
      <c r="E435" s="31">
        <f>VLOOKUP($A435,級距!$A:$K,11,FALSE)</f>
        <v>1</v>
      </c>
      <c r="F435" s="31">
        <f t="shared" si="7"/>
        <v>0</v>
      </c>
    </row>
    <row r="436" spans="1:6" x14ac:dyDescent="0.25">
      <c r="A436" s="46" t="s">
        <v>233</v>
      </c>
      <c r="B436" s="45">
        <v>-1200</v>
      </c>
      <c r="C436" s="31">
        <f>VLOOKUP($A436,級距!$A:$K,9,FALSE)</f>
        <v>5</v>
      </c>
      <c r="D436" s="31">
        <f>VLOOKUP($A436,級距!$A:$K,10,FALSE)</f>
        <v>3</v>
      </c>
      <c r="E436" s="31">
        <f>VLOOKUP($A436,級距!$A:$K,11,FALSE)</f>
        <v>2</v>
      </c>
      <c r="F436" s="31">
        <f t="shared" si="7"/>
        <v>0</v>
      </c>
    </row>
    <row r="437" spans="1:6" x14ac:dyDescent="0.25">
      <c r="A437" s="46" t="s">
        <v>232</v>
      </c>
      <c r="B437" s="45">
        <v>2200</v>
      </c>
      <c r="C437" s="31">
        <f>VLOOKUP($A437,級距!$A:$K,9,FALSE)</f>
        <v>5</v>
      </c>
      <c r="D437" s="31">
        <f>VLOOKUP($A437,級距!$A:$K,10,FALSE)</f>
        <v>7</v>
      </c>
      <c r="E437" s="31">
        <f>VLOOKUP($A437,級距!$A:$K,11,FALSE)</f>
        <v>3</v>
      </c>
      <c r="F437" s="31">
        <f t="shared" si="7"/>
        <v>0</v>
      </c>
    </row>
    <row r="438" spans="1:6" x14ac:dyDescent="0.25">
      <c r="A438" s="46" t="s">
        <v>231</v>
      </c>
      <c r="B438" s="45">
        <v>-1800</v>
      </c>
      <c r="C438" s="31">
        <f>VLOOKUP($A438,級距!$A:$K,9,FALSE)</f>
        <v>4</v>
      </c>
      <c r="D438" s="31">
        <f>VLOOKUP($A438,級距!$A:$K,10,FALSE)</f>
        <v>5</v>
      </c>
      <c r="E438" s="31">
        <f>VLOOKUP($A438,級距!$A:$K,11,FALSE)</f>
        <v>2</v>
      </c>
      <c r="F438" s="31">
        <f t="shared" si="7"/>
        <v>0</v>
      </c>
    </row>
    <row r="439" spans="1:6" x14ac:dyDescent="0.25">
      <c r="A439" s="46" t="s">
        <v>230</v>
      </c>
      <c r="B439" s="45">
        <v>-3150</v>
      </c>
      <c r="C439" s="31">
        <f>VLOOKUP($A439,級距!$A:$K,9,FALSE)</f>
        <v>8</v>
      </c>
      <c r="D439" s="31">
        <f>VLOOKUP($A439,級距!$A:$K,10,FALSE)</f>
        <v>3</v>
      </c>
      <c r="E439" s="31">
        <f>VLOOKUP($A439,級距!$A:$K,11,FALSE)</f>
        <v>1</v>
      </c>
      <c r="F439" s="31">
        <f t="shared" si="7"/>
        <v>0</v>
      </c>
    </row>
    <row r="440" spans="1:6" x14ac:dyDescent="0.25">
      <c r="A440" s="46" t="s">
        <v>228</v>
      </c>
      <c r="B440" s="45">
        <v>-8100</v>
      </c>
      <c r="C440" s="31">
        <f>VLOOKUP($A440,級距!$A:$K,9,FALSE)</f>
        <v>5</v>
      </c>
      <c r="D440" s="31">
        <f>VLOOKUP($A440,級距!$A:$K,10,FALSE)</f>
        <v>3</v>
      </c>
      <c r="E440" s="31">
        <f>VLOOKUP($A440,級距!$A:$K,11,FALSE)</f>
        <v>2</v>
      </c>
      <c r="F440" s="31">
        <f t="shared" si="7"/>
        <v>0</v>
      </c>
    </row>
    <row r="441" spans="1:6" x14ac:dyDescent="0.25">
      <c r="A441" s="46" t="s">
        <v>226</v>
      </c>
      <c r="B441" s="45">
        <v>18900</v>
      </c>
      <c r="C441" s="31">
        <f>VLOOKUP($A441,級距!$A:$K,9,FALSE)</f>
        <v>10</v>
      </c>
      <c r="D441" s="31">
        <f>VLOOKUP($A441,級距!$A:$K,10,FALSE)</f>
        <v>9</v>
      </c>
      <c r="E441" s="31">
        <f>VLOOKUP($A441,級距!$A:$K,11,FALSE)</f>
        <v>4</v>
      </c>
      <c r="F441" s="31">
        <f t="shared" si="7"/>
        <v>0</v>
      </c>
    </row>
    <row r="442" spans="1:6" x14ac:dyDescent="0.25">
      <c r="A442" s="46" t="s">
        <v>223</v>
      </c>
      <c r="B442" s="45">
        <v>5350</v>
      </c>
      <c r="C442" s="31">
        <f>VLOOKUP($A442,級距!$A:$K,9,FALSE)</f>
        <v>6</v>
      </c>
      <c r="D442" s="31">
        <f>VLOOKUP($A442,級距!$A:$K,10,FALSE)</f>
        <v>7</v>
      </c>
      <c r="E442" s="31">
        <f>VLOOKUP($A442,級距!$A:$K,11,FALSE)</f>
        <v>4</v>
      </c>
      <c r="F442" s="31">
        <f t="shared" si="7"/>
        <v>0</v>
      </c>
    </row>
    <row r="443" spans="1:6" x14ac:dyDescent="0.25">
      <c r="A443" s="46" t="s">
        <v>222</v>
      </c>
      <c r="B443" s="45">
        <v>2200</v>
      </c>
      <c r="C443" s="31">
        <f>VLOOKUP($A443,級距!$A:$K,9,FALSE)</f>
        <v>6</v>
      </c>
      <c r="D443" s="31">
        <f>VLOOKUP($A443,級距!$A:$K,10,FALSE)</f>
        <v>6</v>
      </c>
      <c r="E443" s="31">
        <f>VLOOKUP($A443,級距!$A:$K,11,FALSE)</f>
        <v>1</v>
      </c>
      <c r="F443" s="31">
        <f t="shared" si="7"/>
        <v>0</v>
      </c>
    </row>
    <row r="444" spans="1:6" x14ac:dyDescent="0.25">
      <c r="A444" s="46" t="s">
        <v>221</v>
      </c>
      <c r="B444" s="45">
        <v>-5400</v>
      </c>
      <c r="C444" s="31">
        <f>VLOOKUP($A444,級距!$A:$K,9,FALSE)</f>
        <v>4</v>
      </c>
      <c r="D444" s="31">
        <f>VLOOKUP($A444,級距!$A:$K,10,FALSE)</f>
        <v>4</v>
      </c>
      <c r="E444" s="31">
        <f>VLOOKUP($A444,級距!$A:$K,11,FALSE)</f>
        <v>2</v>
      </c>
      <c r="F444" s="31">
        <f t="shared" si="7"/>
        <v>0</v>
      </c>
    </row>
    <row r="445" spans="1:6" x14ac:dyDescent="0.25">
      <c r="A445" s="46" t="s">
        <v>219</v>
      </c>
      <c r="B445" s="45">
        <v>1000</v>
      </c>
      <c r="C445" s="31">
        <f>VLOOKUP($A445,級距!$A:$K,9,FALSE)</f>
        <v>6</v>
      </c>
      <c r="D445" s="31">
        <f>VLOOKUP($A445,級距!$A:$K,10,FALSE)</f>
        <v>7</v>
      </c>
      <c r="E445" s="31">
        <f>VLOOKUP($A445,級距!$A:$K,11,FALSE)</f>
        <v>4</v>
      </c>
      <c r="F445" s="31">
        <f t="shared" si="7"/>
        <v>0</v>
      </c>
    </row>
    <row r="446" spans="1:6" x14ac:dyDescent="0.25">
      <c r="A446" s="46" t="s">
        <v>217</v>
      </c>
      <c r="B446" s="45">
        <v>-5400</v>
      </c>
      <c r="C446" s="31">
        <f>VLOOKUP($A446,級距!$A:$K,9,FALSE)</f>
        <v>8</v>
      </c>
      <c r="D446" s="31">
        <f>VLOOKUP($A446,級距!$A:$K,10,FALSE)</f>
        <v>4</v>
      </c>
      <c r="E446" s="31">
        <f>VLOOKUP($A446,級距!$A:$K,11,FALSE)</f>
        <v>1</v>
      </c>
      <c r="F446" s="31">
        <f t="shared" si="7"/>
        <v>0</v>
      </c>
    </row>
    <row r="447" spans="1:6" x14ac:dyDescent="0.25">
      <c r="A447" s="46" t="s">
        <v>216</v>
      </c>
      <c r="B447" s="45">
        <v>-5200</v>
      </c>
      <c r="C447" s="31">
        <f>VLOOKUP($A447,級距!$A:$K,9,FALSE)</f>
        <v>5</v>
      </c>
      <c r="D447" s="31">
        <f>VLOOKUP($A447,級距!$A:$K,10,FALSE)</f>
        <v>4</v>
      </c>
      <c r="E447" s="31">
        <f>VLOOKUP($A447,級距!$A:$K,11,FALSE)</f>
        <v>2</v>
      </c>
      <c r="F447" s="31">
        <f t="shared" si="7"/>
        <v>0</v>
      </c>
    </row>
    <row r="448" spans="1:6" x14ac:dyDescent="0.25">
      <c r="A448" s="46" t="s">
        <v>215</v>
      </c>
      <c r="B448" s="45">
        <v>1000</v>
      </c>
      <c r="C448" s="31">
        <f>VLOOKUP($A448,級距!$A:$K,9,FALSE)</f>
        <v>4</v>
      </c>
      <c r="D448" s="31">
        <f>VLOOKUP($A448,級距!$A:$K,10,FALSE)</f>
        <v>10</v>
      </c>
      <c r="E448" s="31">
        <f>VLOOKUP($A448,級距!$A:$K,11,FALSE)</f>
        <v>3</v>
      </c>
      <c r="F448" s="31">
        <f t="shared" si="7"/>
        <v>0</v>
      </c>
    </row>
    <row r="449" spans="1:6" x14ac:dyDescent="0.25">
      <c r="A449" s="46" t="s">
        <v>214</v>
      </c>
      <c r="B449" s="45">
        <v>5400</v>
      </c>
      <c r="C449" s="31">
        <f>VLOOKUP($A449,級距!$A:$K,9,FALSE)</f>
        <v>7</v>
      </c>
      <c r="D449" s="31">
        <f>VLOOKUP($A449,級距!$A:$K,10,FALSE)</f>
        <v>6</v>
      </c>
      <c r="E449" s="31">
        <f>VLOOKUP($A449,級距!$A:$K,11,FALSE)</f>
        <v>1</v>
      </c>
      <c r="F449" s="31">
        <f t="shared" si="7"/>
        <v>0</v>
      </c>
    </row>
    <row r="450" spans="1:6" x14ac:dyDescent="0.25">
      <c r="A450" s="46" t="s">
        <v>213</v>
      </c>
      <c r="B450" s="45">
        <v>11450</v>
      </c>
      <c r="C450" s="31">
        <f>VLOOKUP($A450,級距!$A:$K,9,FALSE)</f>
        <v>8</v>
      </c>
      <c r="D450" s="31">
        <f>VLOOKUP($A450,級距!$A:$K,10,FALSE)</f>
        <v>8</v>
      </c>
      <c r="E450" s="31">
        <f>VLOOKUP($A450,級距!$A:$K,11,FALSE)</f>
        <v>4</v>
      </c>
      <c r="F450" s="31">
        <f t="shared" si="7"/>
        <v>0</v>
      </c>
    </row>
    <row r="451" spans="1:6" x14ac:dyDescent="0.25">
      <c r="A451" s="46" t="s">
        <v>212</v>
      </c>
      <c r="B451" s="45">
        <v>20100</v>
      </c>
      <c r="C451" s="31">
        <f>VLOOKUP($A451,級距!$A:$K,9,FALSE)</f>
        <v>9</v>
      </c>
      <c r="D451" s="31">
        <f>VLOOKUP($A451,級距!$A:$K,10,FALSE)</f>
        <v>10</v>
      </c>
      <c r="E451" s="31">
        <f>VLOOKUP($A451,級距!$A:$K,11,FALSE)</f>
        <v>4</v>
      </c>
      <c r="F451" s="31">
        <f t="shared" si="7"/>
        <v>0</v>
      </c>
    </row>
    <row r="452" spans="1:6" x14ac:dyDescent="0.25">
      <c r="A452" s="46" t="s">
        <v>210</v>
      </c>
      <c r="B452" s="45">
        <v>-5400</v>
      </c>
      <c r="C452" s="31">
        <f>VLOOKUP($A452,級距!$A:$K,9,FALSE)</f>
        <v>5</v>
      </c>
      <c r="D452" s="31">
        <f>VLOOKUP($A452,級距!$A:$K,10,FALSE)</f>
        <v>5</v>
      </c>
      <c r="E452" s="31">
        <f>VLOOKUP($A452,級距!$A:$K,11,FALSE)</f>
        <v>2</v>
      </c>
      <c r="F452" s="31">
        <f t="shared" ref="F452:F489" si="8">IF(A536&lt;&gt;A535,1,0)</f>
        <v>0</v>
      </c>
    </row>
    <row r="453" spans="1:6" x14ac:dyDescent="0.25">
      <c r="A453" s="46" t="s">
        <v>209</v>
      </c>
      <c r="B453" s="45">
        <v>-5700</v>
      </c>
      <c r="C453" s="31">
        <f>VLOOKUP($A453,級距!$A:$K,9,FALSE)</f>
        <v>4</v>
      </c>
      <c r="D453" s="31">
        <f>VLOOKUP($A453,級距!$A:$K,10,FALSE)</f>
        <v>5</v>
      </c>
      <c r="E453" s="31">
        <f>VLOOKUP($A453,級距!$A:$K,11,FALSE)</f>
        <v>2</v>
      </c>
      <c r="F453" s="31">
        <f t="shared" si="8"/>
        <v>0</v>
      </c>
    </row>
    <row r="454" spans="1:6" x14ac:dyDescent="0.25">
      <c r="A454" s="46" t="s">
        <v>208</v>
      </c>
      <c r="B454" s="45">
        <v>-5200</v>
      </c>
      <c r="C454" s="31">
        <f>VLOOKUP($A454,級距!$A:$K,9,FALSE)</f>
        <v>5</v>
      </c>
      <c r="D454" s="31">
        <f>VLOOKUP($A454,級距!$A:$K,10,FALSE)</f>
        <v>3</v>
      </c>
      <c r="E454" s="31">
        <f>VLOOKUP($A454,級距!$A:$K,11,FALSE)</f>
        <v>2</v>
      </c>
      <c r="F454" s="31">
        <f t="shared" si="8"/>
        <v>0</v>
      </c>
    </row>
    <row r="455" spans="1:6" x14ac:dyDescent="0.25">
      <c r="A455" s="46" t="s">
        <v>206</v>
      </c>
      <c r="B455" s="45">
        <v>17800</v>
      </c>
      <c r="C455" s="31">
        <f>VLOOKUP($A455,級距!$A:$K,9,FALSE)</f>
        <v>8</v>
      </c>
      <c r="D455" s="31">
        <f>VLOOKUP($A455,級距!$A:$K,10,FALSE)</f>
        <v>6</v>
      </c>
      <c r="E455" s="31">
        <f>VLOOKUP($A455,級距!$A:$K,11,FALSE)</f>
        <v>1</v>
      </c>
      <c r="F455" s="31">
        <f t="shared" si="8"/>
        <v>0</v>
      </c>
    </row>
    <row r="456" spans="1:6" x14ac:dyDescent="0.25">
      <c r="A456" s="46" t="s">
        <v>205</v>
      </c>
      <c r="B456" s="45">
        <v>-250</v>
      </c>
      <c r="C456" s="31">
        <f>VLOOKUP($A456,級距!$A:$K,9,FALSE)</f>
        <v>7</v>
      </c>
      <c r="D456" s="31">
        <f>VLOOKUP($A456,級距!$A:$K,10,FALSE)</f>
        <v>7</v>
      </c>
      <c r="E456" s="31">
        <f>VLOOKUP($A456,級距!$A:$K,11,FALSE)</f>
        <v>4</v>
      </c>
      <c r="F456" s="31">
        <f t="shared" si="8"/>
        <v>0</v>
      </c>
    </row>
    <row r="457" spans="1:6" x14ac:dyDescent="0.25">
      <c r="A457" s="46" t="s">
        <v>203</v>
      </c>
      <c r="B457" s="45">
        <v>-5200</v>
      </c>
      <c r="C457" s="31">
        <f>VLOOKUP($A457,級距!$A:$K,9,FALSE)</f>
        <v>7</v>
      </c>
      <c r="D457" s="31">
        <f>VLOOKUP($A457,級距!$A:$K,10,FALSE)</f>
        <v>1</v>
      </c>
      <c r="E457" s="31">
        <f>VLOOKUP($A457,級距!$A:$K,11,FALSE)</f>
        <v>1</v>
      </c>
      <c r="F457" s="31">
        <f t="shared" si="8"/>
        <v>0</v>
      </c>
    </row>
    <row r="458" spans="1:6" x14ac:dyDescent="0.25">
      <c r="A458" s="46" t="s">
        <v>200</v>
      </c>
      <c r="B458" s="45">
        <v>-3300</v>
      </c>
      <c r="C458" s="31">
        <f>VLOOKUP($A458,級距!$A:$K,9,FALSE)</f>
        <v>9</v>
      </c>
      <c r="D458" s="31">
        <f>VLOOKUP($A458,級距!$A:$K,10,FALSE)</f>
        <v>5</v>
      </c>
      <c r="E458" s="31">
        <f>VLOOKUP($A458,級距!$A:$K,11,FALSE)</f>
        <v>1</v>
      </c>
      <c r="F458" s="31">
        <f t="shared" si="8"/>
        <v>0</v>
      </c>
    </row>
    <row r="459" spans="1:6" x14ac:dyDescent="0.25">
      <c r="A459" s="46" t="s">
        <v>193</v>
      </c>
      <c r="B459" s="45">
        <v>-6700</v>
      </c>
      <c r="C459" s="31">
        <f>VLOOKUP($A459,級距!$A:$K,9,FALSE)</f>
        <v>5</v>
      </c>
      <c r="D459" s="31">
        <f>VLOOKUP($A459,級距!$A:$K,10,FALSE)</f>
        <v>3</v>
      </c>
      <c r="E459" s="31">
        <f>VLOOKUP($A459,級距!$A:$K,11,FALSE)</f>
        <v>2</v>
      </c>
      <c r="F459" s="31">
        <f t="shared" si="8"/>
        <v>0</v>
      </c>
    </row>
    <row r="460" spans="1:6" x14ac:dyDescent="0.25">
      <c r="A460" s="46" t="s">
        <v>191</v>
      </c>
      <c r="B460" s="45">
        <v>-5400</v>
      </c>
      <c r="C460" s="31">
        <f>VLOOKUP($A460,級距!$A:$K,9,FALSE)</f>
        <v>1</v>
      </c>
      <c r="D460" s="31">
        <f>VLOOKUP($A460,級距!$A:$K,10,FALSE)</f>
        <v>2</v>
      </c>
      <c r="E460" s="31">
        <f>VLOOKUP($A460,級距!$A:$K,11,FALSE)</f>
        <v>2</v>
      </c>
      <c r="F460" s="31">
        <f t="shared" si="8"/>
        <v>0</v>
      </c>
    </row>
    <row r="461" spans="1:6" x14ac:dyDescent="0.25">
      <c r="A461" s="46" t="s">
        <v>186</v>
      </c>
      <c r="B461" s="45">
        <v>2250</v>
      </c>
      <c r="C461" s="31">
        <f>VLOOKUP($A461,級距!$A:$K,9,FALSE)</f>
        <v>9</v>
      </c>
      <c r="D461" s="31">
        <f>VLOOKUP($A461,級距!$A:$K,10,FALSE)</f>
        <v>8</v>
      </c>
      <c r="E461" s="31">
        <f>VLOOKUP($A461,級距!$A:$K,11,FALSE)</f>
        <v>4</v>
      </c>
      <c r="F461" s="31">
        <f t="shared" si="8"/>
        <v>0</v>
      </c>
    </row>
    <row r="462" spans="1:6" x14ac:dyDescent="0.25">
      <c r="A462" s="46" t="s">
        <v>184</v>
      </c>
      <c r="B462" s="45">
        <v>11700</v>
      </c>
      <c r="C462" s="31">
        <f>VLOOKUP($A462,級距!$A:$K,9,FALSE)</f>
        <v>7</v>
      </c>
      <c r="D462" s="31">
        <f>VLOOKUP($A462,級距!$A:$K,10,FALSE)</f>
        <v>5</v>
      </c>
      <c r="E462" s="31">
        <f>VLOOKUP($A462,級距!$A:$K,11,FALSE)</f>
        <v>1</v>
      </c>
      <c r="F462" s="31">
        <f t="shared" si="8"/>
        <v>0</v>
      </c>
    </row>
    <row r="463" spans="1:6" x14ac:dyDescent="0.25">
      <c r="A463" s="46" t="s">
        <v>183</v>
      </c>
      <c r="B463" s="45">
        <v>-5550</v>
      </c>
      <c r="C463" s="31">
        <f>VLOOKUP($A463,級距!$A:$K,9,FALSE)</f>
        <v>2</v>
      </c>
      <c r="D463" s="31">
        <f>VLOOKUP($A463,級距!$A:$K,10,FALSE)</f>
        <v>5</v>
      </c>
      <c r="E463" s="31">
        <f>VLOOKUP($A463,級距!$A:$K,11,FALSE)</f>
        <v>2</v>
      </c>
      <c r="F463" s="31">
        <f t="shared" si="8"/>
        <v>0</v>
      </c>
    </row>
    <row r="464" spans="1:6" x14ac:dyDescent="0.25">
      <c r="A464" s="46" t="s">
        <v>181</v>
      </c>
      <c r="B464" s="45">
        <v>23850</v>
      </c>
      <c r="C464" s="31">
        <f>VLOOKUP($A464,級距!$A:$K,9,FALSE)</f>
        <v>8</v>
      </c>
      <c r="D464" s="31">
        <f>VLOOKUP($A464,級距!$A:$K,10,FALSE)</f>
        <v>8</v>
      </c>
      <c r="E464" s="31">
        <f>VLOOKUP($A464,級距!$A:$K,11,FALSE)</f>
        <v>4</v>
      </c>
      <c r="F464" s="31">
        <f t="shared" si="8"/>
        <v>0</v>
      </c>
    </row>
    <row r="465" spans="1:6" x14ac:dyDescent="0.25">
      <c r="A465" s="46" t="s">
        <v>178</v>
      </c>
      <c r="B465" s="45">
        <v>-200</v>
      </c>
      <c r="C465" s="31">
        <f>VLOOKUP($A465,級距!$A:$K,9,FALSE)</f>
        <v>3</v>
      </c>
      <c r="D465" s="31">
        <f>VLOOKUP($A465,級距!$A:$K,10,FALSE)</f>
        <v>6</v>
      </c>
      <c r="E465" s="31">
        <f>VLOOKUP($A465,級距!$A:$K,11,FALSE)</f>
        <v>2</v>
      </c>
      <c r="F465" s="31">
        <f t="shared" si="8"/>
        <v>0</v>
      </c>
    </row>
    <row r="466" spans="1:6" x14ac:dyDescent="0.25">
      <c r="A466" s="46" t="s">
        <v>170</v>
      </c>
      <c r="B466" s="45">
        <v>-3200</v>
      </c>
      <c r="C466" s="31">
        <f>VLOOKUP($A466,級距!$A:$K,9,FALSE)</f>
        <v>1</v>
      </c>
      <c r="D466" s="31">
        <f>VLOOKUP($A466,級距!$A:$K,10,FALSE)</f>
        <v>10</v>
      </c>
      <c r="E466" s="31">
        <f>VLOOKUP($A466,級距!$A:$K,11,FALSE)</f>
        <v>3</v>
      </c>
      <c r="F466" s="31">
        <f t="shared" si="8"/>
        <v>0</v>
      </c>
    </row>
    <row r="467" spans="1:6" x14ac:dyDescent="0.25">
      <c r="A467" s="46" t="s">
        <v>162</v>
      </c>
      <c r="B467" s="45">
        <v>-5400</v>
      </c>
      <c r="C467" s="31">
        <f>VLOOKUP($A467,級距!$A:$K,9,FALSE)</f>
        <v>2</v>
      </c>
      <c r="D467" s="31">
        <f>VLOOKUP($A467,級距!$A:$K,10,FALSE)</f>
        <v>3</v>
      </c>
      <c r="E467" s="31">
        <f>VLOOKUP($A467,級距!$A:$K,11,FALSE)</f>
        <v>2</v>
      </c>
      <c r="F467" s="31">
        <f t="shared" si="8"/>
        <v>0</v>
      </c>
    </row>
    <row r="468" spans="1:6" x14ac:dyDescent="0.25">
      <c r="A468" s="46" t="s">
        <v>161</v>
      </c>
      <c r="B468" s="45">
        <v>-3600</v>
      </c>
      <c r="C468" s="31">
        <f>VLOOKUP($A468,級距!$A:$K,9,FALSE)</f>
        <v>5</v>
      </c>
      <c r="D468" s="31">
        <f>VLOOKUP($A468,級距!$A:$K,10,FALSE)</f>
        <v>8</v>
      </c>
      <c r="E468" s="31">
        <f>VLOOKUP($A468,級距!$A:$K,11,FALSE)</f>
        <v>3</v>
      </c>
      <c r="F468" s="31">
        <f t="shared" si="8"/>
        <v>0</v>
      </c>
    </row>
    <row r="469" spans="1:6" x14ac:dyDescent="0.25">
      <c r="A469" s="46" t="s">
        <v>156</v>
      </c>
      <c r="B469" s="45">
        <v>-10200</v>
      </c>
      <c r="C469" s="31">
        <f>VLOOKUP($A469,級距!$A:$K,9,FALSE)</f>
        <v>8</v>
      </c>
      <c r="D469" s="31">
        <f>VLOOKUP($A469,級距!$A:$K,10,FALSE)</f>
        <v>3</v>
      </c>
      <c r="E469" s="31">
        <f>VLOOKUP($A469,級距!$A:$K,11,FALSE)</f>
        <v>1</v>
      </c>
      <c r="F469" s="31">
        <f t="shared" si="8"/>
        <v>0</v>
      </c>
    </row>
    <row r="470" spans="1:6" x14ac:dyDescent="0.25">
      <c r="A470" s="46" t="s">
        <v>155</v>
      </c>
      <c r="B470" s="45">
        <v>108650</v>
      </c>
      <c r="C470" s="31">
        <f>VLOOKUP($A470,級距!$A:$K,9,FALSE)</f>
        <v>10</v>
      </c>
      <c r="D470" s="31">
        <f>VLOOKUP($A470,級距!$A:$K,10,FALSE)</f>
        <v>9</v>
      </c>
      <c r="E470" s="31">
        <f>VLOOKUP($A470,級距!$A:$K,11,FALSE)</f>
        <v>4</v>
      </c>
      <c r="F470" s="31">
        <f t="shared" si="8"/>
        <v>0</v>
      </c>
    </row>
    <row r="471" spans="1:6" x14ac:dyDescent="0.25">
      <c r="A471" s="46" t="s">
        <v>153</v>
      </c>
      <c r="B471" s="45">
        <v>28250</v>
      </c>
      <c r="C471" s="31">
        <f>VLOOKUP($A471,級距!$A:$K,9,FALSE)</f>
        <v>9</v>
      </c>
      <c r="D471" s="31">
        <f>VLOOKUP($A471,級距!$A:$K,10,FALSE)</f>
        <v>10</v>
      </c>
      <c r="E471" s="31">
        <f>VLOOKUP($A471,級距!$A:$K,11,FALSE)</f>
        <v>4</v>
      </c>
      <c r="F471" s="31">
        <f t="shared" si="8"/>
        <v>0</v>
      </c>
    </row>
    <row r="472" spans="1:6" x14ac:dyDescent="0.25">
      <c r="A472" s="46" t="s">
        <v>151</v>
      </c>
      <c r="B472" s="45">
        <v>22600</v>
      </c>
      <c r="C472" s="31">
        <f>VLOOKUP($A472,級距!$A:$K,9,FALSE)</f>
        <v>10</v>
      </c>
      <c r="D472" s="31">
        <f>VLOOKUP($A472,級距!$A:$K,10,FALSE)</f>
        <v>9</v>
      </c>
      <c r="E472" s="31">
        <f>VLOOKUP($A472,級距!$A:$K,11,FALSE)</f>
        <v>4</v>
      </c>
      <c r="F472" s="31">
        <f t="shared" si="8"/>
        <v>0</v>
      </c>
    </row>
    <row r="473" spans="1:6" x14ac:dyDescent="0.25">
      <c r="A473" s="46" t="s">
        <v>150</v>
      </c>
      <c r="B473" s="45">
        <v>-10200</v>
      </c>
      <c r="C473" s="31">
        <f>VLOOKUP($A473,級距!$A:$K,9,FALSE)</f>
        <v>4</v>
      </c>
      <c r="D473" s="31">
        <f>VLOOKUP($A473,級距!$A:$K,10,FALSE)</f>
        <v>6</v>
      </c>
      <c r="E473" s="31">
        <f>VLOOKUP($A473,級距!$A:$K,11,FALSE)</f>
        <v>2</v>
      </c>
      <c r="F473" s="31">
        <f t="shared" si="8"/>
        <v>0</v>
      </c>
    </row>
    <row r="474" spans="1:6" x14ac:dyDescent="0.25">
      <c r="A474" s="46" t="s">
        <v>149</v>
      </c>
      <c r="B474" s="45">
        <v>10100</v>
      </c>
      <c r="C474" s="31">
        <f>VLOOKUP($A474,級距!$A:$K,9,FALSE)</f>
        <v>5</v>
      </c>
      <c r="D474" s="31">
        <f>VLOOKUP($A474,級距!$A:$K,10,FALSE)</f>
        <v>5</v>
      </c>
      <c r="E474" s="31">
        <f>VLOOKUP($A474,級距!$A:$K,11,FALSE)</f>
        <v>2</v>
      </c>
      <c r="F474" s="31">
        <f t="shared" si="8"/>
        <v>0</v>
      </c>
    </row>
    <row r="475" spans="1:6" x14ac:dyDescent="0.25">
      <c r="A475" s="46" t="s">
        <v>148</v>
      </c>
      <c r="B475" s="45">
        <v>-7700</v>
      </c>
      <c r="C475" s="31">
        <f>VLOOKUP($A475,級距!$A:$K,9,FALSE)</f>
        <v>1</v>
      </c>
      <c r="D475" s="31">
        <f>VLOOKUP($A475,級距!$A:$K,10,FALSE)</f>
        <v>3</v>
      </c>
      <c r="E475" s="31">
        <f>VLOOKUP($A475,級距!$A:$K,11,FALSE)</f>
        <v>2</v>
      </c>
      <c r="F475" s="31">
        <f t="shared" si="8"/>
        <v>0</v>
      </c>
    </row>
    <row r="476" spans="1:6" x14ac:dyDescent="0.25">
      <c r="A476" s="46" t="s">
        <v>147</v>
      </c>
      <c r="B476" s="45">
        <v>-5400</v>
      </c>
      <c r="C476" s="31">
        <f>VLOOKUP($A476,級距!$A:$K,9,FALSE)</f>
        <v>10</v>
      </c>
      <c r="D476" s="31">
        <f>VLOOKUP($A476,級距!$A:$K,10,FALSE)</f>
        <v>7</v>
      </c>
      <c r="E476" s="31">
        <f>VLOOKUP($A476,級距!$A:$K,11,FALSE)</f>
        <v>4</v>
      </c>
      <c r="F476" s="31">
        <f t="shared" si="8"/>
        <v>0</v>
      </c>
    </row>
    <row r="477" spans="1:6" x14ac:dyDescent="0.25">
      <c r="A477" s="46" t="s">
        <v>146</v>
      </c>
      <c r="B477" s="45">
        <v>1500</v>
      </c>
      <c r="C477" s="31">
        <f>VLOOKUP($A477,級距!$A:$K,9,FALSE)</f>
        <v>8</v>
      </c>
      <c r="D477" s="31">
        <f>VLOOKUP($A477,級距!$A:$K,10,FALSE)</f>
        <v>7</v>
      </c>
      <c r="E477" s="31">
        <f>VLOOKUP($A477,級距!$A:$K,11,FALSE)</f>
        <v>4</v>
      </c>
      <c r="F477" s="31">
        <f t="shared" si="8"/>
        <v>0</v>
      </c>
    </row>
    <row r="478" spans="1:6" x14ac:dyDescent="0.25">
      <c r="A478" s="46" t="s">
        <v>143</v>
      </c>
      <c r="B478" s="45">
        <v>-6100</v>
      </c>
      <c r="C478" s="31">
        <f>VLOOKUP($A478,級距!$A:$K,9,FALSE)</f>
        <v>1</v>
      </c>
      <c r="D478" s="31">
        <f>VLOOKUP($A478,級距!$A:$K,10,FALSE)</f>
        <v>2</v>
      </c>
      <c r="E478" s="31">
        <f>VLOOKUP($A478,級距!$A:$K,11,FALSE)</f>
        <v>2</v>
      </c>
      <c r="F478" s="31">
        <f t="shared" si="8"/>
        <v>0</v>
      </c>
    </row>
    <row r="479" spans="1:6" x14ac:dyDescent="0.25">
      <c r="A479" s="46" t="s">
        <v>142</v>
      </c>
      <c r="B479" s="45">
        <v>-5400</v>
      </c>
      <c r="C479" s="31">
        <f>VLOOKUP($A479,級距!$A:$K,9,FALSE)</f>
        <v>5</v>
      </c>
      <c r="D479" s="31">
        <f>VLOOKUP($A479,級距!$A:$K,10,FALSE)</f>
        <v>5</v>
      </c>
      <c r="E479" s="31">
        <f>VLOOKUP($A479,級距!$A:$K,11,FALSE)</f>
        <v>2</v>
      </c>
      <c r="F479" s="31">
        <f t="shared" si="8"/>
        <v>0</v>
      </c>
    </row>
    <row r="480" spans="1:6" x14ac:dyDescent="0.25">
      <c r="A480" s="46" t="s">
        <v>141</v>
      </c>
      <c r="B480" s="45">
        <v>-10200</v>
      </c>
      <c r="C480" s="31">
        <f>VLOOKUP($A480,級距!$A:$K,9,FALSE)</f>
        <v>5</v>
      </c>
      <c r="D480" s="31">
        <f>VLOOKUP($A480,級距!$A:$K,10,FALSE)</f>
        <v>7</v>
      </c>
      <c r="E480" s="31">
        <f>VLOOKUP($A480,級距!$A:$K,11,FALSE)</f>
        <v>3</v>
      </c>
      <c r="F480" s="31">
        <f t="shared" si="8"/>
        <v>0</v>
      </c>
    </row>
    <row r="481" spans="1:6" x14ac:dyDescent="0.25">
      <c r="A481" s="46" t="s">
        <v>139</v>
      </c>
      <c r="B481" s="45">
        <v>18750</v>
      </c>
      <c r="C481" s="31">
        <f>VLOOKUP($A481,級距!$A:$K,9,FALSE)</f>
        <v>8</v>
      </c>
      <c r="D481" s="31">
        <f>VLOOKUP($A481,級距!$A:$K,10,FALSE)</f>
        <v>9</v>
      </c>
      <c r="E481" s="31">
        <f>VLOOKUP($A481,級距!$A:$K,11,FALSE)</f>
        <v>4</v>
      </c>
      <c r="F481" s="31">
        <f t="shared" si="8"/>
        <v>0</v>
      </c>
    </row>
    <row r="482" spans="1:6" x14ac:dyDescent="0.25">
      <c r="A482" s="46" t="s">
        <v>138</v>
      </c>
      <c r="B482" s="45">
        <v>-5400</v>
      </c>
      <c r="C482" s="31">
        <f>VLOOKUP($A482,級距!$A:$K,9,FALSE)</f>
        <v>3</v>
      </c>
      <c r="D482" s="31">
        <f>VLOOKUP($A482,級距!$A:$K,10,FALSE)</f>
        <v>3</v>
      </c>
      <c r="E482" s="31">
        <f>VLOOKUP($A482,級距!$A:$K,11,FALSE)</f>
        <v>2</v>
      </c>
      <c r="F482" s="31">
        <f t="shared" si="8"/>
        <v>0</v>
      </c>
    </row>
    <row r="483" spans="1:6" x14ac:dyDescent="0.25">
      <c r="A483" s="46" t="s">
        <v>136</v>
      </c>
      <c r="B483" s="45">
        <v>-5200</v>
      </c>
      <c r="C483" s="31">
        <f>VLOOKUP($A483,級距!$A:$K,9,FALSE)</f>
        <v>3</v>
      </c>
      <c r="D483" s="31">
        <f>VLOOKUP($A483,級距!$A:$K,10,FALSE)</f>
        <v>7</v>
      </c>
      <c r="E483" s="31">
        <f>VLOOKUP($A483,級距!$A:$K,11,FALSE)</f>
        <v>3</v>
      </c>
      <c r="F483" s="31">
        <f t="shared" si="8"/>
        <v>0</v>
      </c>
    </row>
    <row r="484" spans="1:6" x14ac:dyDescent="0.25">
      <c r="A484" s="46" t="s">
        <v>135</v>
      </c>
      <c r="B484" s="45">
        <v>18600</v>
      </c>
      <c r="C484" s="31">
        <f>VLOOKUP($A484,級距!$A:$K,9,FALSE)</f>
        <v>5</v>
      </c>
      <c r="D484" s="31">
        <f>VLOOKUP($A484,級距!$A:$K,10,FALSE)</f>
        <v>10</v>
      </c>
      <c r="E484" s="31">
        <f>VLOOKUP($A484,級距!$A:$K,11,FALSE)</f>
        <v>3</v>
      </c>
      <c r="F484" s="31">
        <f t="shared" si="8"/>
        <v>0</v>
      </c>
    </row>
    <row r="485" spans="1:6" x14ac:dyDescent="0.25">
      <c r="A485" s="46" t="s">
        <v>133</v>
      </c>
      <c r="B485" s="45">
        <v>-5550</v>
      </c>
      <c r="C485" s="31">
        <f>VLOOKUP($A485,級距!$A:$K,9,FALSE)</f>
        <v>1</v>
      </c>
      <c r="D485" s="31">
        <f>VLOOKUP($A485,級距!$A:$K,10,FALSE)</f>
        <v>5</v>
      </c>
      <c r="E485" s="31">
        <f>VLOOKUP($A485,級距!$A:$K,11,FALSE)</f>
        <v>2</v>
      </c>
      <c r="F485" s="31">
        <f t="shared" si="8"/>
        <v>0</v>
      </c>
    </row>
    <row r="486" spans="1:6" x14ac:dyDescent="0.25">
      <c r="A486" s="46" t="s">
        <v>132</v>
      </c>
      <c r="B486" s="45">
        <v>-9200</v>
      </c>
      <c r="C486" s="31">
        <f>VLOOKUP($A486,級距!$A:$K,9,FALSE)</f>
        <v>1</v>
      </c>
      <c r="D486" s="31">
        <f>VLOOKUP($A486,級距!$A:$K,10,FALSE)</f>
        <v>2</v>
      </c>
      <c r="E486" s="31">
        <f>VLOOKUP($A486,級距!$A:$K,11,FALSE)</f>
        <v>2</v>
      </c>
      <c r="F486" s="31">
        <f t="shared" si="8"/>
        <v>0</v>
      </c>
    </row>
    <row r="487" spans="1:6" x14ac:dyDescent="0.25">
      <c r="A487" s="46" t="s">
        <v>130</v>
      </c>
      <c r="B487" s="45">
        <v>-5400</v>
      </c>
      <c r="C487" s="31">
        <f>VLOOKUP($A487,級距!$A:$K,9,FALSE)</f>
        <v>1</v>
      </c>
      <c r="D487" s="31">
        <f>VLOOKUP($A487,級距!$A:$K,10,FALSE)</f>
        <v>6</v>
      </c>
      <c r="E487" s="31">
        <f>VLOOKUP($A487,級距!$A:$K,11,FALSE)</f>
        <v>2</v>
      </c>
      <c r="F487" s="31">
        <f t="shared" si="8"/>
        <v>0</v>
      </c>
    </row>
    <row r="488" spans="1:6" x14ac:dyDescent="0.25">
      <c r="A488" s="46" t="s">
        <v>129</v>
      </c>
      <c r="B488" s="45">
        <v>-10200</v>
      </c>
      <c r="C488" s="31">
        <f>VLOOKUP($A488,級距!$A:$K,9,FALSE)</f>
        <v>2</v>
      </c>
      <c r="D488" s="31">
        <f>VLOOKUP($A488,級距!$A:$K,10,FALSE)</f>
        <v>4</v>
      </c>
      <c r="E488" s="31">
        <f>VLOOKUP($A488,級距!$A:$K,11,FALSE)</f>
        <v>2</v>
      </c>
      <c r="F488" s="31">
        <f t="shared" si="8"/>
        <v>0</v>
      </c>
    </row>
    <row r="489" spans="1:6" x14ac:dyDescent="0.25">
      <c r="A489" s="46" t="s">
        <v>128</v>
      </c>
      <c r="B489" s="45">
        <v>13550</v>
      </c>
      <c r="C489" s="31">
        <f>VLOOKUP($A489,級距!$A:$K,9,FALSE)</f>
        <v>5</v>
      </c>
      <c r="D489" s="31">
        <f>VLOOKUP($A489,級距!$A:$K,10,FALSE)</f>
        <v>7</v>
      </c>
      <c r="E489" s="31">
        <f>VLOOKUP($A489,級距!$A:$K,11,FALSE)</f>
        <v>3</v>
      </c>
      <c r="F489" s="31">
        <f t="shared" si="8"/>
        <v>0</v>
      </c>
    </row>
    <row r="490" spans="1:6" x14ac:dyDescent="0.25">
      <c r="A490" s="46"/>
    </row>
    <row r="491" spans="1:6" x14ac:dyDescent="0.25">
      <c r="A491" s="46"/>
    </row>
    <row r="492" spans="1:6" x14ac:dyDescent="0.25">
      <c r="A492" s="46"/>
    </row>
    <row r="493" spans="1:6" x14ac:dyDescent="0.25">
      <c r="A493" s="46"/>
    </row>
    <row r="494" spans="1:6" x14ac:dyDescent="0.25">
      <c r="A494" s="46"/>
    </row>
    <row r="495" spans="1:6" x14ac:dyDescent="0.25">
      <c r="A495" s="46"/>
    </row>
    <row r="496" spans="1:6" x14ac:dyDescent="0.25">
      <c r="A496" s="46"/>
    </row>
    <row r="497" spans="1:1" x14ac:dyDescent="0.25">
      <c r="A497" s="46"/>
    </row>
    <row r="498" spans="1:1" x14ac:dyDescent="0.25">
      <c r="A498" s="46"/>
    </row>
    <row r="499" spans="1:1" x14ac:dyDescent="0.25">
      <c r="A499" s="46"/>
    </row>
    <row r="500" spans="1:1" x14ac:dyDescent="0.25">
      <c r="A500" s="46"/>
    </row>
    <row r="501" spans="1:1" x14ac:dyDescent="0.25">
      <c r="A501" s="46"/>
    </row>
    <row r="502" spans="1:1" x14ac:dyDescent="0.25">
      <c r="A502" s="46"/>
    </row>
    <row r="503" spans="1:1" x14ac:dyDescent="0.25">
      <c r="A503" s="46"/>
    </row>
    <row r="504" spans="1:1" x14ac:dyDescent="0.25">
      <c r="A504" s="46"/>
    </row>
    <row r="505" spans="1:1" x14ac:dyDescent="0.25">
      <c r="A505" s="46"/>
    </row>
    <row r="506" spans="1:1" x14ac:dyDescent="0.25">
      <c r="A506" s="46"/>
    </row>
    <row r="507" spans="1:1" x14ac:dyDescent="0.25">
      <c r="A507" s="46"/>
    </row>
    <row r="508" spans="1:1" x14ac:dyDescent="0.25">
      <c r="A508" s="46"/>
    </row>
    <row r="509" spans="1:1" x14ac:dyDescent="0.25">
      <c r="A509" s="46"/>
    </row>
    <row r="510" spans="1:1" x14ac:dyDescent="0.25">
      <c r="A510" s="46"/>
    </row>
    <row r="511" spans="1:1" x14ac:dyDescent="0.25">
      <c r="A511" s="46"/>
    </row>
    <row r="512" spans="1:1" x14ac:dyDescent="0.25">
      <c r="A512" s="46"/>
    </row>
    <row r="513" spans="1:1" x14ac:dyDescent="0.25">
      <c r="A513" s="46"/>
    </row>
    <row r="514" spans="1:1" x14ac:dyDescent="0.25">
      <c r="A514" s="46"/>
    </row>
    <row r="515" spans="1:1" x14ac:dyDescent="0.25">
      <c r="A515" s="46"/>
    </row>
    <row r="516" spans="1:1" x14ac:dyDescent="0.25">
      <c r="A516" s="46"/>
    </row>
    <row r="517" spans="1:1" x14ac:dyDescent="0.25">
      <c r="A517" s="46"/>
    </row>
    <row r="518" spans="1:1" x14ac:dyDescent="0.25">
      <c r="A518" s="46"/>
    </row>
    <row r="519" spans="1:1" x14ac:dyDescent="0.25">
      <c r="A519" s="46"/>
    </row>
    <row r="520" spans="1:1" x14ac:dyDescent="0.25">
      <c r="A520" s="46"/>
    </row>
    <row r="521" spans="1:1" x14ac:dyDescent="0.25">
      <c r="A521" s="46"/>
    </row>
    <row r="522" spans="1:1" x14ac:dyDescent="0.25">
      <c r="A522" s="46"/>
    </row>
    <row r="523" spans="1:1" x14ac:dyDescent="0.25">
      <c r="A523" s="46"/>
    </row>
    <row r="524" spans="1:1" x14ac:dyDescent="0.25">
      <c r="A524" s="46"/>
    </row>
    <row r="525" spans="1:1" x14ac:dyDescent="0.25">
      <c r="A525" s="46"/>
    </row>
    <row r="526" spans="1:1" x14ac:dyDescent="0.25">
      <c r="A526" s="46"/>
    </row>
    <row r="527" spans="1:1" x14ac:dyDescent="0.25">
      <c r="A527" s="46"/>
    </row>
    <row r="528" spans="1:1" x14ac:dyDescent="0.25">
      <c r="A528" s="46"/>
    </row>
    <row r="529" spans="1:1" x14ac:dyDescent="0.25">
      <c r="A529" s="46"/>
    </row>
    <row r="530" spans="1:1" x14ac:dyDescent="0.25">
      <c r="A530" s="46"/>
    </row>
    <row r="531" spans="1:1" x14ac:dyDescent="0.25">
      <c r="A531" s="46"/>
    </row>
    <row r="532" spans="1:1" x14ac:dyDescent="0.25">
      <c r="A532" s="46"/>
    </row>
    <row r="533" spans="1:1" x14ac:dyDescent="0.25">
      <c r="A533" s="46"/>
    </row>
    <row r="534" spans="1:1" x14ac:dyDescent="0.25">
      <c r="A534" s="46"/>
    </row>
    <row r="535" spans="1:1" x14ac:dyDescent="0.25">
      <c r="A535" s="46"/>
    </row>
    <row r="536" spans="1:1" x14ac:dyDescent="0.25">
      <c r="A536" s="46"/>
    </row>
    <row r="537" spans="1:1" x14ac:dyDescent="0.25">
      <c r="A537" s="46"/>
    </row>
    <row r="538" spans="1:1" x14ac:dyDescent="0.25">
      <c r="A538" s="46"/>
    </row>
    <row r="539" spans="1:1" x14ac:dyDescent="0.25">
      <c r="A539" s="46"/>
    </row>
    <row r="540" spans="1:1" x14ac:dyDescent="0.25">
      <c r="A540" s="46"/>
    </row>
    <row r="541" spans="1:1" x14ac:dyDescent="0.25">
      <c r="A541" s="46"/>
    </row>
    <row r="542" spans="1:1" x14ac:dyDescent="0.25">
      <c r="A542" s="46"/>
    </row>
    <row r="543" spans="1:1" x14ac:dyDescent="0.25">
      <c r="A543" s="46"/>
    </row>
    <row r="544" spans="1:1" x14ac:dyDescent="0.25">
      <c r="A544" s="46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  <row r="553" spans="1:1" x14ac:dyDescent="0.25">
      <c r="A553" s="46"/>
    </row>
    <row r="554" spans="1:1" x14ac:dyDescent="0.25">
      <c r="A554" s="46"/>
    </row>
    <row r="555" spans="1:1" x14ac:dyDescent="0.25">
      <c r="A555" s="46"/>
    </row>
    <row r="556" spans="1:1" x14ac:dyDescent="0.25">
      <c r="A556" s="46"/>
    </row>
    <row r="557" spans="1:1" x14ac:dyDescent="0.25">
      <c r="A557" s="46"/>
    </row>
    <row r="558" spans="1:1" x14ac:dyDescent="0.25">
      <c r="A558" s="46"/>
    </row>
    <row r="559" spans="1:1" x14ac:dyDescent="0.25">
      <c r="A559" s="46"/>
    </row>
    <row r="560" spans="1:1" x14ac:dyDescent="0.25">
      <c r="A560" s="46"/>
    </row>
    <row r="561" spans="1:1" x14ac:dyDescent="0.25">
      <c r="A561" s="46"/>
    </row>
    <row r="562" spans="1:1" x14ac:dyDescent="0.25">
      <c r="A562" s="46"/>
    </row>
    <row r="563" spans="1:1" x14ac:dyDescent="0.25">
      <c r="A563" s="46"/>
    </row>
    <row r="564" spans="1:1" x14ac:dyDescent="0.25">
      <c r="A564" s="46"/>
    </row>
    <row r="565" spans="1:1" x14ac:dyDescent="0.25">
      <c r="A565" s="46"/>
    </row>
    <row r="566" spans="1:1" x14ac:dyDescent="0.25">
      <c r="A566" s="46"/>
    </row>
    <row r="567" spans="1:1" x14ac:dyDescent="0.25">
      <c r="A567" s="46"/>
    </row>
    <row r="568" spans="1:1" x14ac:dyDescent="0.25">
      <c r="A568" s="46"/>
    </row>
    <row r="569" spans="1:1" x14ac:dyDescent="0.25">
      <c r="A569" s="46"/>
    </row>
    <row r="570" spans="1:1" x14ac:dyDescent="0.25">
      <c r="A570" s="46"/>
    </row>
    <row r="571" spans="1:1" x14ac:dyDescent="0.25">
      <c r="A571" s="46"/>
    </row>
    <row r="572" spans="1:1" x14ac:dyDescent="0.25">
      <c r="A572" s="46"/>
    </row>
    <row r="573" spans="1:1" x14ac:dyDescent="0.25">
      <c r="A573" s="46"/>
    </row>
    <row r="574" spans="1:1" x14ac:dyDescent="0.25">
      <c r="A574" s="46"/>
    </row>
    <row r="575" spans="1:1" x14ac:dyDescent="0.25">
      <c r="A575" s="46"/>
    </row>
    <row r="576" spans="1:1" x14ac:dyDescent="0.25">
      <c r="A576" s="46"/>
    </row>
    <row r="577" spans="1:1" x14ac:dyDescent="0.25">
      <c r="A577" s="46"/>
    </row>
    <row r="578" spans="1:1" x14ac:dyDescent="0.25">
      <c r="A578" s="46"/>
    </row>
    <row r="579" spans="1:1" x14ac:dyDescent="0.25">
      <c r="A579" s="46"/>
    </row>
    <row r="580" spans="1:1" x14ac:dyDescent="0.25">
      <c r="A580" s="46"/>
    </row>
    <row r="581" spans="1:1" x14ac:dyDescent="0.25">
      <c r="A581" s="46"/>
    </row>
    <row r="582" spans="1:1" x14ac:dyDescent="0.25">
      <c r="A582" s="46"/>
    </row>
    <row r="583" spans="1:1" x14ac:dyDescent="0.25">
      <c r="A583" s="46"/>
    </row>
    <row r="584" spans="1:1" x14ac:dyDescent="0.25">
      <c r="A584" s="46"/>
    </row>
    <row r="585" spans="1:1" x14ac:dyDescent="0.25">
      <c r="A585" s="46"/>
    </row>
    <row r="586" spans="1:1" x14ac:dyDescent="0.25">
      <c r="A586" s="46"/>
    </row>
    <row r="587" spans="1:1" x14ac:dyDescent="0.25">
      <c r="A587" s="46"/>
    </row>
    <row r="588" spans="1:1" x14ac:dyDescent="0.25">
      <c r="A588" s="46"/>
    </row>
    <row r="589" spans="1:1" x14ac:dyDescent="0.25">
      <c r="A589" s="46"/>
    </row>
    <row r="590" spans="1:1" x14ac:dyDescent="0.25">
      <c r="A590" s="46"/>
    </row>
    <row r="591" spans="1:1" x14ac:dyDescent="0.25">
      <c r="A591" s="46"/>
    </row>
    <row r="592" spans="1:1" x14ac:dyDescent="0.25">
      <c r="A592" s="46"/>
    </row>
    <row r="593" spans="1:1" x14ac:dyDescent="0.25">
      <c r="A593" s="46"/>
    </row>
    <row r="594" spans="1:1" x14ac:dyDescent="0.25">
      <c r="A594" s="46"/>
    </row>
    <row r="595" spans="1:1" x14ac:dyDescent="0.25">
      <c r="A595" s="46"/>
    </row>
    <row r="596" spans="1:1" x14ac:dyDescent="0.25">
      <c r="A596" s="46"/>
    </row>
    <row r="597" spans="1:1" x14ac:dyDescent="0.25">
      <c r="A597" s="46"/>
    </row>
    <row r="598" spans="1:1" x14ac:dyDescent="0.25">
      <c r="A598" s="46"/>
    </row>
    <row r="599" spans="1:1" x14ac:dyDescent="0.25">
      <c r="A599" s="46"/>
    </row>
    <row r="600" spans="1:1" x14ac:dyDescent="0.25">
      <c r="A600" s="46"/>
    </row>
    <row r="601" spans="1:1" x14ac:dyDescent="0.25">
      <c r="A601" s="46"/>
    </row>
    <row r="602" spans="1:1" x14ac:dyDescent="0.25">
      <c r="A602" s="46"/>
    </row>
    <row r="603" spans="1:1" x14ac:dyDescent="0.25">
      <c r="A603" s="46"/>
    </row>
    <row r="604" spans="1:1" x14ac:dyDescent="0.25">
      <c r="A604" s="46"/>
    </row>
    <row r="605" spans="1:1" x14ac:dyDescent="0.25">
      <c r="A605" s="46"/>
    </row>
    <row r="606" spans="1:1" x14ac:dyDescent="0.25">
      <c r="A606" s="46"/>
    </row>
    <row r="607" spans="1:1" x14ac:dyDescent="0.25">
      <c r="A607" s="46"/>
    </row>
    <row r="608" spans="1:1" x14ac:dyDescent="0.25">
      <c r="A608" s="46"/>
    </row>
    <row r="609" spans="1:1" x14ac:dyDescent="0.25">
      <c r="A609" s="46"/>
    </row>
    <row r="610" spans="1:1" x14ac:dyDescent="0.25">
      <c r="A610" s="46"/>
    </row>
    <row r="611" spans="1:1" x14ac:dyDescent="0.25">
      <c r="A611" s="46"/>
    </row>
    <row r="612" spans="1:1" x14ac:dyDescent="0.25">
      <c r="A612" s="46"/>
    </row>
    <row r="613" spans="1:1" x14ac:dyDescent="0.25">
      <c r="A613" s="46"/>
    </row>
    <row r="614" spans="1:1" x14ac:dyDescent="0.25">
      <c r="A614" s="46"/>
    </row>
    <row r="615" spans="1:1" x14ac:dyDescent="0.25">
      <c r="A615" s="46"/>
    </row>
    <row r="616" spans="1:1" x14ac:dyDescent="0.25">
      <c r="A616" s="46"/>
    </row>
    <row r="617" spans="1:1" x14ac:dyDescent="0.25">
      <c r="A617" s="46"/>
    </row>
    <row r="618" spans="1:1" x14ac:dyDescent="0.25">
      <c r="A618" s="46"/>
    </row>
    <row r="619" spans="1:1" x14ac:dyDescent="0.25">
      <c r="A619" s="46"/>
    </row>
    <row r="620" spans="1:1" x14ac:dyDescent="0.25">
      <c r="A620" s="46"/>
    </row>
    <row r="621" spans="1:1" x14ac:dyDescent="0.25">
      <c r="A621" s="46"/>
    </row>
    <row r="622" spans="1:1" x14ac:dyDescent="0.25">
      <c r="A622" s="46"/>
    </row>
    <row r="623" spans="1:1" x14ac:dyDescent="0.25">
      <c r="A623" s="46"/>
    </row>
    <row r="624" spans="1:1" x14ac:dyDescent="0.25">
      <c r="A624" s="46"/>
    </row>
    <row r="625" spans="1:1" x14ac:dyDescent="0.25">
      <c r="A625" s="46"/>
    </row>
    <row r="626" spans="1:1" x14ac:dyDescent="0.25">
      <c r="A626" s="46"/>
    </row>
    <row r="627" spans="1:1" x14ac:dyDescent="0.25">
      <c r="A627" s="46"/>
    </row>
    <row r="628" spans="1:1" x14ac:dyDescent="0.25">
      <c r="A628" s="46"/>
    </row>
    <row r="629" spans="1:1" x14ac:dyDescent="0.25">
      <c r="A629" s="46"/>
    </row>
    <row r="630" spans="1:1" x14ac:dyDescent="0.25">
      <c r="A630" s="46"/>
    </row>
    <row r="631" spans="1:1" x14ac:dyDescent="0.25">
      <c r="A631" s="46"/>
    </row>
    <row r="632" spans="1:1" x14ac:dyDescent="0.25">
      <c r="A632" s="46"/>
    </row>
    <row r="633" spans="1:1" x14ac:dyDescent="0.25">
      <c r="A633" s="46"/>
    </row>
    <row r="634" spans="1:1" x14ac:dyDescent="0.25">
      <c r="A634" s="46"/>
    </row>
    <row r="635" spans="1:1" x14ac:dyDescent="0.25">
      <c r="A635" s="46"/>
    </row>
    <row r="636" spans="1:1" x14ac:dyDescent="0.25">
      <c r="A636" s="46"/>
    </row>
    <row r="637" spans="1:1" x14ac:dyDescent="0.25">
      <c r="A637" s="46"/>
    </row>
    <row r="638" spans="1:1" x14ac:dyDescent="0.25">
      <c r="A638" s="46"/>
    </row>
    <row r="639" spans="1:1" x14ac:dyDescent="0.25">
      <c r="A639" s="46"/>
    </row>
    <row r="640" spans="1:1" x14ac:dyDescent="0.25">
      <c r="A640" s="46"/>
    </row>
    <row r="641" spans="1:1" x14ac:dyDescent="0.25">
      <c r="A641" s="46"/>
    </row>
    <row r="642" spans="1:1" x14ac:dyDescent="0.25">
      <c r="A642" s="46"/>
    </row>
    <row r="643" spans="1:1" x14ac:dyDescent="0.25">
      <c r="A643" s="46"/>
    </row>
    <row r="644" spans="1:1" x14ac:dyDescent="0.25">
      <c r="A644" s="46"/>
    </row>
    <row r="645" spans="1:1" x14ac:dyDescent="0.25">
      <c r="A645" s="46"/>
    </row>
    <row r="646" spans="1:1" x14ac:dyDescent="0.25">
      <c r="A646" s="46"/>
    </row>
    <row r="647" spans="1:1" x14ac:dyDescent="0.25">
      <c r="A647" s="46"/>
    </row>
    <row r="648" spans="1:1" x14ac:dyDescent="0.25">
      <c r="A648" s="46"/>
    </row>
    <row r="649" spans="1:1" x14ac:dyDescent="0.25">
      <c r="A649" s="46"/>
    </row>
    <row r="650" spans="1:1" x14ac:dyDescent="0.25">
      <c r="A650" s="46"/>
    </row>
    <row r="651" spans="1:1" x14ac:dyDescent="0.25">
      <c r="A651" s="46"/>
    </row>
    <row r="652" spans="1:1" x14ac:dyDescent="0.25">
      <c r="A652" s="46"/>
    </row>
    <row r="653" spans="1:1" x14ac:dyDescent="0.25">
      <c r="A653" s="46"/>
    </row>
    <row r="654" spans="1:1" x14ac:dyDescent="0.25">
      <c r="A654" s="46"/>
    </row>
    <row r="655" spans="1:1" x14ac:dyDescent="0.25">
      <c r="A655" s="46"/>
    </row>
    <row r="656" spans="1:1" x14ac:dyDescent="0.25">
      <c r="A656" s="46"/>
    </row>
    <row r="657" spans="1:1" x14ac:dyDescent="0.25">
      <c r="A657" s="46"/>
    </row>
    <row r="658" spans="1:1" x14ac:dyDescent="0.25">
      <c r="A658" s="46"/>
    </row>
    <row r="659" spans="1:1" x14ac:dyDescent="0.25">
      <c r="A659" s="46"/>
    </row>
    <row r="660" spans="1:1" x14ac:dyDescent="0.25">
      <c r="A660" s="46"/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1373" spans="1:1" x14ac:dyDescent="0.25">
      <c r="A1373" s="46"/>
    </row>
    <row r="1374" spans="1:1" x14ac:dyDescent="0.25">
      <c r="A1374" s="46"/>
    </row>
    <row r="1375" spans="1:1" x14ac:dyDescent="0.25">
      <c r="A1375" s="46"/>
    </row>
    <row r="1376" spans="1:1" x14ac:dyDescent="0.25">
      <c r="A1376" s="46"/>
    </row>
    <row r="1377" spans="1:1" x14ac:dyDescent="0.25">
      <c r="A1377" s="46"/>
    </row>
    <row r="1378" spans="1:1" x14ac:dyDescent="0.25">
      <c r="A1378" s="46"/>
    </row>
    <row r="1379" spans="1:1" x14ac:dyDescent="0.25">
      <c r="A1379" s="46"/>
    </row>
    <row r="1380" spans="1:1" x14ac:dyDescent="0.25">
      <c r="A1380" s="46"/>
    </row>
    <row r="1381" spans="1:1" x14ac:dyDescent="0.25">
      <c r="A1381" s="46"/>
    </row>
    <row r="1382" spans="1:1" x14ac:dyDescent="0.25">
      <c r="A1382" s="46"/>
    </row>
    <row r="1383" spans="1:1" x14ac:dyDescent="0.25">
      <c r="A1383" s="46"/>
    </row>
    <row r="1384" spans="1:1" x14ac:dyDescent="0.25">
      <c r="A1384" s="46"/>
    </row>
    <row r="1385" spans="1:1" x14ac:dyDescent="0.25">
      <c r="A1385" s="46"/>
    </row>
    <row r="1386" spans="1:1" x14ac:dyDescent="0.25">
      <c r="A1386" s="46"/>
    </row>
    <row r="1387" spans="1:1" x14ac:dyDescent="0.25">
      <c r="A1387" s="46"/>
    </row>
    <row r="1388" spans="1:1" x14ac:dyDescent="0.25">
      <c r="A1388" s="46"/>
    </row>
    <row r="1389" spans="1:1" x14ac:dyDescent="0.25">
      <c r="A1389" s="46"/>
    </row>
    <row r="1390" spans="1:1" x14ac:dyDescent="0.25">
      <c r="A1390" s="46"/>
    </row>
    <row r="1391" spans="1:1" x14ac:dyDescent="0.25">
      <c r="A1391" s="46"/>
    </row>
    <row r="1392" spans="1:1" x14ac:dyDescent="0.25">
      <c r="A1392" s="46"/>
    </row>
    <row r="1393" spans="1:1" x14ac:dyDescent="0.25">
      <c r="A1393" s="46"/>
    </row>
    <row r="1394" spans="1:1" x14ac:dyDescent="0.25">
      <c r="A1394" s="46"/>
    </row>
    <row r="1395" spans="1:1" x14ac:dyDescent="0.25">
      <c r="A1395" s="46"/>
    </row>
    <row r="1396" spans="1:1" x14ac:dyDescent="0.25">
      <c r="A1396" s="46"/>
    </row>
    <row r="1397" spans="1:1" x14ac:dyDescent="0.25">
      <c r="A1397" s="46"/>
    </row>
    <row r="1398" spans="1:1" x14ac:dyDescent="0.25">
      <c r="A1398" s="46"/>
    </row>
    <row r="1399" spans="1:1" x14ac:dyDescent="0.25">
      <c r="A1399" s="46"/>
    </row>
    <row r="1400" spans="1:1" x14ac:dyDescent="0.25">
      <c r="A1400" s="46"/>
    </row>
    <row r="1401" spans="1:1" x14ac:dyDescent="0.25">
      <c r="A1401" s="46"/>
    </row>
    <row r="1402" spans="1:1" x14ac:dyDescent="0.25">
      <c r="A1402" s="46"/>
    </row>
    <row r="1403" spans="1:1" x14ac:dyDescent="0.25">
      <c r="A1403" s="46"/>
    </row>
    <row r="1404" spans="1:1" x14ac:dyDescent="0.25">
      <c r="A1404" s="46"/>
    </row>
    <row r="1405" spans="1:1" x14ac:dyDescent="0.25">
      <c r="A1405" s="46"/>
    </row>
    <row r="1406" spans="1:1" x14ac:dyDescent="0.25">
      <c r="A1406" s="46"/>
    </row>
    <row r="1407" spans="1:1" x14ac:dyDescent="0.25">
      <c r="A1407" s="46"/>
    </row>
    <row r="1408" spans="1:1" x14ac:dyDescent="0.25">
      <c r="A1408" s="46"/>
    </row>
    <row r="1409" spans="1:1" x14ac:dyDescent="0.25">
      <c r="A1409" s="46"/>
    </row>
    <row r="1410" spans="1:1" x14ac:dyDescent="0.25">
      <c r="A1410" s="46"/>
    </row>
    <row r="1411" spans="1:1" x14ac:dyDescent="0.25">
      <c r="A1411" s="46"/>
    </row>
    <row r="1412" spans="1:1" x14ac:dyDescent="0.25">
      <c r="A1412" s="46"/>
    </row>
    <row r="1413" spans="1:1" x14ac:dyDescent="0.25">
      <c r="A1413" s="46"/>
    </row>
    <row r="1414" spans="1:1" x14ac:dyDescent="0.25">
      <c r="A1414" s="46"/>
    </row>
    <row r="1415" spans="1:1" x14ac:dyDescent="0.25">
      <c r="A1415" s="46"/>
    </row>
    <row r="1416" spans="1:1" x14ac:dyDescent="0.25">
      <c r="A1416" s="46"/>
    </row>
    <row r="1417" spans="1:1" x14ac:dyDescent="0.25">
      <c r="A1417" s="46"/>
    </row>
    <row r="1418" spans="1:1" x14ac:dyDescent="0.25">
      <c r="A1418" s="46"/>
    </row>
    <row r="1419" spans="1:1" x14ac:dyDescent="0.25">
      <c r="A1419" s="46"/>
    </row>
    <row r="1420" spans="1:1" x14ac:dyDescent="0.25">
      <c r="A1420" s="46"/>
    </row>
    <row r="1421" spans="1:1" x14ac:dyDescent="0.25">
      <c r="A1421" s="46"/>
    </row>
    <row r="1422" spans="1:1" x14ac:dyDescent="0.25">
      <c r="A1422" s="46"/>
    </row>
    <row r="1423" spans="1:1" x14ac:dyDescent="0.25">
      <c r="A1423" s="46"/>
    </row>
    <row r="1424" spans="1:1" x14ac:dyDescent="0.25">
      <c r="A1424" s="46"/>
    </row>
    <row r="1425" spans="1:1" x14ac:dyDescent="0.25">
      <c r="A1425" s="46"/>
    </row>
    <row r="1426" spans="1:1" x14ac:dyDescent="0.25">
      <c r="A1426" s="46"/>
    </row>
    <row r="1427" spans="1:1" x14ac:dyDescent="0.25">
      <c r="A1427" s="46"/>
    </row>
    <row r="1428" spans="1:1" x14ac:dyDescent="0.25">
      <c r="A1428" s="46"/>
    </row>
    <row r="1429" spans="1:1" x14ac:dyDescent="0.25">
      <c r="A1429" s="46"/>
    </row>
    <row r="1430" spans="1:1" x14ac:dyDescent="0.25">
      <c r="A1430" s="46"/>
    </row>
    <row r="1431" spans="1:1" x14ac:dyDescent="0.25">
      <c r="A1431" s="46"/>
    </row>
    <row r="1432" spans="1:1" x14ac:dyDescent="0.25">
      <c r="A1432" s="46"/>
    </row>
    <row r="1433" spans="1:1" x14ac:dyDescent="0.25">
      <c r="A1433" s="46"/>
    </row>
    <row r="1434" spans="1:1" x14ac:dyDescent="0.25">
      <c r="A1434" s="46"/>
    </row>
    <row r="1435" spans="1:1" x14ac:dyDescent="0.25">
      <c r="A1435" s="46"/>
    </row>
    <row r="1436" spans="1:1" x14ac:dyDescent="0.25">
      <c r="A1436" s="46"/>
    </row>
    <row r="1437" spans="1:1" x14ac:dyDescent="0.25">
      <c r="A1437" s="46"/>
    </row>
    <row r="1438" spans="1:1" x14ac:dyDescent="0.25">
      <c r="A1438" s="46"/>
    </row>
    <row r="1439" spans="1:1" x14ac:dyDescent="0.25">
      <c r="A1439" s="46"/>
    </row>
    <row r="1440" spans="1:1" x14ac:dyDescent="0.25">
      <c r="A1440" s="46"/>
    </row>
    <row r="1441" spans="1:1" x14ac:dyDescent="0.25">
      <c r="A1441" s="46"/>
    </row>
    <row r="1442" spans="1:1" x14ac:dyDescent="0.25">
      <c r="A1442" s="46"/>
    </row>
    <row r="1443" spans="1:1" x14ac:dyDescent="0.25">
      <c r="A1443" s="46"/>
    </row>
    <row r="1444" spans="1:1" x14ac:dyDescent="0.25">
      <c r="A1444" s="46"/>
    </row>
    <row r="1445" spans="1:1" x14ac:dyDescent="0.25">
      <c r="A1445" s="46"/>
    </row>
    <row r="1446" spans="1:1" x14ac:dyDescent="0.25">
      <c r="A1446" s="46"/>
    </row>
    <row r="1447" spans="1:1" x14ac:dyDescent="0.25">
      <c r="A1447" s="46"/>
    </row>
    <row r="1448" spans="1:1" x14ac:dyDescent="0.25">
      <c r="A1448" s="46"/>
    </row>
    <row r="1449" spans="1:1" x14ac:dyDescent="0.25">
      <c r="A1449" s="46"/>
    </row>
    <row r="1450" spans="1:1" x14ac:dyDescent="0.25">
      <c r="A1450" s="46"/>
    </row>
    <row r="1451" spans="1:1" x14ac:dyDescent="0.25">
      <c r="A1451" s="46"/>
    </row>
    <row r="1452" spans="1:1" x14ac:dyDescent="0.25">
      <c r="A1452" s="46"/>
    </row>
    <row r="1453" spans="1:1" x14ac:dyDescent="0.25">
      <c r="A1453" s="46"/>
    </row>
    <row r="1454" spans="1:1" x14ac:dyDescent="0.25">
      <c r="A1454" s="46"/>
    </row>
    <row r="1455" spans="1:1" x14ac:dyDescent="0.25">
      <c r="A1455" s="46"/>
    </row>
    <row r="4529" spans="1:1" ht="18.75" x14ac:dyDescent="0.25">
      <c r="A4529" s="47"/>
    </row>
    <row r="4546" spans="1:1" ht="18.75" x14ac:dyDescent="0.25">
      <c r="A4546" s="47"/>
    </row>
    <row r="4549" spans="1:1" x14ac:dyDescent="0.25">
      <c r="A4549" s="48"/>
    </row>
    <row r="4550" spans="1:1" x14ac:dyDescent="0.25">
      <c r="A4550" s="48"/>
    </row>
    <row r="4551" spans="1:1" x14ac:dyDescent="0.25">
      <c r="A4551" s="48"/>
    </row>
    <row r="4552" spans="1:1" x14ac:dyDescent="0.25">
      <c r="A4552" s="48"/>
    </row>
    <row r="4553" spans="1:1" x14ac:dyDescent="0.25">
      <c r="A4553" s="48"/>
    </row>
    <row r="4554" spans="1:1" x14ac:dyDescent="0.25">
      <c r="A4554" s="48"/>
    </row>
    <row r="4555" spans="1:1" x14ac:dyDescent="0.25">
      <c r="A4555" s="48"/>
    </row>
    <row r="4556" spans="1:1" x14ac:dyDescent="0.25">
      <c r="A4556" s="48"/>
    </row>
    <row r="4557" spans="1:1" x14ac:dyDescent="0.25">
      <c r="A4557" s="48"/>
    </row>
    <row r="4558" spans="1:1" x14ac:dyDescent="0.25">
      <c r="A4558" s="48"/>
    </row>
    <row r="4559" spans="1:1" x14ac:dyDescent="0.25">
      <c r="A4559" s="48"/>
    </row>
    <row r="4560" spans="1:1" x14ac:dyDescent="0.25">
      <c r="A4560" s="48"/>
    </row>
    <row r="4561" spans="1:1" x14ac:dyDescent="0.25">
      <c r="A4561" s="48"/>
    </row>
    <row r="4562" spans="1:1" x14ac:dyDescent="0.25">
      <c r="A4562" s="48"/>
    </row>
    <row r="4563" spans="1:1" x14ac:dyDescent="0.25">
      <c r="A4563" s="48"/>
    </row>
    <row r="4564" spans="1:1" x14ac:dyDescent="0.25">
      <c r="A4564" s="48"/>
    </row>
    <row r="4565" spans="1:1" x14ac:dyDescent="0.25">
      <c r="A4565" s="48"/>
    </row>
    <row r="4566" spans="1:1" x14ac:dyDescent="0.25">
      <c r="A4566" s="48"/>
    </row>
    <row r="4567" spans="1:1" x14ac:dyDescent="0.25">
      <c r="A4567" s="48"/>
    </row>
    <row r="4568" spans="1:1" x14ac:dyDescent="0.25">
      <c r="A4568" s="48"/>
    </row>
    <row r="4569" spans="1:1" x14ac:dyDescent="0.25">
      <c r="A4569" s="48"/>
    </row>
    <row r="4570" spans="1:1" x14ac:dyDescent="0.25">
      <c r="A4570" s="48"/>
    </row>
    <row r="4571" spans="1:1" x14ac:dyDescent="0.25">
      <c r="A4571" s="48"/>
    </row>
    <row r="4572" spans="1:1" x14ac:dyDescent="0.25">
      <c r="A4572" s="48"/>
    </row>
    <row r="4573" spans="1:1" x14ac:dyDescent="0.25">
      <c r="A4573" s="48"/>
    </row>
    <row r="4574" spans="1:1" x14ac:dyDescent="0.25">
      <c r="A4574" s="48"/>
    </row>
    <row r="4575" spans="1:1" x14ac:dyDescent="0.25">
      <c r="A4575" s="48"/>
    </row>
    <row r="4576" spans="1:1" x14ac:dyDescent="0.25">
      <c r="A4576" s="48"/>
    </row>
    <row r="4577" spans="1:1" x14ac:dyDescent="0.25">
      <c r="A4577" s="48"/>
    </row>
    <row r="4578" spans="1:1" x14ac:dyDescent="0.25">
      <c r="A4578" s="48"/>
    </row>
    <row r="4579" spans="1:1" x14ac:dyDescent="0.25">
      <c r="A4579" s="48"/>
    </row>
    <row r="4580" spans="1:1" x14ac:dyDescent="0.25">
      <c r="A4580" s="48"/>
    </row>
    <row r="4581" spans="1:1" x14ac:dyDescent="0.25">
      <c r="A4581" s="48"/>
    </row>
    <row r="4582" spans="1:1" x14ac:dyDescent="0.25">
      <c r="A4582" s="48"/>
    </row>
    <row r="4583" spans="1:1" x14ac:dyDescent="0.25">
      <c r="A4583" s="48"/>
    </row>
    <row r="4584" spans="1:1" x14ac:dyDescent="0.25">
      <c r="A4584" s="48"/>
    </row>
    <row r="4585" spans="1:1" x14ac:dyDescent="0.25">
      <c r="A4585" s="48"/>
    </row>
    <row r="4586" spans="1:1" x14ac:dyDescent="0.25">
      <c r="A4586" s="48"/>
    </row>
    <row r="4587" spans="1:1" x14ac:dyDescent="0.25">
      <c r="A4587" s="48"/>
    </row>
    <row r="4588" spans="1:1" x14ac:dyDescent="0.25">
      <c r="A4588" s="48"/>
    </row>
    <row r="4589" spans="1:1" x14ac:dyDescent="0.25">
      <c r="A4589" s="48"/>
    </row>
    <row r="4590" spans="1:1" x14ac:dyDescent="0.25">
      <c r="A4590" s="48"/>
    </row>
    <row r="4591" spans="1:1" x14ac:dyDescent="0.25">
      <c r="A4591" s="48"/>
    </row>
    <row r="4592" spans="1:1" x14ac:dyDescent="0.25">
      <c r="A4592" s="48"/>
    </row>
    <row r="4593" spans="1:1" x14ac:dyDescent="0.25">
      <c r="A4593" s="48"/>
    </row>
    <row r="4594" spans="1:1" x14ac:dyDescent="0.25">
      <c r="A4594" s="48"/>
    </row>
    <row r="4595" spans="1:1" x14ac:dyDescent="0.25">
      <c r="A4595" s="48"/>
    </row>
    <row r="4596" spans="1:1" x14ac:dyDescent="0.25">
      <c r="A4596" s="48"/>
    </row>
    <row r="4597" spans="1:1" x14ac:dyDescent="0.25">
      <c r="A4597" s="48"/>
    </row>
    <row r="4598" spans="1:1" x14ac:dyDescent="0.25">
      <c r="A4598" s="48"/>
    </row>
    <row r="4599" spans="1:1" x14ac:dyDescent="0.25">
      <c r="A4599" s="48"/>
    </row>
    <row r="4600" spans="1:1" x14ac:dyDescent="0.25">
      <c r="A4600" s="48"/>
    </row>
    <row r="4601" spans="1:1" x14ac:dyDescent="0.25">
      <c r="A4601" s="48"/>
    </row>
    <row r="4602" spans="1:1" x14ac:dyDescent="0.25">
      <c r="A4602" s="48"/>
    </row>
    <row r="4603" spans="1:1" x14ac:dyDescent="0.25">
      <c r="A4603" s="48"/>
    </row>
    <row r="4604" spans="1:1" x14ac:dyDescent="0.25">
      <c r="A4604" s="48"/>
    </row>
    <row r="4605" spans="1:1" x14ac:dyDescent="0.25">
      <c r="A4605" s="48"/>
    </row>
    <row r="4606" spans="1:1" x14ac:dyDescent="0.25">
      <c r="A4606" s="48"/>
    </row>
    <row r="4607" spans="1:1" x14ac:dyDescent="0.25">
      <c r="A4607" s="48"/>
    </row>
    <row r="4608" spans="1:1" x14ac:dyDescent="0.25">
      <c r="A4608" s="48"/>
    </row>
    <row r="4609" spans="1:1" x14ac:dyDescent="0.25">
      <c r="A4609" s="48"/>
    </row>
    <row r="4610" spans="1:1" x14ac:dyDescent="0.25">
      <c r="A4610" s="48"/>
    </row>
    <row r="4611" spans="1:1" x14ac:dyDescent="0.25">
      <c r="A4611" s="48"/>
    </row>
    <row r="4612" spans="1:1" x14ac:dyDescent="0.25">
      <c r="A4612" s="48"/>
    </row>
    <row r="4613" spans="1:1" x14ac:dyDescent="0.25">
      <c r="A4613" s="48"/>
    </row>
    <row r="4614" spans="1:1" x14ac:dyDescent="0.25">
      <c r="A4614" s="48"/>
    </row>
    <row r="4615" spans="1:1" x14ac:dyDescent="0.25">
      <c r="A4615" s="48"/>
    </row>
    <row r="4616" spans="1:1" x14ac:dyDescent="0.25">
      <c r="A4616" s="48"/>
    </row>
    <row r="4617" spans="1:1" x14ac:dyDescent="0.25">
      <c r="A4617" s="48"/>
    </row>
    <row r="4618" spans="1:1" x14ac:dyDescent="0.25">
      <c r="A4618" s="48"/>
    </row>
    <row r="4619" spans="1:1" x14ac:dyDescent="0.25">
      <c r="A4619" s="48"/>
    </row>
    <row r="4620" spans="1:1" x14ac:dyDescent="0.25">
      <c r="A4620" s="48"/>
    </row>
    <row r="4621" spans="1:1" x14ac:dyDescent="0.25">
      <c r="A4621" s="48"/>
    </row>
    <row r="4622" spans="1:1" x14ac:dyDescent="0.25">
      <c r="A4622" s="48"/>
    </row>
    <row r="4623" spans="1:1" x14ac:dyDescent="0.25">
      <c r="A4623" s="48"/>
    </row>
    <row r="4624" spans="1:1" x14ac:dyDescent="0.25">
      <c r="A4624" s="48"/>
    </row>
    <row r="4625" spans="1:1" x14ac:dyDescent="0.25">
      <c r="A4625" s="48"/>
    </row>
    <row r="4626" spans="1:1" x14ac:dyDescent="0.25">
      <c r="A4626" s="48"/>
    </row>
    <row r="4627" spans="1:1" x14ac:dyDescent="0.25">
      <c r="A4627" s="48"/>
    </row>
    <row r="4628" spans="1:1" x14ac:dyDescent="0.25">
      <c r="A4628" s="48"/>
    </row>
    <row r="4629" spans="1:1" x14ac:dyDescent="0.25">
      <c r="A4629" s="48"/>
    </row>
    <row r="4630" spans="1:1" x14ac:dyDescent="0.25">
      <c r="A4630" s="48"/>
    </row>
    <row r="4631" spans="1:1" x14ac:dyDescent="0.25">
      <c r="A4631" s="48"/>
    </row>
    <row r="4632" spans="1:1" x14ac:dyDescent="0.25">
      <c r="A4632" s="48"/>
    </row>
    <row r="4633" spans="1:1" x14ac:dyDescent="0.25">
      <c r="A4633" s="48"/>
    </row>
    <row r="4634" spans="1:1" x14ac:dyDescent="0.25">
      <c r="A4634" s="48"/>
    </row>
    <row r="4635" spans="1:1" x14ac:dyDescent="0.25">
      <c r="A4635" s="48"/>
    </row>
    <row r="4636" spans="1:1" x14ac:dyDescent="0.25">
      <c r="A4636" s="48"/>
    </row>
    <row r="4637" spans="1:1" x14ac:dyDescent="0.25">
      <c r="A4637" s="48"/>
    </row>
    <row r="4638" spans="1:1" x14ac:dyDescent="0.25">
      <c r="A4638" s="48"/>
    </row>
    <row r="4639" spans="1:1" x14ac:dyDescent="0.25">
      <c r="A4639" s="48"/>
    </row>
    <row r="4640" spans="1:1" x14ac:dyDescent="0.25">
      <c r="A4640" s="48"/>
    </row>
    <row r="4641" spans="1:1" x14ac:dyDescent="0.25">
      <c r="A4641" s="48"/>
    </row>
    <row r="4642" spans="1:1" x14ac:dyDescent="0.25">
      <c r="A4642" s="48"/>
    </row>
    <row r="4643" spans="1:1" x14ac:dyDescent="0.25">
      <c r="A4643" s="48"/>
    </row>
    <row r="4644" spans="1:1" x14ac:dyDescent="0.25">
      <c r="A4644" s="48"/>
    </row>
    <row r="4645" spans="1:1" x14ac:dyDescent="0.25">
      <c r="A4645" s="48"/>
    </row>
    <row r="4646" spans="1:1" x14ac:dyDescent="0.25">
      <c r="A4646" s="48"/>
    </row>
    <row r="4647" spans="1:1" x14ac:dyDescent="0.25">
      <c r="A4647" s="48"/>
    </row>
    <row r="4648" spans="1:1" x14ac:dyDescent="0.25">
      <c r="A4648" s="48"/>
    </row>
    <row r="4649" spans="1:1" x14ac:dyDescent="0.25">
      <c r="A4649" s="48"/>
    </row>
    <row r="4650" spans="1:1" x14ac:dyDescent="0.25">
      <c r="A4650" s="48"/>
    </row>
    <row r="4651" spans="1:1" x14ac:dyDescent="0.25">
      <c r="A4651" s="48"/>
    </row>
    <row r="4652" spans="1:1" x14ac:dyDescent="0.25">
      <c r="A4652" s="48"/>
    </row>
    <row r="4653" spans="1:1" x14ac:dyDescent="0.25">
      <c r="A4653" s="48"/>
    </row>
    <row r="4654" spans="1:1" x14ac:dyDescent="0.25">
      <c r="A4654" s="48"/>
    </row>
    <row r="4655" spans="1:1" x14ac:dyDescent="0.25">
      <c r="A4655" s="48"/>
    </row>
    <row r="4656" spans="1:1" x14ac:dyDescent="0.25">
      <c r="A4656" s="48"/>
    </row>
    <row r="4657" spans="1:1" x14ac:dyDescent="0.25">
      <c r="A4657" s="48"/>
    </row>
    <row r="4658" spans="1:1" x14ac:dyDescent="0.25">
      <c r="A4658" s="48"/>
    </row>
    <row r="4659" spans="1:1" x14ac:dyDescent="0.25">
      <c r="A4659" s="48"/>
    </row>
    <row r="4660" spans="1:1" x14ac:dyDescent="0.25">
      <c r="A4660" s="48"/>
    </row>
    <row r="4661" spans="1:1" x14ac:dyDescent="0.25">
      <c r="A4661" s="48"/>
    </row>
    <row r="4662" spans="1:1" x14ac:dyDescent="0.25">
      <c r="A4662" s="48"/>
    </row>
    <row r="4663" spans="1:1" x14ac:dyDescent="0.25">
      <c r="A4663" s="48"/>
    </row>
    <row r="4664" spans="1:1" x14ac:dyDescent="0.25">
      <c r="A4664" s="48"/>
    </row>
    <row r="4665" spans="1:1" x14ac:dyDescent="0.25">
      <c r="A4665" s="48"/>
    </row>
    <row r="4666" spans="1:1" x14ac:dyDescent="0.25">
      <c r="A4666" s="48"/>
    </row>
    <row r="4667" spans="1:1" x14ac:dyDescent="0.25">
      <c r="A4667" s="48"/>
    </row>
    <row r="4670" spans="1:1" ht="18.75" x14ac:dyDescent="0.25">
      <c r="A4670" s="47"/>
    </row>
    <row r="4794" spans="1:1" ht="18.75" x14ac:dyDescent="0.25">
      <c r="A4794" s="47"/>
    </row>
    <row r="4809" spans="1:1" ht="18.75" x14ac:dyDescent="0.25">
      <c r="A4809" s="47"/>
    </row>
    <row r="4824" spans="1:1" ht="18.75" x14ac:dyDescent="0.25">
      <c r="A4824" s="47"/>
    </row>
    <row r="4876" spans="1:1" ht="18.75" x14ac:dyDescent="0.25">
      <c r="A4876" s="47"/>
    </row>
    <row r="4928" spans="1:1" ht="18.75" x14ac:dyDescent="0.25">
      <c r="A4928" s="47"/>
    </row>
    <row r="4980" spans="1:1" ht="18.75" x14ac:dyDescent="0.25">
      <c r="A4980" s="47"/>
    </row>
    <row r="5032" spans="1:1" ht="18.75" x14ac:dyDescent="0.25">
      <c r="A5032" s="47"/>
    </row>
    <row r="5084" spans="1:1" ht="18.75" x14ac:dyDescent="0.25">
      <c r="A5084" s="47"/>
    </row>
    <row r="5136" spans="1:1" ht="18.75" x14ac:dyDescent="0.25">
      <c r="A5136" s="47"/>
    </row>
  </sheetData>
  <phoneticPr fontId="2" type="noConversion"/>
  <conditionalFormatting sqref="B1:B1048576">
    <cfRule type="top10" dxfId="23" priority="1" bottom="1" rank="1"/>
    <cfRule type="top10" dxfId="22" priority="2" rank="1"/>
    <cfRule type="cellIs" dxfId="21" priority="3" operator="lessThan">
      <formula>-120000</formula>
    </cfRule>
    <cfRule type="cellIs" dxfId="20" priority="4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850E-DF67-4ADA-95B1-4277D8FFA21B}">
  <dimension ref="A1:O5053"/>
  <sheetViews>
    <sheetView tabSelected="1" workbookViewId="0">
      <selection activeCell="L20" sqref="L20"/>
    </sheetView>
  </sheetViews>
  <sheetFormatPr defaultRowHeight="16.5" x14ac:dyDescent="0.25"/>
  <cols>
    <col min="1" max="1" width="15.625" style="31" customWidth="1"/>
    <col min="2" max="2" width="20.625" style="45" customWidth="1"/>
    <col min="3" max="3" width="14.75" style="31" customWidth="1"/>
    <col min="4" max="4" width="13.875" style="31" customWidth="1"/>
    <col min="5" max="6" width="9" style="31"/>
    <col min="7" max="7" width="13.875" style="32" bestFit="1" customWidth="1"/>
    <col min="8" max="8" width="12.625" style="32" bestFit="1" customWidth="1"/>
    <col min="9" max="9" width="11.75" style="32" bestFit="1" customWidth="1"/>
    <col min="10" max="10" width="12" style="32" customWidth="1"/>
    <col min="11" max="11" width="10.125" style="32" bestFit="1" customWidth="1"/>
    <col min="12" max="12" width="21.375" style="32" bestFit="1" customWidth="1"/>
    <col min="13" max="16384" width="9" style="66"/>
  </cols>
  <sheetData>
    <row r="1" spans="1:15" x14ac:dyDescent="0.25">
      <c r="A1" s="31" t="s">
        <v>24</v>
      </c>
      <c r="B1" s="45" t="s">
        <v>25</v>
      </c>
      <c r="C1" s="31" t="s">
        <v>9</v>
      </c>
      <c r="D1" s="31" t="s">
        <v>10</v>
      </c>
      <c r="E1" s="31" t="s">
        <v>11</v>
      </c>
    </row>
    <row r="2" spans="1:15" x14ac:dyDescent="0.25">
      <c r="A2" s="46" t="s">
        <v>840</v>
      </c>
      <c r="B2" s="45">
        <v>-2600</v>
      </c>
      <c r="C2" s="31">
        <f>VLOOKUP($A3,級距!$A:$K,9,FALSE)</f>
        <v>3</v>
      </c>
      <c r="D2" s="31">
        <f>VLOOKUP($A3,級距!$A:$K,10,FALSE)</f>
        <v>8</v>
      </c>
      <c r="E2" s="31">
        <f>VLOOKUP($A3,級距!$A:$K,11,FALSE)</f>
        <v>3</v>
      </c>
      <c r="F2" s="31">
        <f>IF(A3&lt;&gt;A2,1,0)</f>
        <v>1</v>
      </c>
      <c r="G2" s="35" t="s">
        <v>12</v>
      </c>
      <c r="H2" s="3">
        <f>MAX(B2:B1500)</f>
        <v>108650</v>
      </c>
      <c r="I2" s="49">
        <f>ABS(H2/H3)</f>
        <v>10.154205607476635</v>
      </c>
      <c r="J2" s="35"/>
      <c r="K2" s="35"/>
      <c r="O2" s="41" t="s">
        <v>55</v>
      </c>
    </row>
    <row r="3" spans="1:15" x14ac:dyDescent="0.25">
      <c r="A3" s="46" t="s">
        <v>825</v>
      </c>
      <c r="B3" s="45">
        <v>4200</v>
      </c>
      <c r="C3" s="31">
        <f>VLOOKUP($A4,級距!$A:$K,9,FALSE)</f>
        <v>1</v>
      </c>
      <c r="D3" s="31">
        <f>VLOOKUP($A4,級距!$A:$K,10,FALSE)</f>
        <v>6</v>
      </c>
      <c r="E3" s="31">
        <f>VLOOKUP($A4,級距!$A:$K,11,FALSE)</f>
        <v>2</v>
      </c>
      <c r="F3" s="31">
        <f>IF(A4&lt;&gt;A3,1,0)</f>
        <v>1</v>
      </c>
      <c r="G3" s="35" t="s">
        <v>13</v>
      </c>
      <c r="H3" s="3">
        <f>MIN(B2:B1500)</f>
        <v>-10700</v>
      </c>
      <c r="I3" s="35"/>
      <c r="J3" s="35"/>
      <c r="K3" s="35"/>
    </row>
    <row r="4" spans="1:15" x14ac:dyDescent="0.25">
      <c r="A4" s="46" t="s">
        <v>824</v>
      </c>
      <c r="B4" s="45">
        <v>-3300</v>
      </c>
      <c r="C4" s="31">
        <f>VLOOKUP($A5,級距!$A:$K,9,FALSE)</f>
        <v>5</v>
      </c>
      <c r="D4" s="31">
        <f>VLOOKUP($A5,級距!$A:$K,10,FALSE)</f>
        <v>7</v>
      </c>
      <c r="E4" s="31">
        <f>VLOOKUP($A5,級距!$A:$K,11,FALSE)</f>
        <v>3</v>
      </c>
      <c r="F4" s="31">
        <f>IF(A5&lt;&gt;A4,1,0)</f>
        <v>1</v>
      </c>
      <c r="G4" s="35" t="s">
        <v>11</v>
      </c>
      <c r="H4" s="35">
        <v>1</v>
      </c>
      <c r="I4" s="35">
        <v>2</v>
      </c>
      <c r="J4" s="35">
        <v>3</v>
      </c>
      <c r="K4" s="35">
        <v>4</v>
      </c>
      <c r="L4" s="33" t="s">
        <v>21</v>
      </c>
      <c r="O4" s="66" t="s">
        <v>20</v>
      </c>
    </row>
    <row r="5" spans="1:15" x14ac:dyDescent="0.25">
      <c r="A5" s="46" t="s">
        <v>823</v>
      </c>
      <c r="B5" s="45">
        <v>6650</v>
      </c>
      <c r="C5" s="31">
        <f>VLOOKUP($A6,級距!$A:$K,9,FALSE)</f>
        <v>1</v>
      </c>
      <c r="D5" s="31">
        <f>VLOOKUP($A6,級距!$A:$K,10,FALSE)</f>
        <v>3</v>
      </c>
      <c r="E5" s="31">
        <f>VLOOKUP($A6,級距!$A:$K,11,FALSE)</f>
        <v>2</v>
      </c>
      <c r="F5" s="31">
        <f>IF(A6&lt;&gt;A5,1,0)</f>
        <v>1</v>
      </c>
      <c r="G5" s="35" t="s">
        <v>14</v>
      </c>
      <c r="H5" s="36">
        <f>COUNTIF($E$2:$E$1500,H$4)/COUNT($E$2:$E$1500)</f>
        <v>0.15565031982942432</v>
      </c>
      <c r="I5" s="36">
        <f>COUNTIF($E$2:$E$1500,I$4)/COUNT($E$2:$E$1500)</f>
        <v>0.45202558635394458</v>
      </c>
      <c r="J5" s="36">
        <f>COUNTIF($E$2:$E$1500,J$4)/COUNT($E$2:$E$1500)</f>
        <v>0.13859275053304904</v>
      </c>
      <c r="K5" s="36">
        <f>COUNTIF($E$2:$E$1500,K$4)/COUNT($E$2:$E$1500)</f>
        <v>0.2537313432835821</v>
      </c>
      <c r="O5" s="66" t="s">
        <v>56</v>
      </c>
    </row>
    <row r="6" spans="1:15" x14ac:dyDescent="0.25">
      <c r="A6" s="46" t="s">
        <v>821</v>
      </c>
      <c r="B6" s="45">
        <v>-3150</v>
      </c>
      <c r="C6" s="31">
        <f>VLOOKUP($A7,級距!$A:$K,9,FALSE)</f>
        <v>5</v>
      </c>
      <c r="D6" s="31">
        <f>VLOOKUP($A7,級距!$A:$K,10,FALSE)</f>
        <v>6</v>
      </c>
      <c r="E6" s="31">
        <f>VLOOKUP($A7,級距!$A:$K,11,FALSE)</f>
        <v>2</v>
      </c>
      <c r="F6" s="31">
        <f>IF(A7&lt;&gt;A6,1,0)</f>
        <v>1</v>
      </c>
      <c r="G6" s="35" t="s">
        <v>15</v>
      </c>
      <c r="H6" s="3">
        <f>SUMIF($E$2:$E$1500,H$4,$B$2:$B$1500)</f>
        <v>123850</v>
      </c>
      <c r="I6" s="3">
        <f>SUMIF($E$2:$E$1500,I$4,$B$2:$B$1500)</f>
        <v>-471450</v>
      </c>
      <c r="J6" s="3">
        <f>SUMIF($E$2:$E$1500,J$4,$B$2:$B$1500)</f>
        <v>47150</v>
      </c>
      <c r="K6" s="3">
        <f>SUMIF($E$2:$E$1500,K$4,$B$2:$B$1500)</f>
        <v>808600</v>
      </c>
      <c r="L6" s="6">
        <f>SUM(H6:K6)</f>
        <v>508150</v>
      </c>
      <c r="O6" s="66" t="s">
        <v>57</v>
      </c>
    </row>
    <row r="7" spans="1:15" x14ac:dyDescent="0.25">
      <c r="A7" s="46" t="s">
        <v>820</v>
      </c>
      <c r="B7" s="45">
        <v>3000</v>
      </c>
      <c r="C7" s="31">
        <f>VLOOKUP(A7,級距!$A:$K,9,FALSE)</f>
        <v>5</v>
      </c>
      <c r="D7" s="31">
        <f>VLOOKUP($A7,級距!$A:$K,10,FALSE)</f>
        <v>6</v>
      </c>
      <c r="E7" s="31">
        <f>VLOOKUP($A7,級距!$A:$K,11,FALSE)</f>
        <v>2</v>
      </c>
      <c r="F7" s="31">
        <f>IF(A8&lt;&gt;A7,1,0)</f>
        <v>1</v>
      </c>
      <c r="G7" s="37" t="s">
        <v>16</v>
      </c>
      <c r="H7" s="38">
        <f>COUNTIFS($B$2:$B$1500,"&gt;0",$E$2:$E$1500,H$4)/COUNTIF($E$2:$E$1500,H$4)</f>
        <v>0.56164383561643838</v>
      </c>
      <c r="I7" s="38">
        <f>COUNTIFS($B$2:$B$1500,"&gt;0",$E$2:$E$1500,I$4)/COUNTIF($E$2:$E$1500,I$4)</f>
        <v>0.21698113207547171</v>
      </c>
      <c r="J7" s="38">
        <f>COUNTIFS($B$2:$B$1500,"&gt;0",$E$2:$E$1500,J$4)/COUNTIF($E$2:$E$1500,J$4)</f>
        <v>0.6</v>
      </c>
      <c r="K7" s="38">
        <f>COUNTIFS($B$2:$B$1500,"&gt;0",$E$2:$E$1500,K$4)/COUNTIF($E$2:$E$1500,K$4)</f>
        <v>0.79831932773109249</v>
      </c>
      <c r="L7" s="42">
        <f>COUNTIFS($B$2:$B$1500,"&gt;0")/COUNT($B$2:$B$1500)</f>
        <v>0.47464503042596351</v>
      </c>
      <c r="O7" s="66" t="s">
        <v>58</v>
      </c>
    </row>
    <row r="8" spans="1:15" x14ac:dyDescent="0.25">
      <c r="A8" s="46" t="s">
        <v>819</v>
      </c>
      <c r="B8" s="45">
        <v>-5400</v>
      </c>
      <c r="C8" s="31">
        <f>VLOOKUP(A8,級距!$A:$K,9,FALSE)</f>
        <v>4</v>
      </c>
      <c r="D8" s="31">
        <f>VLOOKUP($A8,級距!$A:$K,10,FALSE)</f>
        <v>6</v>
      </c>
      <c r="E8" s="31">
        <f>VLOOKUP($A8,級距!$A:$K,11,FALSE)</f>
        <v>2</v>
      </c>
      <c r="F8" s="31">
        <f>IF(A9&lt;&gt;A8,1,0)</f>
        <v>1</v>
      </c>
      <c r="G8" s="37" t="s">
        <v>17</v>
      </c>
      <c r="H8" s="39">
        <f>AVERAGEIFS($B$2:$B$1500,$B$2:$B$1500,"&gt;0",$E$2:$E$1500,H$4)/MAX(1,-AVERAGEIFS($B$2:$B$1500,$B$2:$B$1500,"&lt;0",$E$2:$E$1500,H$4))</f>
        <v>1.5836736348252556</v>
      </c>
      <c r="I8" s="39">
        <f>AVERAGEIFS($B$2:$B$1500,$B$2:$B$1500,"&gt;0",$E$2:$E$1500,I$4)/MAX(1,-AVERAGEIFS($B$2:$B$1500,$B$2:$B$1500,"&lt;0",$E$2:$E$1500,I$4))</f>
        <v>0.72705682219865686</v>
      </c>
      <c r="J8" s="39">
        <f>AVERAGEIFS($B$2:$B$1500,$B$2:$B$1500,"&gt;0",$E$2:$E$1500,J$4)/MAX(1,-AVERAGEIFS($B$2:$B$1500,$B$2:$B$1500,"&lt;0",$E$2:$E$1500,J$4))</f>
        <v>1.0535384615384615</v>
      </c>
      <c r="K8" s="39">
        <f>AVERAGEIFS($B$2:$B$1500,$B$2:$B$1500,"&gt;0",$E$2:$E$1500,K$4)/MAX(2,-AVERAGEIFS($B$2:$B$1500,$B$2:$B$1500,"&lt;0",$E$2:$E$1500,K$4))</f>
        <v>2.5713364000238963</v>
      </c>
      <c r="L8" s="43">
        <f>AVERAGEIFS($B$2:$B$1500,$B$2:$B$1500,"&gt;0")/MAX(2,-AVERAGEIFS($B$2:$B$1500,$B$2:$B$1500,"&lt;0"))</f>
        <v>1.7652754187332818</v>
      </c>
      <c r="O8" s="66" t="s">
        <v>59</v>
      </c>
    </row>
    <row r="9" spans="1:15" x14ac:dyDescent="0.25">
      <c r="A9" s="46" t="s">
        <v>818</v>
      </c>
      <c r="B9" s="45">
        <v>-1250</v>
      </c>
      <c r="C9" s="31">
        <f>VLOOKUP(A9,級距!$A:$K,9,FALSE)</f>
        <v>3</v>
      </c>
      <c r="D9" s="31">
        <f>VLOOKUP($A9,級距!$A:$K,10,FALSE)</f>
        <v>8</v>
      </c>
      <c r="E9" s="31">
        <f>VLOOKUP($A9,級距!$A:$K,11,FALSE)</f>
        <v>3</v>
      </c>
      <c r="F9" s="31">
        <f>IF(A10&lt;&gt;A9,1,0)</f>
        <v>1</v>
      </c>
      <c r="G9" s="37" t="s">
        <v>18</v>
      </c>
      <c r="H9" s="4">
        <f>H8*H7-(1-H7)</f>
        <v>0.45110437024432171</v>
      </c>
      <c r="I9" s="4">
        <f>I8*I7-(1-I7)</f>
        <v>-0.62526125556066869</v>
      </c>
      <c r="J9" s="4">
        <f>J8*J7-(1-J7)</f>
        <v>0.23212307692307688</v>
      </c>
      <c r="K9" s="4">
        <f>K8*K7-(1-K7)</f>
        <v>1.8510668739686571</v>
      </c>
      <c r="L9" s="44">
        <f>L8*L7-(1-L7)</f>
        <v>0.31252423526082751</v>
      </c>
      <c r="O9" s="66" t="s">
        <v>49</v>
      </c>
    </row>
    <row r="10" spans="1:15" x14ac:dyDescent="0.25">
      <c r="A10" s="46" t="s">
        <v>817</v>
      </c>
      <c r="B10" s="45">
        <v>-2550</v>
      </c>
      <c r="C10" s="31">
        <f>VLOOKUP(A10,級距!$A:$K,9,FALSE)</f>
        <v>2</v>
      </c>
      <c r="D10" s="31">
        <f>VLOOKUP($A10,級距!$A:$K,10,FALSE)</f>
        <v>5</v>
      </c>
      <c r="E10" s="31">
        <f>VLOOKUP($A10,級距!$A:$K,11,FALSE)</f>
        <v>2</v>
      </c>
      <c r="F10" s="31">
        <f>IF(A11&lt;&gt;A10,1,0)</f>
        <v>1</v>
      </c>
      <c r="G10" s="40" t="s">
        <v>19</v>
      </c>
      <c r="H10" s="52">
        <f>'HTI0001 Strategy'!H10</f>
        <v>0.40364188163884673</v>
      </c>
      <c r="I10" s="35"/>
      <c r="J10" s="35"/>
      <c r="K10" s="35"/>
    </row>
    <row r="11" spans="1:15" x14ac:dyDescent="0.25">
      <c r="A11" s="46" t="s">
        <v>816</v>
      </c>
      <c r="B11" s="45">
        <v>-3050</v>
      </c>
      <c r="C11" s="31">
        <f>VLOOKUP(A11,級距!$A:$K,9,FALSE)</f>
        <v>3</v>
      </c>
      <c r="D11" s="31">
        <f>VLOOKUP($A11,級距!$A:$K,10,FALSE)</f>
        <v>3</v>
      </c>
      <c r="E11" s="31">
        <f>VLOOKUP($A11,級距!$A:$K,11,FALSE)</f>
        <v>2</v>
      </c>
      <c r="F11" s="31">
        <f>IF(A12&lt;&gt;A11,1,0)</f>
        <v>1</v>
      </c>
      <c r="G11" s="50" t="s">
        <v>29</v>
      </c>
      <c r="H11" s="44">
        <f>AVERAGEIF($B$2:$B$1500,"&lt;0")</f>
        <v>-3575.868725868726</v>
      </c>
      <c r="I11" s="33"/>
      <c r="J11" s="33"/>
      <c r="K11" s="33"/>
    </row>
    <row r="12" spans="1:15" x14ac:dyDescent="0.25">
      <c r="A12" s="46" t="s">
        <v>815</v>
      </c>
      <c r="B12" s="45">
        <v>-5200</v>
      </c>
      <c r="C12" s="31">
        <f>VLOOKUP(A12,級距!$A:$K,9,FALSE)</f>
        <v>6</v>
      </c>
      <c r="D12" s="31">
        <f>VLOOKUP($A12,級距!$A:$K,10,FALSE)</f>
        <v>7</v>
      </c>
      <c r="E12" s="31">
        <f>VLOOKUP($A12,級距!$A:$K,11,FALSE)</f>
        <v>4</v>
      </c>
      <c r="F12" s="31">
        <f>IF(A13&lt;&gt;A12,1,0)</f>
        <v>1</v>
      </c>
      <c r="G12" s="50" t="s">
        <v>30</v>
      </c>
      <c r="H12" s="51">
        <f>AVERAGEIF($B$2:$B$1500,"&gt;0")</f>
        <v>6312.3931623931621</v>
      </c>
      <c r="I12" s="53">
        <f>H12/ABS(H11)</f>
        <v>1.7652754187332818</v>
      </c>
      <c r="J12" s="33"/>
      <c r="K12" s="33"/>
    </row>
    <row r="13" spans="1:15" x14ac:dyDescent="0.25">
      <c r="A13" s="46" t="s">
        <v>814</v>
      </c>
      <c r="B13" s="45">
        <v>-5600</v>
      </c>
      <c r="C13" s="31">
        <f>VLOOKUP(A13,級距!$A:$K,9,FALSE)</f>
        <v>3</v>
      </c>
      <c r="D13" s="31">
        <f>VLOOKUP($A13,級距!$A:$K,10,FALSE)</f>
        <v>6</v>
      </c>
      <c r="E13" s="31">
        <f>VLOOKUP($A13,級距!$A:$K,11,FALSE)</f>
        <v>2</v>
      </c>
      <c r="F13" s="31">
        <f>IF(A14&lt;&gt;A13,1,0)</f>
        <v>1</v>
      </c>
      <c r="G13" s="32" t="s">
        <v>32</v>
      </c>
      <c r="H13" s="34">
        <f xml:space="preserve"> COUNTIF(B1:B1500,"&lt;-10000")/COUNT(B1:B1500)</f>
        <v>1.0141987829614604E-2</v>
      </c>
    </row>
    <row r="14" spans="1:15" x14ac:dyDescent="0.25">
      <c r="A14" s="46" t="s">
        <v>813</v>
      </c>
      <c r="B14" s="45">
        <v>-1500</v>
      </c>
      <c r="C14" s="31">
        <f>VLOOKUP(A14,級距!$A:$K,9,FALSE)</f>
        <v>1</v>
      </c>
      <c r="D14" s="31">
        <f>VLOOKUP($A14,級距!$A:$K,10,FALSE)</f>
        <v>9</v>
      </c>
      <c r="E14" s="31">
        <f>VLOOKUP($A14,級距!$A:$K,11,FALSE)</f>
        <v>3</v>
      </c>
      <c r="F14" s="31">
        <f>IF(A15&lt;&gt;A14,1,0)</f>
        <v>1</v>
      </c>
    </row>
    <row r="15" spans="1:15" x14ac:dyDescent="0.25">
      <c r="A15" s="46" t="s">
        <v>812</v>
      </c>
      <c r="B15" s="45">
        <v>-2300</v>
      </c>
      <c r="C15" s="31">
        <f>VLOOKUP(A15,級距!$A:$K,9,FALSE)</f>
        <v>2</v>
      </c>
      <c r="D15" s="31">
        <f>VLOOKUP($A15,級距!$A:$K,10,FALSE)</f>
        <v>5</v>
      </c>
      <c r="E15" s="31">
        <f>VLOOKUP($A15,級距!$A:$K,11,FALSE)</f>
        <v>2</v>
      </c>
      <c r="F15" s="31">
        <f>IF(A16&lt;&gt;A15,1,0)</f>
        <v>1</v>
      </c>
    </row>
    <row r="16" spans="1:15" x14ac:dyDescent="0.25">
      <c r="A16" s="46" t="s">
        <v>810</v>
      </c>
      <c r="B16" s="45">
        <v>3000</v>
      </c>
      <c r="C16" s="31">
        <f>VLOOKUP(A16,級距!$A:$K,9,FALSE)</f>
        <v>5</v>
      </c>
      <c r="D16" s="31">
        <f>VLOOKUP($A16,級距!$A:$K,10,FALSE)</f>
        <v>3</v>
      </c>
      <c r="E16" s="31">
        <f>VLOOKUP($A16,級距!$A:$K,11,FALSE)</f>
        <v>2</v>
      </c>
      <c r="F16" s="31">
        <f>IF(A17&lt;&gt;A16,1,0)</f>
        <v>1</v>
      </c>
    </row>
    <row r="17" spans="1:11" x14ac:dyDescent="0.25">
      <c r="A17" s="46" t="s">
        <v>809</v>
      </c>
      <c r="B17" s="45">
        <v>-3500</v>
      </c>
      <c r="C17" s="31">
        <f>VLOOKUP(A17,級距!$A:$K,9,FALSE)</f>
        <v>3</v>
      </c>
      <c r="D17" s="31">
        <f>VLOOKUP($A17,級距!$A:$K,10,FALSE)</f>
        <v>4</v>
      </c>
      <c r="E17" s="31">
        <f>VLOOKUP($A17,級距!$A:$K,11,FALSE)</f>
        <v>2</v>
      </c>
      <c r="F17" s="31">
        <f>IF(A18&lt;&gt;A17,1,0)</f>
        <v>1</v>
      </c>
      <c r="G17" s="20"/>
      <c r="H17" s="21">
        <v>1</v>
      </c>
      <c r="I17" s="21">
        <v>2</v>
      </c>
      <c r="J17" s="21">
        <v>3</v>
      </c>
      <c r="K17" s="22">
        <v>4</v>
      </c>
    </row>
    <row r="18" spans="1:11" x14ac:dyDescent="0.25">
      <c r="A18" s="46" t="s">
        <v>808</v>
      </c>
      <c r="B18" s="45">
        <v>5700</v>
      </c>
      <c r="C18" s="31">
        <f>VLOOKUP(A18,級距!$A:$K,9,FALSE)</f>
        <v>7</v>
      </c>
      <c r="D18" s="31">
        <f>VLOOKUP($A18,級距!$A:$K,10,FALSE)</f>
        <v>5</v>
      </c>
      <c r="E18" s="31">
        <f>VLOOKUP($A18,級距!$A:$K,11,FALSE)</f>
        <v>1</v>
      </c>
      <c r="F18" s="31">
        <f>IF(A19&lt;&gt;A18,1,0)</f>
        <v>1</v>
      </c>
      <c r="G18" s="23">
        <v>2024</v>
      </c>
      <c r="H18" s="24">
        <v>5.3921568627450983E-2</v>
      </c>
      <c r="I18" s="24">
        <v>0.56372549019607843</v>
      </c>
      <c r="J18" s="24">
        <v>0.30882352941176472</v>
      </c>
      <c r="K18" s="25">
        <v>7.3529411764705885E-2</v>
      </c>
    </row>
    <row r="19" spans="1:11" x14ac:dyDescent="0.25">
      <c r="A19" s="46" t="s">
        <v>807</v>
      </c>
      <c r="B19" s="45">
        <v>-2100</v>
      </c>
      <c r="C19" s="31">
        <f>VLOOKUP(A19,級距!$A:$K,9,FALSE)</f>
        <v>1</v>
      </c>
      <c r="D19" s="31">
        <f>VLOOKUP($A19,級距!$A:$K,10,FALSE)</f>
        <v>3</v>
      </c>
      <c r="E19" s="31">
        <f>VLOOKUP($A19,級距!$A:$K,11,FALSE)</f>
        <v>2</v>
      </c>
      <c r="F19" s="31">
        <f>IF(A20&lt;&gt;A19,1,0)</f>
        <v>1</v>
      </c>
      <c r="G19" s="23">
        <v>2023</v>
      </c>
      <c r="H19" s="24">
        <v>0</v>
      </c>
      <c r="I19" s="24">
        <v>0.58995815899581594</v>
      </c>
      <c r="J19" s="24">
        <v>0.39330543933054396</v>
      </c>
      <c r="K19" s="25">
        <v>1.6736401673640166E-2</v>
      </c>
    </row>
    <row r="20" spans="1:11" x14ac:dyDescent="0.25">
      <c r="A20" s="46" t="s">
        <v>806</v>
      </c>
      <c r="B20" s="45">
        <v>-700</v>
      </c>
      <c r="C20" s="31">
        <f>VLOOKUP(A20,級距!$A:$K,9,FALSE)</f>
        <v>2</v>
      </c>
      <c r="D20" s="31">
        <f>VLOOKUP($A20,級距!$A:$K,10,FALSE)</f>
        <v>4</v>
      </c>
      <c r="E20" s="31">
        <f>VLOOKUP($A20,級距!$A:$K,11,FALSE)</f>
        <v>2</v>
      </c>
      <c r="F20" s="31">
        <f>IF(A21&lt;&gt;A20,1,0)</f>
        <v>1</v>
      </c>
      <c r="G20" s="23">
        <v>2022</v>
      </c>
      <c r="H20" s="24">
        <v>4.065040650406504E-2</v>
      </c>
      <c r="I20" s="24">
        <v>0.59756097560975607</v>
      </c>
      <c r="J20" s="24">
        <v>0.2886178861788618</v>
      </c>
      <c r="K20" s="25">
        <v>7.3170731707317069E-2</v>
      </c>
    </row>
    <row r="21" spans="1:11" x14ac:dyDescent="0.25">
      <c r="A21" s="46" t="s">
        <v>804</v>
      </c>
      <c r="B21" s="45">
        <v>-5200</v>
      </c>
      <c r="C21" s="31">
        <f>VLOOKUP(A21,級距!$A:$K,9,FALSE)</f>
        <v>3</v>
      </c>
      <c r="D21" s="31">
        <f>VLOOKUP($A21,級距!$A:$K,10,FALSE)</f>
        <v>2</v>
      </c>
      <c r="E21" s="31">
        <f>VLOOKUP($A21,級距!$A:$K,11,FALSE)</f>
        <v>2</v>
      </c>
      <c r="F21" s="31">
        <f>IF(A22&lt;&gt;A21,1,0)</f>
        <v>1</v>
      </c>
      <c r="G21" s="23">
        <v>2021</v>
      </c>
      <c r="H21" s="24">
        <v>9.0163934426229511E-2</v>
      </c>
      <c r="I21" s="24">
        <v>0.57377049180327866</v>
      </c>
      <c r="J21" s="24">
        <v>0.26639344262295084</v>
      </c>
      <c r="K21" s="25">
        <v>6.9672131147540978E-2</v>
      </c>
    </row>
    <row r="22" spans="1:11" x14ac:dyDescent="0.25">
      <c r="A22" s="46" t="s">
        <v>803</v>
      </c>
      <c r="B22" s="45">
        <v>7100</v>
      </c>
      <c r="C22" s="31">
        <f>VLOOKUP(A22,級距!$A:$K,9,FALSE)</f>
        <v>4</v>
      </c>
      <c r="D22" s="31">
        <f>VLOOKUP($A22,級距!$A:$K,10,FALSE)</f>
        <v>5</v>
      </c>
      <c r="E22" s="31">
        <f>VLOOKUP($A22,級距!$A:$K,11,FALSE)</f>
        <v>2</v>
      </c>
      <c r="F22" s="31">
        <f>IF(A23&lt;&gt;A22,1,0)</f>
        <v>1</v>
      </c>
      <c r="G22" s="23">
        <v>2020</v>
      </c>
      <c r="H22" s="24">
        <v>6.5573770491803282E-2</v>
      </c>
      <c r="I22" s="24">
        <v>0.60245901639344257</v>
      </c>
      <c r="J22" s="24">
        <v>0.22950819672131148</v>
      </c>
      <c r="K22" s="25">
        <v>0.10245901639344263</v>
      </c>
    </row>
    <row r="23" spans="1:11" x14ac:dyDescent="0.25">
      <c r="A23" s="46" t="s">
        <v>802</v>
      </c>
      <c r="B23" s="45">
        <v>-1500</v>
      </c>
      <c r="C23" s="31">
        <f>VLOOKUP(A23,級距!$A:$K,9,FALSE)</f>
        <v>1</v>
      </c>
      <c r="D23" s="31">
        <f>VLOOKUP($A23,級距!$A:$K,10,FALSE)</f>
        <v>6</v>
      </c>
      <c r="E23" s="31">
        <f>VLOOKUP($A23,級距!$A:$K,11,FALSE)</f>
        <v>2</v>
      </c>
      <c r="F23" s="31">
        <f>IF(A24&lt;&gt;A23,1,0)</f>
        <v>1</v>
      </c>
      <c r="G23" s="26">
        <v>2019</v>
      </c>
      <c r="H23" s="27">
        <v>1.1695906432748537E-2</v>
      </c>
      <c r="I23" s="27">
        <v>0.63157894736842102</v>
      </c>
      <c r="J23" s="27">
        <v>0.33918128654970758</v>
      </c>
      <c r="K23" s="28">
        <v>5.8479532163742687E-3</v>
      </c>
    </row>
    <row r="24" spans="1:11" x14ac:dyDescent="0.25">
      <c r="A24" s="46" t="s">
        <v>801</v>
      </c>
      <c r="B24" s="45">
        <v>-100</v>
      </c>
      <c r="C24" s="31">
        <f>VLOOKUP(A24,級距!$A:$K,9,FALSE)</f>
        <v>2</v>
      </c>
      <c r="D24" s="31">
        <f>VLOOKUP($A24,級距!$A:$K,10,FALSE)</f>
        <v>6</v>
      </c>
      <c r="E24" s="31">
        <f>VLOOKUP($A24,級距!$A:$K,11,FALSE)</f>
        <v>2</v>
      </c>
      <c r="F24" s="31">
        <f>IF(A25&lt;&gt;A24,1,0)</f>
        <v>1</v>
      </c>
    </row>
    <row r="25" spans="1:11" x14ac:dyDescent="0.25">
      <c r="A25" s="46" t="s">
        <v>800</v>
      </c>
      <c r="B25" s="45">
        <v>700</v>
      </c>
      <c r="C25" s="31">
        <f>VLOOKUP(A25,級距!$A:$K,9,FALSE)</f>
        <v>5</v>
      </c>
      <c r="D25" s="31">
        <f>VLOOKUP($A25,級距!$A:$K,10,FALSE)</f>
        <v>1</v>
      </c>
      <c r="E25" s="31">
        <f>VLOOKUP($A25,級距!$A:$K,11,FALSE)</f>
        <v>2</v>
      </c>
      <c r="F25" s="31">
        <f>IF(A26&lt;&gt;A25,1,0)</f>
        <v>1</v>
      </c>
    </row>
    <row r="26" spans="1:11" x14ac:dyDescent="0.25">
      <c r="A26" s="46" t="s">
        <v>799</v>
      </c>
      <c r="B26" s="45">
        <v>-2600</v>
      </c>
      <c r="C26" s="31">
        <f>VLOOKUP(A26,級距!$A:$K,9,FALSE)</f>
        <v>1</v>
      </c>
      <c r="D26" s="31">
        <f>VLOOKUP($A26,級距!$A:$K,10,FALSE)</f>
        <v>6</v>
      </c>
      <c r="E26" s="31">
        <f>VLOOKUP($A26,級距!$A:$K,11,FALSE)</f>
        <v>2</v>
      </c>
      <c r="F26" s="31">
        <f>IF(A27&lt;&gt;A26,1,0)</f>
        <v>1</v>
      </c>
      <c r="I26" s="32" t="s">
        <v>39</v>
      </c>
    </row>
    <row r="27" spans="1:11" x14ac:dyDescent="0.25">
      <c r="A27" s="46" t="s">
        <v>798</v>
      </c>
      <c r="B27" s="45">
        <v>-5200</v>
      </c>
      <c r="C27" s="31">
        <f>VLOOKUP(A27,級距!$A:$K,9,FALSE)</f>
        <v>5</v>
      </c>
      <c r="D27" s="31">
        <f>VLOOKUP($A27,級距!$A:$K,10,FALSE)</f>
        <v>7</v>
      </c>
      <c r="E27" s="31">
        <f>VLOOKUP($A27,級距!$A:$K,11,FALSE)</f>
        <v>3</v>
      </c>
      <c r="F27" s="31">
        <f>IF(A28&lt;&gt;A27,1,0)</f>
        <v>1</v>
      </c>
    </row>
    <row r="28" spans="1:11" x14ac:dyDescent="0.25">
      <c r="A28" s="46" t="s">
        <v>797</v>
      </c>
      <c r="B28" s="45">
        <v>-5800</v>
      </c>
      <c r="C28" s="31">
        <f>VLOOKUP(A28,級距!$A:$K,9,FALSE)</f>
        <v>1</v>
      </c>
      <c r="D28" s="31">
        <f>VLOOKUP($A28,級距!$A:$K,10,FALSE)</f>
        <v>2</v>
      </c>
      <c r="E28" s="31">
        <f>VLOOKUP($A28,級距!$A:$K,11,FALSE)</f>
        <v>2</v>
      </c>
      <c r="F28" s="31">
        <f>IF(A29&lt;&gt;A28,1,0)</f>
        <v>1</v>
      </c>
    </row>
    <row r="29" spans="1:11" x14ac:dyDescent="0.25">
      <c r="A29" s="46" t="s">
        <v>796</v>
      </c>
      <c r="B29" s="45">
        <v>5350</v>
      </c>
      <c r="C29" s="31">
        <f>VLOOKUP(A29,級距!$A:$K,9,FALSE)</f>
        <v>7</v>
      </c>
      <c r="D29" s="31">
        <f>VLOOKUP($A29,級距!$A:$K,10,FALSE)</f>
        <v>9</v>
      </c>
      <c r="E29" s="31">
        <f>VLOOKUP($A29,級距!$A:$K,11,FALSE)</f>
        <v>4</v>
      </c>
      <c r="F29" s="31">
        <f>IF(A30&lt;&gt;A29,1,0)</f>
        <v>1</v>
      </c>
    </row>
    <row r="30" spans="1:11" x14ac:dyDescent="0.25">
      <c r="A30" s="46" t="s">
        <v>795</v>
      </c>
      <c r="B30" s="45">
        <v>-150</v>
      </c>
      <c r="C30" s="31">
        <f>VLOOKUP(A30,級距!$A:$K,9,FALSE)</f>
        <v>10</v>
      </c>
      <c r="D30" s="31">
        <f>VLOOKUP($A30,級距!$A:$K,10,FALSE)</f>
        <v>4</v>
      </c>
      <c r="E30" s="31">
        <f>VLOOKUP($A30,級距!$A:$K,11,FALSE)</f>
        <v>1</v>
      </c>
      <c r="F30" s="31">
        <f>IF(A31&lt;&gt;A30,1,0)</f>
        <v>1</v>
      </c>
    </row>
    <row r="31" spans="1:11" x14ac:dyDescent="0.25">
      <c r="A31" s="46" t="s">
        <v>794</v>
      </c>
      <c r="B31" s="45">
        <v>-5500</v>
      </c>
      <c r="C31" s="31">
        <f>VLOOKUP(A31,級距!$A:$K,9,FALSE)</f>
        <v>5</v>
      </c>
      <c r="D31" s="31">
        <f>VLOOKUP($A31,級距!$A:$K,10,FALSE)</f>
        <v>4</v>
      </c>
      <c r="E31" s="31">
        <f>VLOOKUP($A31,級距!$A:$K,11,FALSE)</f>
        <v>2</v>
      </c>
      <c r="F31" s="31">
        <f>IF(A32&lt;&gt;A31,1,0)</f>
        <v>1</v>
      </c>
    </row>
    <row r="32" spans="1:11" x14ac:dyDescent="0.25">
      <c r="A32" s="46" t="s">
        <v>793</v>
      </c>
      <c r="B32" s="45">
        <v>-5200</v>
      </c>
      <c r="C32" s="31">
        <f>VLOOKUP(A32,級距!$A:$K,9,FALSE)</f>
        <v>5</v>
      </c>
      <c r="D32" s="31">
        <f>VLOOKUP($A32,級距!$A:$K,10,FALSE)</f>
        <v>4</v>
      </c>
      <c r="E32" s="31">
        <f>VLOOKUP($A32,級距!$A:$K,11,FALSE)</f>
        <v>2</v>
      </c>
      <c r="F32" s="31">
        <f>IF(A33&lt;&gt;A32,1,0)</f>
        <v>1</v>
      </c>
    </row>
    <row r="33" spans="1:6" x14ac:dyDescent="0.25">
      <c r="A33" s="46" t="s">
        <v>792</v>
      </c>
      <c r="B33" s="45">
        <v>22150</v>
      </c>
      <c r="C33" s="31">
        <f>VLOOKUP(A33,級距!$A:$K,9,FALSE)</f>
        <v>9</v>
      </c>
      <c r="D33" s="31">
        <f>VLOOKUP($A33,級距!$A:$K,10,FALSE)</f>
        <v>7</v>
      </c>
      <c r="E33" s="31">
        <f>VLOOKUP($A33,級距!$A:$K,11,FALSE)</f>
        <v>4</v>
      </c>
      <c r="F33" s="31">
        <f>IF(A34&lt;&gt;A33,1,0)</f>
        <v>1</v>
      </c>
    </row>
    <row r="34" spans="1:6" x14ac:dyDescent="0.25">
      <c r="A34" s="46" t="s">
        <v>791</v>
      </c>
      <c r="B34" s="45">
        <v>-2300</v>
      </c>
      <c r="C34" s="31">
        <f>VLOOKUP(A34,級距!$A:$K,9,FALSE)</f>
        <v>4</v>
      </c>
      <c r="D34" s="31">
        <f>VLOOKUP($A34,級距!$A:$K,10,FALSE)</f>
        <v>5</v>
      </c>
      <c r="E34" s="31">
        <f>VLOOKUP($A34,級距!$A:$K,11,FALSE)</f>
        <v>2</v>
      </c>
      <c r="F34" s="31">
        <f>IF(A35&lt;&gt;A34,1,0)</f>
        <v>1</v>
      </c>
    </row>
    <row r="35" spans="1:6" x14ac:dyDescent="0.25">
      <c r="A35" s="46" t="s">
        <v>790</v>
      </c>
      <c r="B35" s="45">
        <v>-1700</v>
      </c>
      <c r="C35" s="31">
        <f>VLOOKUP(A35,級距!$A:$K,9,FALSE)</f>
        <v>8</v>
      </c>
      <c r="D35" s="31">
        <f>VLOOKUP($A35,級距!$A:$K,10,FALSE)</f>
        <v>7</v>
      </c>
      <c r="E35" s="31">
        <f>VLOOKUP($A35,級距!$A:$K,11,FALSE)</f>
        <v>4</v>
      </c>
      <c r="F35" s="31">
        <f>IF(A36&lt;&gt;A35,1,0)</f>
        <v>1</v>
      </c>
    </row>
    <row r="36" spans="1:6" x14ac:dyDescent="0.25">
      <c r="A36" s="46" t="s">
        <v>789</v>
      </c>
      <c r="B36" s="45">
        <v>3900</v>
      </c>
      <c r="C36" s="31">
        <f>VLOOKUP(A36,級距!$A:$K,9,FALSE)</f>
        <v>3</v>
      </c>
      <c r="D36" s="31">
        <f>VLOOKUP($A36,級距!$A:$K,10,FALSE)</f>
        <v>9</v>
      </c>
      <c r="E36" s="31">
        <f>VLOOKUP($A36,級距!$A:$K,11,FALSE)</f>
        <v>3</v>
      </c>
      <c r="F36" s="31">
        <f>IF(A37&lt;&gt;A36,1,0)</f>
        <v>1</v>
      </c>
    </row>
    <row r="37" spans="1:6" x14ac:dyDescent="0.25">
      <c r="A37" s="46" t="s">
        <v>787</v>
      </c>
      <c r="B37" s="45">
        <v>-800</v>
      </c>
      <c r="C37" s="31">
        <f>VLOOKUP(A37,級距!$A:$K,9,FALSE)</f>
        <v>1</v>
      </c>
      <c r="D37" s="31">
        <f>VLOOKUP($A37,級距!$A:$K,10,FALSE)</f>
        <v>1</v>
      </c>
      <c r="E37" s="31">
        <f>VLOOKUP($A37,級距!$A:$K,11,FALSE)</f>
        <v>2</v>
      </c>
      <c r="F37" s="31">
        <f>IF(A38&lt;&gt;A37,1,0)</f>
        <v>1</v>
      </c>
    </row>
    <row r="38" spans="1:6" x14ac:dyDescent="0.25">
      <c r="A38" s="46" t="s">
        <v>786</v>
      </c>
      <c r="B38" s="45">
        <v>-5850</v>
      </c>
      <c r="C38" s="31">
        <f>VLOOKUP(A38,級距!$A:$K,9,FALSE)</f>
        <v>5</v>
      </c>
      <c r="D38" s="31">
        <f>VLOOKUP($A38,級距!$A:$K,10,FALSE)</f>
        <v>7</v>
      </c>
      <c r="E38" s="31">
        <f>VLOOKUP($A38,級距!$A:$K,11,FALSE)</f>
        <v>3</v>
      </c>
      <c r="F38" s="31">
        <f>IF(A39&lt;&gt;A38,1,0)</f>
        <v>1</v>
      </c>
    </row>
    <row r="39" spans="1:6" x14ac:dyDescent="0.25">
      <c r="A39" s="46" t="s">
        <v>785</v>
      </c>
      <c r="B39" s="45">
        <v>6450</v>
      </c>
      <c r="C39" s="31">
        <f>VLOOKUP(A39,級距!$A:$K,9,FALSE)</f>
        <v>6</v>
      </c>
      <c r="D39" s="31">
        <f>VLOOKUP($A39,級距!$A:$K,10,FALSE)</f>
        <v>7</v>
      </c>
      <c r="E39" s="31">
        <f>VLOOKUP($A39,級距!$A:$K,11,FALSE)</f>
        <v>4</v>
      </c>
      <c r="F39" s="31">
        <f>IF(A40&lt;&gt;A39,1,0)</f>
        <v>1</v>
      </c>
    </row>
    <row r="40" spans="1:6" x14ac:dyDescent="0.25">
      <c r="A40" s="46" t="s">
        <v>783</v>
      </c>
      <c r="B40" s="45">
        <v>1300</v>
      </c>
      <c r="C40" s="31">
        <f>VLOOKUP(A40,級距!$A:$K,9,FALSE)</f>
        <v>5</v>
      </c>
      <c r="D40" s="31">
        <f>VLOOKUP($A40,級距!$A:$K,10,FALSE)</f>
        <v>7</v>
      </c>
      <c r="E40" s="31">
        <f>VLOOKUP($A40,級距!$A:$K,11,FALSE)</f>
        <v>3</v>
      </c>
      <c r="F40" s="31">
        <f>IF(A41&lt;&gt;A40,1,0)</f>
        <v>1</v>
      </c>
    </row>
    <row r="41" spans="1:6" x14ac:dyDescent="0.25">
      <c r="A41" s="46" t="s">
        <v>782</v>
      </c>
      <c r="B41" s="45">
        <v>900</v>
      </c>
      <c r="C41" s="31">
        <f>VLOOKUP(A41,級距!$A:$K,9,FALSE)</f>
        <v>6</v>
      </c>
      <c r="D41" s="31">
        <f>VLOOKUP($A41,級距!$A:$K,10,FALSE)</f>
        <v>7</v>
      </c>
      <c r="E41" s="31">
        <f>VLOOKUP($A41,級距!$A:$K,11,FALSE)</f>
        <v>4</v>
      </c>
      <c r="F41" s="31">
        <f>IF(A42&lt;&gt;A41,1,0)</f>
        <v>1</v>
      </c>
    </row>
    <row r="42" spans="1:6" x14ac:dyDescent="0.25">
      <c r="A42" s="46" t="s">
        <v>781</v>
      </c>
      <c r="B42" s="45">
        <v>-2200</v>
      </c>
      <c r="C42" s="31">
        <f>VLOOKUP(A42,級距!$A:$K,9,FALSE)</f>
        <v>8</v>
      </c>
      <c r="D42" s="31">
        <f>VLOOKUP($A42,級距!$A:$K,10,FALSE)</f>
        <v>4</v>
      </c>
      <c r="E42" s="31">
        <f>VLOOKUP($A42,級距!$A:$K,11,FALSE)</f>
        <v>1</v>
      </c>
      <c r="F42" s="31">
        <f>IF(A43&lt;&gt;A42,1,0)</f>
        <v>1</v>
      </c>
    </row>
    <row r="43" spans="1:6" x14ac:dyDescent="0.25">
      <c r="A43" s="46" t="s">
        <v>780</v>
      </c>
      <c r="B43" s="45">
        <v>-7900</v>
      </c>
      <c r="C43" s="31">
        <f>VLOOKUP(A43,級距!$A:$K,9,FALSE)</f>
        <v>7</v>
      </c>
      <c r="D43" s="31">
        <f>VLOOKUP($A43,級距!$A:$K,10,FALSE)</f>
        <v>5</v>
      </c>
      <c r="E43" s="31">
        <f>VLOOKUP($A43,級距!$A:$K,11,FALSE)</f>
        <v>1</v>
      </c>
      <c r="F43" s="31">
        <f>IF(A44&lt;&gt;A43,1,0)</f>
        <v>1</v>
      </c>
    </row>
    <row r="44" spans="1:6" x14ac:dyDescent="0.25">
      <c r="A44" s="46" t="s">
        <v>779</v>
      </c>
      <c r="B44" s="45">
        <v>-6600</v>
      </c>
      <c r="C44" s="31">
        <f>VLOOKUP(A44,級距!$A:$K,9,FALSE)</f>
        <v>4</v>
      </c>
      <c r="D44" s="31">
        <f>VLOOKUP($A44,級距!$A:$K,10,FALSE)</f>
        <v>2</v>
      </c>
      <c r="E44" s="31">
        <f>VLOOKUP($A44,級距!$A:$K,11,FALSE)</f>
        <v>2</v>
      </c>
      <c r="F44" s="31">
        <f>IF(A45&lt;&gt;A44,1,0)</f>
        <v>1</v>
      </c>
    </row>
    <row r="45" spans="1:6" x14ac:dyDescent="0.25">
      <c r="A45" s="46" t="s">
        <v>778</v>
      </c>
      <c r="B45" s="45">
        <v>9800</v>
      </c>
      <c r="C45" s="31">
        <f>VLOOKUP(A45,級距!$A:$K,9,FALSE)</f>
        <v>10</v>
      </c>
      <c r="D45" s="31">
        <f>VLOOKUP($A45,級距!$A:$K,10,FALSE)</f>
        <v>6</v>
      </c>
      <c r="E45" s="31">
        <f>VLOOKUP($A45,級距!$A:$K,11,FALSE)</f>
        <v>1</v>
      </c>
      <c r="F45" s="31">
        <f>IF(A46&lt;&gt;A45,1,0)</f>
        <v>1</v>
      </c>
    </row>
    <row r="46" spans="1:6" x14ac:dyDescent="0.25">
      <c r="A46" s="46" t="s">
        <v>776</v>
      </c>
      <c r="B46" s="45">
        <v>4750</v>
      </c>
      <c r="C46" s="31">
        <f>VLOOKUP(A46,級距!$A:$K,9,FALSE)</f>
        <v>10</v>
      </c>
      <c r="D46" s="31">
        <f>VLOOKUP($A46,級距!$A:$K,10,FALSE)</f>
        <v>9</v>
      </c>
      <c r="E46" s="31">
        <f>VLOOKUP($A46,級距!$A:$K,11,FALSE)</f>
        <v>4</v>
      </c>
      <c r="F46" s="31">
        <f>IF(A47&lt;&gt;A46,1,0)</f>
        <v>1</v>
      </c>
    </row>
    <row r="47" spans="1:6" x14ac:dyDescent="0.25">
      <c r="A47" s="46" t="s">
        <v>771</v>
      </c>
      <c r="B47" s="45">
        <v>-5200</v>
      </c>
      <c r="C47" s="31">
        <f>VLOOKUP(A47,級距!$A:$K,9,FALSE)</f>
        <v>5</v>
      </c>
      <c r="D47" s="31">
        <f>VLOOKUP($A47,級距!$A:$K,10,FALSE)</f>
        <v>2</v>
      </c>
      <c r="E47" s="31">
        <f>VLOOKUP($A47,級距!$A:$K,11,FALSE)</f>
        <v>2</v>
      </c>
      <c r="F47" s="31">
        <f>IF(A48&lt;&gt;A47,1,0)</f>
        <v>1</v>
      </c>
    </row>
    <row r="48" spans="1:6" x14ac:dyDescent="0.25">
      <c r="A48" s="46" t="s">
        <v>770</v>
      </c>
      <c r="B48" s="45">
        <v>-400</v>
      </c>
      <c r="C48" s="31">
        <f>VLOOKUP(A48,級距!$A:$K,9,FALSE)</f>
        <v>5</v>
      </c>
      <c r="D48" s="31">
        <f>VLOOKUP($A48,級距!$A:$K,10,FALSE)</f>
        <v>1</v>
      </c>
      <c r="E48" s="31">
        <f>VLOOKUP($A48,級距!$A:$K,11,FALSE)</f>
        <v>2</v>
      </c>
      <c r="F48" s="31">
        <f>IF(A49&lt;&gt;A48,1,0)</f>
        <v>1</v>
      </c>
    </row>
    <row r="49" spans="1:6" x14ac:dyDescent="0.25">
      <c r="A49" s="46" t="s">
        <v>768</v>
      </c>
      <c r="B49" s="45">
        <v>3750</v>
      </c>
      <c r="C49" s="31">
        <f>VLOOKUP(A49,級距!$A:$K,9,FALSE)</f>
        <v>8</v>
      </c>
      <c r="D49" s="31">
        <f>VLOOKUP($A49,級距!$A:$K,10,FALSE)</f>
        <v>3</v>
      </c>
      <c r="E49" s="31">
        <f>VLOOKUP($A49,級距!$A:$K,11,FALSE)</f>
        <v>1</v>
      </c>
      <c r="F49" s="31">
        <f>IF(A50&lt;&gt;A49,1,0)</f>
        <v>1</v>
      </c>
    </row>
    <row r="50" spans="1:6" x14ac:dyDescent="0.25">
      <c r="A50" s="46" t="s">
        <v>766</v>
      </c>
      <c r="B50" s="45">
        <v>-5550</v>
      </c>
      <c r="C50" s="31">
        <f>VLOOKUP(A50,級距!$A:$K,9,FALSE)</f>
        <v>7</v>
      </c>
      <c r="D50" s="31">
        <f>VLOOKUP($A50,級距!$A:$K,10,FALSE)</f>
        <v>8</v>
      </c>
      <c r="E50" s="31">
        <f>VLOOKUP($A50,級距!$A:$K,11,FALSE)</f>
        <v>4</v>
      </c>
      <c r="F50" s="31">
        <f>IF(A51&lt;&gt;A50,1,0)</f>
        <v>1</v>
      </c>
    </row>
    <row r="51" spans="1:6" x14ac:dyDescent="0.25">
      <c r="A51" s="46" t="s">
        <v>765</v>
      </c>
      <c r="B51" s="45">
        <v>-5200</v>
      </c>
      <c r="C51" s="31">
        <f>VLOOKUP(A51,級距!$A:$K,9,FALSE)</f>
        <v>7</v>
      </c>
      <c r="D51" s="31">
        <f>VLOOKUP($A51,級距!$A:$K,10,FALSE)</f>
        <v>7</v>
      </c>
      <c r="E51" s="31">
        <f>VLOOKUP($A51,級距!$A:$K,11,FALSE)</f>
        <v>4</v>
      </c>
      <c r="F51" s="31">
        <f>IF(A52&lt;&gt;A51,1,0)</f>
        <v>1</v>
      </c>
    </row>
    <row r="52" spans="1:6" x14ac:dyDescent="0.25">
      <c r="A52" s="46" t="s">
        <v>764</v>
      </c>
      <c r="B52" s="45">
        <v>6850</v>
      </c>
      <c r="C52" s="31">
        <f>VLOOKUP(A52,級距!$A:$K,9,FALSE)</f>
        <v>9</v>
      </c>
      <c r="D52" s="31">
        <f>VLOOKUP($A52,級距!$A:$K,10,FALSE)</f>
        <v>8</v>
      </c>
      <c r="E52" s="31">
        <f>VLOOKUP($A52,級距!$A:$K,11,FALSE)</f>
        <v>4</v>
      </c>
      <c r="F52" s="31">
        <f>IF(A53&lt;&gt;A52,1,0)</f>
        <v>1</v>
      </c>
    </row>
    <row r="53" spans="1:6" x14ac:dyDescent="0.25">
      <c r="A53" s="46" t="s">
        <v>763</v>
      </c>
      <c r="B53" s="45">
        <v>9650</v>
      </c>
      <c r="C53" s="31">
        <f>VLOOKUP(A53,級距!$A:$K,9,FALSE)</f>
        <v>8</v>
      </c>
      <c r="D53" s="31">
        <f>VLOOKUP($A53,級距!$A:$K,10,FALSE)</f>
        <v>10</v>
      </c>
      <c r="E53" s="31">
        <f>VLOOKUP($A53,級距!$A:$K,11,FALSE)</f>
        <v>4</v>
      </c>
      <c r="F53" s="31">
        <f>IF(A54&lt;&gt;A53,1,0)</f>
        <v>1</v>
      </c>
    </row>
    <row r="54" spans="1:6" x14ac:dyDescent="0.25">
      <c r="A54" s="46" t="s">
        <v>762</v>
      </c>
      <c r="B54" s="45">
        <v>-1800</v>
      </c>
      <c r="C54" s="31">
        <f>VLOOKUP(A54,級距!$A:$K,9,FALSE)</f>
        <v>3</v>
      </c>
      <c r="D54" s="31">
        <f>VLOOKUP($A54,級距!$A:$K,10,FALSE)</f>
        <v>3</v>
      </c>
      <c r="E54" s="31">
        <f>VLOOKUP($A54,級距!$A:$K,11,FALSE)</f>
        <v>2</v>
      </c>
      <c r="F54" s="31">
        <f>IF(A55&lt;&gt;A54,1,0)</f>
        <v>1</v>
      </c>
    </row>
    <row r="55" spans="1:6" x14ac:dyDescent="0.25">
      <c r="A55" s="46" t="s">
        <v>761</v>
      </c>
      <c r="B55" s="45">
        <v>5000</v>
      </c>
      <c r="C55" s="31">
        <f>VLOOKUP(A55,級距!$A:$K,9,FALSE)</f>
        <v>4</v>
      </c>
      <c r="D55" s="31">
        <f>VLOOKUP($A55,級距!$A:$K,10,FALSE)</f>
        <v>7</v>
      </c>
      <c r="E55" s="31">
        <f>VLOOKUP($A55,級距!$A:$K,11,FALSE)</f>
        <v>3</v>
      </c>
      <c r="F55" s="31">
        <f>IF(A56&lt;&gt;A55,1,0)</f>
        <v>1</v>
      </c>
    </row>
    <row r="56" spans="1:6" x14ac:dyDescent="0.25">
      <c r="A56" s="46" t="s">
        <v>759</v>
      </c>
      <c r="B56" s="45">
        <v>6150</v>
      </c>
      <c r="C56" s="31">
        <f>VLOOKUP(A56,級距!$A:$K,9,FALSE)</f>
        <v>8</v>
      </c>
      <c r="D56" s="31">
        <f>VLOOKUP($A56,級距!$A:$K,10,FALSE)</f>
        <v>4</v>
      </c>
      <c r="E56" s="31">
        <f>VLOOKUP($A56,級距!$A:$K,11,FALSE)</f>
        <v>1</v>
      </c>
      <c r="F56" s="31">
        <f>IF(A57&lt;&gt;A56,1,0)</f>
        <v>1</v>
      </c>
    </row>
    <row r="57" spans="1:6" x14ac:dyDescent="0.25">
      <c r="A57" s="46" t="s">
        <v>756</v>
      </c>
      <c r="B57" s="45">
        <v>2100</v>
      </c>
      <c r="C57" s="31">
        <f>VLOOKUP(A57,級距!$A:$K,9,FALSE)</f>
        <v>10</v>
      </c>
      <c r="D57" s="31">
        <f>VLOOKUP($A57,級距!$A:$K,10,FALSE)</f>
        <v>9</v>
      </c>
      <c r="E57" s="31">
        <f>VLOOKUP($A57,級距!$A:$K,11,FALSE)</f>
        <v>4</v>
      </c>
      <c r="F57" s="31">
        <f>IF(A58&lt;&gt;A57,1,0)</f>
        <v>1</v>
      </c>
    </row>
    <row r="58" spans="1:6" x14ac:dyDescent="0.25">
      <c r="A58" s="46" t="s">
        <v>754</v>
      </c>
      <c r="B58" s="45">
        <v>9650</v>
      </c>
      <c r="C58" s="31">
        <f>VLOOKUP(A58,級距!$A:$K,9,FALSE)</f>
        <v>8</v>
      </c>
      <c r="D58" s="31">
        <f>VLOOKUP($A58,級距!$A:$K,10,FALSE)</f>
        <v>2</v>
      </c>
      <c r="E58" s="31">
        <f>VLOOKUP($A58,級距!$A:$K,11,FALSE)</f>
        <v>1</v>
      </c>
      <c r="F58" s="31">
        <f>IF(A59&lt;&gt;A58,1,0)</f>
        <v>1</v>
      </c>
    </row>
    <row r="59" spans="1:6" x14ac:dyDescent="0.25">
      <c r="A59" s="46" t="s">
        <v>753</v>
      </c>
      <c r="B59" s="45">
        <v>7450</v>
      </c>
      <c r="C59" s="31">
        <f>VLOOKUP(A59,級距!$A:$K,9,FALSE)</f>
        <v>7</v>
      </c>
      <c r="D59" s="31">
        <f>VLOOKUP($A59,級距!$A:$K,10,FALSE)</f>
        <v>9</v>
      </c>
      <c r="E59" s="31">
        <f>VLOOKUP($A59,級距!$A:$K,11,FALSE)</f>
        <v>4</v>
      </c>
      <c r="F59" s="31">
        <f>IF(A60&lt;&gt;A59,1,0)</f>
        <v>1</v>
      </c>
    </row>
    <row r="60" spans="1:6" x14ac:dyDescent="0.25">
      <c r="A60" s="46" t="s">
        <v>752</v>
      </c>
      <c r="B60" s="45">
        <v>6550</v>
      </c>
      <c r="C60" s="31">
        <f>VLOOKUP(A60,級距!$A:$K,9,FALSE)</f>
        <v>8</v>
      </c>
      <c r="D60" s="31">
        <f>VLOOKUP($A60,級距!$A:$K,10,FALSE)</f>
        <v>8</v>
      </c>
      <c r="E60" s="31">
        <f>VLOOKUP($A60,級距!$A:$K,11,FALSE)</f>
        <v>4</v>
      </c>
      <c r="F60" s="31">
        <f>IF(A61&lt;&gt;A60,1,0)</f>
        <v>1</v>
      </c>
    </row>
    <row r="61" spans="1:6" x14ac:dyDescent="0.25">
      <c r="A61" s="46" t="s">
        <v>751</v>
      </c>
      <c r="B61" s="45">
        <v>9700</v>
      </c>
      <c r="C61" s="31">
        <f>VLOOKUP(A61,級距!$A:$K,9,FALSE)</f>
        <v>8</v>
      </c>
      <c r="D61" s="31">
        <f>VLOOKUP($A61,級距!$A:$K,10,FALSE)</f>
        <v>4</v>
      </c>
      <c r="E61" s="31">
        <f>VLOOKUP($A61,級距!$A:$K,11,FALSE)</f>
        <v>1</v>
      </c>
      <c r="F61" s="31">
        <f>IF(A62&lt;&gt;A61,1,0)</f>
        <v>1</v>
      </c>
    </row>
    <row r="62" spans="1:6" x14ac:dyDescent="0.25">
      <c r="A62" s="46" t="s">
        <v>749</v>
      </c>
      <c r="B62" s="45">
        <v>16750</v>
      </c>
      <c r="C62" s="31">
        <f>VLOOKUP(A62,級距!$A:$K,9,FALSE)</f>
        <v>10</v>
      </c>
      <c r="D62" s="31">
        <f>VLOOKUP($A62,級距!$A:$K,10,FALSE)</f>
        <v>7</v>
      </c>
      <c r="E62" s="31">
        <f>VLOOKUP($A62,級距!$A:$K,11,FALSE)</f>
        <v>4</v>
      </c>
      <c r="F62" s="31">
        <f>IF(A63&lt;&gt;A62,1,0)</f>
        <v>1</v>
      </c>
    </row>
    <row r="63" spans="1:6" x14ac:dyDescent="0.25">
      <c r="A63" s="46" t="s">
        <v>748</v>
      </c>
      <c r="B63" s="45">
        <v>7350</v>
      </c>
      <c r="C63" s="31">
        <f>VLOOKUP(A63,級距!$A:$K,9,FALSE)</f>
        <v>10</v>
      </c>
      <c r="D63" s="31">
        <f>VLOOKUP($A63,級距!$A:$K,10,FALSE)</f>
        <v>3</v>
      </c>
      <c r="E63" s="31">
        <f>VLOOKUP($A63,級距!$A:$K,11,FALSE)</f>
        <v>1</v>
      </c>
      <c r="F63" s="31">
        <f>IF(A64&lt;&gt;A63,1,0)</f>
        <v>1</v>
      </c>
    </row>
    <row r="64" spans="1:6" x14ac:dyDescent="0.25">
      <c r="A64" s="46" t="s">
        <v>747</v>
      </c>
      <c r="B64" s="45">
        <v>9600</v>
      </c>
      <c r="C64" s="31">
        <f>VLOOKUP(A64,級距!$A:$K,9,FALSE)</f>
        <v>10</v>
      </c>
      <c r="D64" s="31">
        <f>VLOOKUP($A64,級距!$A:$K,10,FALSE)</f>
        <v>8</v>
      </c>
      <c r="E64" s="31">
        <f>VLOOKUP($A64,級距!$A:$K,11,FALSE)</f>
        <v>4</v>
      </c>
      <c r="F64" s="31">
        <f>IF(A65&lt;&gt;A64,1,0)</f>
        <v>1</v>
      </c>
    </row>
    <row r="65" spans="1:6" x14ac:dyDescent="0.25">
      <c r="A65" s="46" t="s">
        <v>746</v>
      </c>
      <c r="B65" s="45">
        <v>1450</v>
      </c>
      <c r="C65" s="31">
        <f>VLOOKUP(A65,級距!$A:$K,9,FALSE)</f>
        <v>9</v>
      </c>
      <c r="D65" s="31">
        <f>VLOOKUP($A65,級距!$A:$K,10,FALSE)</f>
        <v>4</v>
      </c>
      <c r="E65" s="31">
        <f>VLOOKUP($A65,級距!$A:$K,11,FALSE)</f>
        <v>1</v>
      </c>
      <c r="F65" s="31">
        <f t="shared" ref="F65:F128" si="0">IF(A66&lt;&gt;A65,1,0)</f>
        <v>1</v>
      </c>
    </row>
    <row r="66" spans="1:6" x14ac:dyDescent="0.25">
      <c r="A66" s="46" t="s">
        <v>742</v>
      </c>
      <c r="B66" s="45">
        <v>6400</v>
      </c>
      <c r="C66" s="31">
        <f>VLOOKUP(A66,級距!$A:$K,9,FALSE)</f>
        <v>9</v>
      </c>
      <c r="D66" s="31">
        <f>VLOOKUP($A66,級距!$A:$K,10,FALSE)</f>
        <v>8</v>
      </c>
      <c r="E66" s="31">
        <f>VLOOKUP($A66,級距!$A:$K,11,FALSE)</f>
        <v>4</v>
      </c>
      <c r="F66" s="31">
        <f t="shared" si="0"/>
        <v>1</v>
      </c>
    </row>
    <row r="67" spans="1:6" x14ac:dyDescent="0.25">
      <c r="A67" s="46" t="s">
        <v>739</v>
      </c>
      <c r="B67" s="45">
        <v>-6100</v>
      </c>
      <c r="C67" s="31">
        <f>VLOOKUP(A67,級距!$A:$K,9,FALSE)</f>
        <v>7</v>
      </c>
      <c r="D67" s="31">
        <f>VLOOKUP($A67,級距!$A:$K,10,FALSE)</f>
        <v>5</v>
      </c>
      <c r="E67" s="31">
        <f>VLOOKUP($A67,級距!$A:$K,11,FALSE)</f>
        <v>1</v>
      </c>
      <c r="F67" s="31">
        <f t="shared" si="0"/>
        <v>1</v>
      </c>
    </row>
    <row r="68" spans="1:6" x14ac:dyDescent="0.25">
      <c r="A68" s="46" t="s">
        <v>741</v>
      </c>
      <c r="B68" s="45">
        <v>4750</v>
      </c>
      <c r="C68" s="31">
        <f>VLOOKUP(A68,級距!$A:$K,9,FALSE)</f>
        <v>8</v>
      </c>
      <c r="D68" s="31">
        <f>VLOOKUP($A68,級距!$A:$K,10,FALSE)</f>
        <v>6</v>
      </c>
      <c r="E68" s="31">
        <f>VLOOKUP($A68,級距!$A:$K,11,FALSE)</f>
        <v>1</v>
      </c>
      <c r="F68" s="31">
        <f t="shared" si="0"/>
        <v>1</v>
      </c>
    </row>
    <row r="69" spans="1:6" x14ac:dyDescent="0.25">
      <c r="A69" s="46" t="s">
        <v>740</v>
      </c>
      <c r="B69" s="45">
        <v>7150</v>
      </c>
      <c r="C69" s="31">
        <f>VLOOKUP(A69,級距!$A:$K,9,FALSE)</f>
        <v>9</v>
      </c>
      <c r="D69" s="31">
        <f>VLOOKUP($A69,級距!$A:$K,10,FALSE)</f>
        <v>2</v>
      </c>
      <c r="E69" s="31">
        <f>VLOOKUP($A69,級距!$A:$K,11,FALSE)</f>
        <v>1</v>
      </c>
      <c r="F69" s="31">
        <f t="shared" si="0"/>
        <v>1</v>
      </c>
    </row>
    <row r="70" spans="1:6" x14ac:dyDescent="0.25">
      <c r="A70" s="46" t="s">
        <v>697</v>
      </c>
      <c r="B70" s="45">
        <v>4200</v>
      </c>
      <c r="C70" s="31">
        <f>VLOOKUP(A70,級距!$A:$K,9,FALSE)</f>
        <v>9</v>
      </c>
      <c r="D70" s="31">
        <f>VLOOKUP($A70,級距!$A:$K,10,FALSE)</f>
        <v>10</v>
      </c>
      <c r="E70" s="31">
        <f>VLOOKUP($A70,級距!$A:$K,11,FALSE)</f>
        <v>4</v>
      </c>
      <c r="F70" s="31">
        <f t="shared" si="0"/>
        <v>1</v>
      </c>
    </row>
    <row r="71" spans="1:6" x14ac:dyDescent="0.25">
      <c r="A71" s="46" t="s">
        <v>698</v>
      </c>
      <c r="B71" s="45">
        <v>6100</v>
      </c>
      <c r="C71" s="31">
        <f>VLOOKUP(A71,級距!$A:$K,9,FALSE)</f>
        <v>10</v>
      </c>
      <c r="D71" s="31">
        <f>VLOOKUP($A71,級距!$A:$K,10,FALSE)</f>
        <v>4</v>
      </c>
      <c r="E71" s="31">
        <f>VLOOKUP($A71,級距!$A:$K,11,FALSE)</f>
        <v>1</v>
      </c>
      <c r="F71" s="31">
        <f t="shared" si="0"/>
        <v>1</v>
      </c>
    </row>
    <row r="72" spans="1:6" x14ac:dyDescent="0.25">
      <c r="A72" s="46" t="s">
        <v>699</v>
      </c>
      <c r="B72" s="45">
        <v>100</v>
      </c>
      <c r="C72" s="31">
        <f>VLOOKUP(A72,級距!$A:$K,9,FALSE)</f>
        <v>5</v>
      </c>
      <c r="D72" s="31">
        <f>VLOOKUP($A72,級距!$A:$K,10,FALSE)</f>
        <v>7</v>
      </c>
      <c r="E72" s="31">
        <f>VLOOKUP($A72,級距!$A:$K,11,FALSE)</f>
        <v>3</v>
      </c>
      <c r="F72" s="31">
        <f t="shared" si="0"/>
        <v>1</v>
      </c>
    </row>
    <row r="73" spans="1:6" x14ac:dyDescent="0.25">
      <c r="A73" s="46" t="s">
        <v>700</v>
      </c>
      <c r="B73" s="45">
        <v>-5550</v>
      </c>
      <c r="C73" s="31">
        <f>VLOOKUP(A73,級距!$A:$K,9,FALSE)</f>
        <v>8</v>
      </c>
      <c r="D73" s="31">
        <f>VLOOKUP($A73,級距!$A:$K,10,FALSE)</f>
        <v>8</v>
      </c>
      <c r="E73" s="31">
        <f>VLOOKUP($A73,級距!$A:$K,11,FALSE)</f>
        <v>4</v>
      </c>
      <c r="F73" s="31">
        <f t="shared" si="0"/>
        <v>1</v>
      </c>
    </row>
    <row r="74" spans="1:6" x14ac:dyDescent="0.25">
      <c r="A74" s="46" t="s">
        <v>701</v>
      </c>
      <c r="B74" s="45">
        <v>1200</v>
      </c>
      <c r="C74" s="31">
        <f>VLOOKUP(A74,級距!$A:$K,9,FALSE)</f>
        <v>5</v>
      </c>
      <c r="D74" s="31">
        <f>VLOOKUP($A74,級距!$A:$K,10,FALSE)</f>
        <v>9</v>
      </c>
      <c r="E74" s="31">
        <f>VLOOKUP($A74,級距!$A:$K,11,FALSE)</f>
        <v>3</v>
      </c>
      <c r="F74" s="31">
        <f t="shared" si="0"/>
        <v>1</v>
      </c>
    </row>
    <row r="75" spans="1:6" x14ac:dyDescent="0.25">
      <c r="A75" s="46" t="s">
        <v>702</v>
      </c>
      <c r="B75" s="45">
        <v>2650</v>
      </c>
      <c r="C75" s="31">
        <f>VLOOKUP(A75,級距!$A:$K,9,FALSE)</f>
        <v>7</v>
      </c>
      <c r="D75" s="31">
        <f>VLOOKUP($A75,級距!$A:$K,10,FALSE)</f>
        <v>7</v>
      </c>
      <c r="E75" s="31">
        <f>VLOOKUP($A75,級距!$A:$K,11,FALSE)</f>
        <v>4</v>
      </c>
      <c r="F75" s="31">
        <f t="shared" si="0"/>
        <v>1</v>
      </c>
    </row>
    <row r="76" spans="1:6" x14ac:dyDescent="0.25">
      <c r="A76" s="46" t="s">
        <v>695</v>
      </c>
      <c r="B76" s="45">
        <v>8650</v>
      </c>
      <c r="C76" s="31">
        <f>VLOOKUP(A76,級距!$A:$K,9,FALSE)</f>
        <v>7</v>
      </c>
      <c r="D76" s="31">
        <f>VLOOKUP($A76,級距!$A:$K,10,FALSE)</f>
        <v>8</v>
      </c>
      <c r="E76" s="31">
        <f>VLOOKUP($A76,級距!$A:$K,11,FALSE)</f>
        <v>4</v>
      </c>
      <c r="F76" s="31">
        <f t="shared" si="0"/>
        <v>1</v>
      </c>
    </row>
    <row r="77" spans="1:6" x14ac:dyDescent="0.25">
      <c r="A77" s="46" t="s">
        <v>694</v>
      </c>
      <c r="B77" s="45">
        <v>-1600</v>
      </c>
      <c r="C77" s="31">
        <f>VLOOKUP(A77,級距!$A:$K,9,FALSE)</f>
        <v>7</v>
      </c>
      <c r="D77" s="31">
        <f>VLOOKUP($A77,級距!$A:$K,10,FALSE)</f>
        <v>5</v>
      </c>
      <c r="E77" s="31">
        <f>VLOOKUP($A77,級距!$A:$K,11,FALSE)</f>
        <v>1</v>
      </c>
      <c r="F77" s="31">
        <f t="shared" si="0"/>
        <v>1</v>
      </c>
    </row>
    <row r="78" spans="1:6" x14ac:dyDescent="0.25">
      <c r="A78" s="46" t="s">
        <v>692</v>
      </c>
      <c r="B78" s="45">
        <v>7700</v>
      </c>
      <c r="C78" s="31">
        <f>VLOOKUP(A78,級距!$A:$K,9,FALSE)</f>
        <v>8</v>
      </c>
      <c r="D78" s="31">
        <f>VLOOKUP($A78,級距!$A:$K,10,FALSE)</f>
        <v>4</v>
      </c>
      <c r="E78" s="31">
        <f>VLOOKUP($A78,級距!$A:$K,11,FALSE)</f>
        <v>1</v>
      </c>
      <c r="F78" s="31">
        <f t="shared" si="0"/>
        <v>1</v>
      </c>
    </row>
    <row r="79" spans="1:6" x14ac:dyDescent="0.25">
      <c r="A79" s="46" t="s">
        <v>690</v>
      </c>
      <c r="B79" s="45">
        <v>3300</v>
      </c>
      <c r="C79" s="31">
        <f>VLOOKUP(A79,級距!$A:$K,9,FALSE)</f>
        <v>7</v>
      </c>
      <c r="D79" s="31">
        <f>VLOOKUP($A79,級距!$A:$K,10,FALSE)</f>
        <v>9</v>
      </c>
      <c r="E79" s="31">
        <f>VLOOKUP($A79,級距!$A:$K,11,FALSE)</f>
        <v>4</v>
      </c>
      <c r="F79" s="31">
        <f t="shared" si="0"/>
        <v>1</v>
      </c>
    </row>
    <row r="80" spans="1:6" x14ac:dyDescent="0.25">
      <c r="A80" s="46" t="s">
        <v>689</v>
      </c>
      <c r="B80" s="45">
        <v>6450</v>
      </c>
      <c r="C80" s="31">
        <f>VLOOKUP(A80,級距!$A:$K,9,FALSE)</f>
        <v>8</v>
      </c>
      <c r="D80" s="31">
        <f>VLOOKUP($A80,級距!$A:$K,10,FALSE)</f>
        <v>7</v>
      </c>
      <c r="E80" s="31">
        <f>VLOOKUP($A80,級距!$A:$K,11,FALSE)</f>
        <v>4</v>
      </c>
      <c r="F80" s="31">
        <f t="shared" si="0"/>
        <v>1</v>
      </c>
    </row>
    <row r="81" spans="1:6" x14ac:dyDescent="0.25">
      <c r="A81" s="46" t="s">
        <v>687</v>
      </c>
      <c r="B81" s="45">
        <v>3500</v>
      </c>
      <c r="C81" s="31">
        <f>VLOOKUP(A81,級距!$A:$K,9,FALSE)</f>
        <v>5</v>
      </c>
      <c r="D81" s="31">
        <f>VLOOKUP($A81,級距!$A:$K,10,FALSE)</f>
        <v>5</v>
      </c>
      <c r="E81" s="31">
        <f>VLOOKUP($A81,級距!$A:$K,11,FALSE)</f>
        <v>2</v>
      </c>
      <c r="F81" s="31">
        <f t="shared" si="0"/>
        <v>1</v>
      </c>
    </row>
    <row r="82" spans="1:6" x14ac:dyDescent="0.25">
      <c r="A82" s="46" t="s">
        <v>686</v>
      </c>
      <c r="B82" s="45">
        <v>-5200</v>
      </c>
      <c r="C82" s="31">
        <f>VLOOKUP(A82,級距!$A:$K,9,FALSE)</f>
        <v>4</v>
      </c>
      <c r="D82" s="31">
        <f>VLOOKUP($A82,級距!$A:$K,10,FALSE)</f>
        <v>3</v>
      </c>
      <c r="E82" s="31">
        <f>VLOOKUP($A82,級距!$A:$K,11,FALSE)</f>
        <v>2</v>
      </c>
      <c r="F82" s="31">
        <f t="shared" si="0"/>
        <v>1</v>
      </c>
    </row>
    <row r="83" spans="1:6" x14ac:dyDescent="0.25">
      <c r="A83" s="46" t="s">
        <v>685</v>
      </c>
      <c r="B83" s="45">
        <v>2700</v>
      </c>
      <c r="C83" s="31">
        <f>VLOOKUP(A83,級距!$A:$K,9,FALSE)</f>
        <v>5</v>
      </c>
      <c r="D83" s="31">
        <f>VLOOKUP($A83,級距!$A:$K,10,FALSE)</f>
        <v>9</v>
      </c>
      <c r="E83" s="31">
        <f>VLOOKUP($A83,級距!$A:$K,11,FALSE)</f>
        <v>3</v>
      </c>
      <c r="F83" s="31">
        <f t="shared" si="0"/>
        <v>1</v>
      </c>
    </row>
    <row r="84" spans="1:6" x14ac:dyDescent="0.25">
      <c r="A84" s="46" t="s">
        <v>683</v>
      </c>
      <c r="B84" s="45">
        <v>-1500</v>
      </c>
      <c r="C84" s="31">
        <f>VLOOKUP(A84,級距!$A:$K,9,FALSE)</f>
        <v>2</v>
      </c>
      <c r="D84" s="31">
        <f>VLOOKUP($A84,級距!$A:$K,10,FALSE)</f>
        <v>4</v>
      </c>
      <c r="E84" s="31">
        <f>VLOOKUP($A84,級距!$A:$K,11,FALSE)</f>
        <v>2</v>
      </c>
      <c r="F84" s="31">
        <f t="shared" si="0"/>
        <v>1</v>
      </c>
    </row>
    <row r="85" spans="1:6" x14ac:dyDescent="0.25">
      <c r="A85" s="46" t="s">
        <v>682</v>
      </c>
      <c r="B85" s="45">
        <v>6600</v>
      </c>
      <c r="C85" s="31">
        <f>VLOOKUP(A85,級距!$A:$K,9,FALSE)</f>
        <v>8</v>
      </c>
      <c r="D85" s="31">
        <f>VLOOKUP($A85,級距!$A:$K,10,FALSE)</f>
        <v>8</v>
      </c>
      <c r="E85" s="31">
        <f>VLOOKUP($A85,級距!$A:$K,11,FALSE)</f>
        <v>4</v>
      </c>
      <c r="F85" s="31">
        <f t="shared" si="0"/>
        <v>1</v>
      </c>
    </row>
    <row r="86" spans="1:6" x14ac:dyDescent="0.25">
      <c r="A86" s="46" t="s">
        <v>681</v>
      </c>
      <c r="B86" s="45">
        <v>-1400</v>
      </c>
      <c r="C86" s="31">
        <f>VLOOKUP(A86,級距!$A:$K,9,FALSE)</f>
        <v>2</v>
      </c>
      <c r="D86" s="31">
        <f>VLOOKUP($A86,級距!$A:$K,10,FALSE)</f>
        <v>2</v>
      </c>
      <c r="E86" s="31">
        <f>VLOOKUP($A86,級距!$A:$K,11,FALSE)</f>
        <v>2</v>
      </c>
      <c r="F86" s="31">
        <f t="shared" si="0"/>
        <v>1</v>
      </c>
    </row>
    <row r="87" spans="1:6" x14ac:dyDescent="0.25">
      <c r="A87" s="46" t="s">
        <v>680</v>
      </c>
      <c r="B87" s="45">
        <v>4800</v>
      </c>
      <c r="C87" s="31">
        <f>VLOOKUP(A87,級距!$A:$K,9,FALSE)</f>
        <v>5</v>
      </c>
      <c r="D87" s="31">
        <f>VLOOKUP($A87,級距!$A:$K,10,FALSE)</f>
        <v>4</v>
      </c>
      <c r="E87" s="31">
        <f>VLOOKUP($A87,級距!$A:$K,11,FALSE)</f>
        <v>2</v>
      </c>
      <c r="F87" s="31">
        <f t="shared" si="0"/>
        <v>1</v>
      </c>
    </row>
    <row r="88" spans="1:6" x14ac:dyDescent="0.25">
      <c r="A88" s="46" t="s">
        <v>678</v>
      </c>
      <c r="B88" s="45">
        <v>-5700</v>
      </c>
      <c r="C88" s="31">
        <f>VLOOKUP(A88,級距!$A:$K,9,FALSE)</f>
        <v>5</v>
      </c>
      <c r="D88" s="31">
        <f>VLOOKUP($A88,級距!$A:$K,10,FALSE)</f>
        <v>5</v>
      </c>
      <c r="E88" s="31">
        <f>VLOOKUP($A88,級距!$A:$K,11,FALSE)</f>
        <v>2</v>
      </c>
      <c r="F88" s="31">
        <f t="shared" si="0"/>
        <v>1</v>
      </c>
    </row>
    <row r="89" spans="1:6" x14ac:dyDescent="0.25">
      <c r="A89" s="46" t="s">
        <v>677</v>
      </c>
      <c r="B89" s="45">
        <v>-900</v>
      </c>
      <c r="C89" s="31">
        <f>VLOOKUP(A89,級距!$A:$K,9,FALSE)</f>
        <v>6</v>
      </c>
      <c r="D89" s="31">
        <f>VLOOKUP($A89,級距!$A:$K,10,FALSE)</f>
        <v>1</v>
      </c>
      <c r="E89" s="31">
        <f>VLOOKUP($A89,級距!$A:$K,11,FALSE)</f>
        <v>1</v>
      </c>
      <c r="F89" s="31">
        <f t="shared" si="0"/>
        <v>1</v>
      </c>
    </row>
    <row r="90" spans="1:6" x14ac:dyDescent="0.25">
      <c r="A90" s="46" t="s">
        <v>676</v>
      </c>
      <c r="B90" s="45">
        <v>-800</v>
      </c>
      <c r="C90" s="31">
        <f>VLOOKUP(A90,級距!$A:$K,9,FALSE)</f>
        <v>2</v>
      </c>
      <c r="D90" s="31">
        <f>VLOOKUP($A90,級距!$A:$K,10,FALSE)</f>
        <v>4</v>
      </c>
      <c r="E90" s="31">
        <f>VLOOKUP($A90,級距!$A:$K,11,FALSE)</f>
        <v>2</v>
      </c>
      <c r="F90" s="31">
        <f t="shared" si="0"/>
        <v>1</v>
      </c>
    </row>
    <row r="91" spans="1:6" x14ac:dyDescent="0.25">
      <c r="A91" s="46" t="s">
        <v>675</v>
      </c>
      <c r="B91" s="45">
        <v>-5200</v>
      </c>
      <c r="C91" s="31">
        <f>VLOOKUP(A91,級距!$A:$K,9,FALSE)</f>
        <v>5</v>
      </c>
      <c r="D91" s="31">
        <f>VLOOKUP($A91,級距!$A:$K,10,FALSE)</f>
        <v>3</v>
      </c>
      <c r="E91" s="31">
        <f>VLOOKUP($A91,級距!$A:$K,11,FALSE)</f>
        <v>2</v>
      </c>
      <c r="F91" s="31">
        <f t="shared" si="0"/>
        <v>1</v>
      </c>
    </row>
    <row r="92" spans="1:6" x14ac:dyDescent="0.25">
      <c r="A92" s="46" t="s">
        <v>674</v>
      </c>
      <c r="B92" s="45">
        <v>-4600</v>
      </c>
      <c r="C92" s="31">
        <f>VLOOKUP(A92,級距!$A:$K,9,FALSE)</f>
        <v>6</v>
      </c>
      <c r="D92" s="31">
        <f>VLOOKUP($A92,級距!$A:$K,10,FALSE)</f>
        <v>10</v>
      </c>
      <c r="E92" s="31">
        <f>VLOOKUP($A92,級距!$A:$K,11,FALSE)</f>
        <v>4</v>
      </c>
      <c r="F92" s="31">
        <f t="shared" si="0"/>
        <v>1</v>
      </c>
    </row>
    <row r="93" spans="1:6" x14ac:dyDescent="0.25">
      <c r="A93" s="46" t="s">
        <v>672</v>
      </c>
      <c r="B93" s="45">
        <v>-1800</v>
      </c>
      <c r="C93" s="31">
        <f>VLOOKUP(A93,級距!$A:$K,9,FALSE)</f>
        <v>1</v>
      </c>
      <c r="D93" s="31">
        <f>VLOOKUP($A93,級距!$A:$K,10,FALSE)</f>
        <v>2</v>
      </c>
      <c r="E93" s="31">
        <f>VLOOKUP($A93,級距!$A:$K,11,FALSE)</f>
        <v>2</v>
      </c>
      <c r="F93" s="31">
        <f t="shared" si="0"/>
        <v>1</v>
      </c>
    </row>
    <row r="94" spans="1:6" x14ac:dyDescent="0.25">
      <c r="A94" s="46" t="s">
        <v>852</v>
      </c>
      <c r="B94" s="45">
        <v>150</v>
      </c>
      <c r="C94" s="31" t="e">
        <f>VLOOKUP(A94,級距!$A:$K,9,FALSE)</f>
        <v>#N/A</v>
      </c>
      <c r="D94" s="31" t="e">
        <f>VLOOKUP($A94,級距!$A:$K,10,FALSE)</f>
        <v>#N/A</v>
      </c>
      <c r="E94" s="31" t="e">
        <f>VLOOKUP($A94,級距!$A:$K,11,FALSE)</f>
        <v>#N/A</v>
      </c>
      <c r="F94" s="31">
        <f t="shared" si="0"/>
        <v>1</v>
      </c>
    </row>
    <row r="95" spans="1:6" x14ac:dyDescent="0.25">
      <c r="A95" s="46" t="s">
        <v>670</v>
      </c>
      <c r="B95" s="45">
        <v>-5200</v>
      </c>
      <c r="C95" s="31">
        <f>VLOOKUP(A95,級距!$A:$K,9,FALSE)</f>
        <v>2</v>
      </c>
      <c r="D95" s="31">
        <f>VLOOKUP($A95,級距!$A:$K,10,FALSE)</f>
        <v>2</v>
      </c>
      <c r="E95" s="31">
        <f>VLOOKUP($A95,級距!$A:$K,11,FALSE)</f>
        <v>2</v>
      </c>
      <c r="F95" s="31">
        <f t="shared" si="0"/>
        <v>1</v>
      </c>
    </row>
    <row r="96" spans="1:6" x14ac:dyDescent="0.25">
      <c r="A96" s="46" t="s">
        <v>669</v>
      </c>
      <c r="B96" s="45">
        <v>2200</v>
      </c>
      <c r="C96" s="31">
        <f>VLOOKUP(A96,級距!$A:$K,9,FALSE)</f>
        <v>5</v>
      </c>
      <c r="D96" s="31">
        <f>VLOOKUP($A96,級距!$A:$K,10,FALSE)</f>
        <v>5</v>
      </c>
      <c r="E96" s="31">
        <f>VLOOKUP($A96,級距!$A:$K,11,FALSE)</f>
        <v>2</v>
      </c>
      <c r="F96" s="31">
        <f t="shared" si="0"/>
        <v>1</v>
      </c>
    </row>
    <row r="97" spans="1:6" x14ac:dyDescent="0.25">
      <c r="A97" s="46" t="s">
        <v>668</v>
      </c>
      <c r="B97" s="45">
        <v>-1400</v>
      </c>
      <c r="C97" s="31">
        <f>VLOOKUP(A97,級距!$A:$K,9,FALSE)</f>
        <v>1</v>
      </c>
      <c r="D97" s="31">
        <f>VLOOKUP($A97,級距!$A:$K,10,FALSE)</f>
        <v>1</v>
      </c>
      <c r="E97" s="31">
        <f>VLOOKUP($A97,級距!$A:$K,11,FALSE)</f>
        <v>2</v>
      </c>
      <c r="F97" s="31">
        <f t="shared" si="0"/>
        <v>1</v>
      </c>
    </row>
    <row r="98" spans="1:6" x14ac:dyDescent="0.25">
      <c r="A98" s="46" t="s">
        <v>667</v>
      </c>
      <c r="B98" s="45">
        <v>-5200</v>
      </c>
      <c r="C98" s="31">
        <f>VLOOKUP(A98,級距!$A:$K,9,FALSE)</f>
        <v>5</v>
      </c>
      <c r="D98" s="31">
        <f>VLOOKUP($A98,級距!$A:$K,10,FALSE)</f>
        <v>1</v>
      </c>
      <c r="E98" s="31">
        <f>VLOOKUP($A98,級距!$A:$K,11,FALSE)</f>
        <v>2</v>
      </c>
      <c r="F98" s="31">
        <f t="shared" si="0"/>
        <v>1</v>
      </c>
    </row>
    <row r="99" spans="1:6" x14ac:dyDescent="0.25">
      <c r="A99" s="46" t="s">
        <v>666</v>
      </c>
      <c r="B99" s="45">
        <v>5650</v>
      </c>
      <c r="C99" s="31">
        <f>VLOOKUP(A99,級距!$A:$K,9,FALSE)</f>
        <v>5</v>
      </c>
      <c r="D99" s="31">
        <f>VLOOKUP($A99,級距!$A:$K,10,FALSE)</f>
        <v>6</v>
      </c>
      <c r="E99" s="31">
        <f>VLOOKUP($A99,級距!$A:$K,11,FALSE)</f>
        <v>2</v>
      </c>
      <c r="F99" s="31">
        <f t="shared" si="0"/>
        <v>1</v>
      </c>
    </row>
    <row r="100" spans="1:6" x14ac:dyDescent="0.25">
      <c r="A100" s="46" t="s">
        <v>664</v>
      </c>
      <c r="B100" s="45">
        <v>6000</v>
      </c>
      <c r="C100" s="31">
        <f>VLOOKUP(A100,級距!$A:$K,9,FALSE)</f>
        <v>7</v>
      </c>
      <c r="D100" s="31">
        <f>VLOOKUP($A100,級距!$A:$K,10,FALSE)</f>
        <v>5</v>
      </c>
      <c r="E100" s="31">
        <f>VLOOKUP($A100,級距!$A:$K,11,FALSE)</f>
        <v>1</v>
      </c>
      <c r="F100" s="31">
        <f t="shared" si="0"/>
        <v>1</v>
      </c>
    </row>
    <row r="101" spans="1:6" x14ac:dyDescent="0.25">
      <c r="A101" s="46" t="s">
        <v>662</v>
      </c>
      <c r="B101" s="45">
        <v>12250</v>
      </c>
      <c r="C101" s="31">
        <f>VLOOKUP(A101,級距!$A:$K,9,FALSE)</f>
        <v>10</v>
      </c>
      <c r="D101" s="31">
        <f>VLOOKUP($A101,級距!$A:$K,10,FALSE)</f>
        <v>9</v>
      </c>
      <c r="E101" s="31">
        <f>VLOOKUP($A101,級距!$A:$K,11,FALSE)</f>
        <v>4</v>
      </c>
      <c r="F101" s="31">
        <f t="shared" si="0"/>
        <v>1</v>
      </c>
    </row>
    <row r="102" spans="1:6" x14ac:dyDescent="0.25">
      <c r="A102" s="46" t="s">
        <v>661</v>
      </c>
      <c r="B102" s="45">
        <v>10400</v>
      </c>
      <c r="C102" s="31">
        <f>VLOOKUP(A102,級距!$A:$K,9,FALSE)</f>
        <v>10</v>
      </c>
      <c r="D102" s="31">
        <f>VLOOKUP($A102,級距!$A:$K,10,FALSE)</f>
        <v>9</v>
      </c>
      <c r="E102" s="31">
        <f>VLOOKUP($A102,級距!$A:$K,11,FALSE)</f>
        <v>4</v>
      </c>
      <c r="F102" s="31">
        <f t="shared" si="0"/>
        <v>1</v>
      </c>
    </row>
    <row r="103" spans="1:6" x14ac:dyDescent="0.25">
      <c r="A103" s="46" t="s">
        <v>660</v>
      </c>
      <c r="B103" s="45">
        <v>7300</v>
      </c>
      <c r="C103" s="31">
        <f>VLOOKUP(A103,級距!$A:$K,9,FALSE)</f>
        <v>5</v>
      </c>
      <c r="D103" s="31">
        <f>VLOOKUP($A103,級距!$A:$K,10,FALSE)</f>
        <v>8</v>
      </c>
      <c r="E103" s="31">
        <f>VLOOKUP($A103,級距!$A:$K,11,FALSE)</f>
        <v>3</v>
      </c>
      <c r="F103" s="31">
        <f t="shared" si="0"/>
        <v>1</v>
      </c>
    </row>
    <row r="104" spans="1:6" x14ac:dyDescent="0.25">
      <c r="A104" s="46" t="s">
        <v>658</v>
      </c>
      <c r="B104" s="45">
        <v>-5200</v>
      </c>
      <c r="C104" s="31">
        <f>VLOOKUP(A104,級距!$A:$K,9,FALSE)</f>
        <v>1</v>
      </c>
      <c r="D104" s="31">
        <f>VLOOKUP($A104,級距!$A:$K,10,FALSE)</f>
        <v>2</v>
      </c>
      <c r="E104" s="31">
        <f>VLOOKUP($A104,級距!$A:$K,11,FALSE)</f>
        <v>2</v>
      </c>
      <c r="F104" s="31">
        <f t="shared" si="0"/>
        <v>1</v>
      </c>
    </row>
    <row r="105" spans="1:6" x14ac:dyDescent="0.25">
      <c r="A105" s="46" t="s">
        <v>657</v>
      </c>
      <c r="B105" s="45">
        <v>-4100</v>
      </c>
      <c r="C105" s="31">
        <f>VLOOKUP(A105,級距!$A:$K,9,FALSE)</f>
        <v>4</v>
      </c>
      <c r="D105" s="31">
        <f>VLOOKUP($A105,級距!$A:$K,10,FALSE)</f>
        <v>1</v>
      </c>
      <c r="E105" s="31">
        <f>VLOOKUP($A105,級距!$A:$K,11,FALSE)</f>
        <v>2</v>
      </c>
      <c r="F105" s="31">
        <f t="shared" si="0"/>
        <v>1</v>
      </c>
    </row>
    <row r="106" spans="1:6" x14ac:dyDescent="0.25">
      <c r="A106" s="46" t="s">
        <v>655</v>
      </c>
      <c r="B106" s="45">
        <v>7050</v>
      </c>
      <c r="C106" s="31">
        <f>VLOOKUP(A106,級距!$A:$K,9,FALSE)</f>
        <v>7</v>
      </c>
      <c r="D106" s="31">
        <f>VLOOKUP($A106,級距!$A:$K,10,FALSE)</f>
        <v>5</v>
      </c>
      <c r="E106" s="31">
        <f>VLOOKUP($A106,級距!$A:$K,11,FALSE)</f>
        <v>1</v>
      </c>
      <c r="F106" s="31">
        <f t="shared" si="0"/>
        <v>1</v>
      </c>
    </row>
    <row r="107" spans="1:6" x14ac:dyDescent="0.25">
      <c r="A107" s="46" t="s">
        <v>653</v>
      </c>
      <c r="B107" s="45">
        <v>9700</v>
      </c>
      <c r="C107" s="31">
        <f>VLOOKUP(A107,級距!$A:$K,9,FALSE)</f>
        <v>9</v>
      </c>
      <c r="D107" s="31">
        <f>VLOOKUP($A107,級距!$A:$K,10,FALSE)</f>
        <v>7</v>
      </c>
      <c r="E107" s="31">
        <f>VLOOKUP($A107,級距!$A:$K,11,FALSE)</f>
        <v>4</v>
      </c>
      <c r="F107" s="31">
        <f t="shared" si="0"/>
        <v>1</v>
      </c>
    </row>
    <row r="108" spans="1:6" x14ac:dyDescent="0.25">
      <c r="A108" s="46" t="s">
        <v>652</v>
      </c>
      <c r="B108" s="45">
        <v>-4500</v>
      </c>
      <c r="C108" s="31">
        <f>VLOOKUP(A108,級距!$A:$K,9,FALSE)</f>
        <v>3</v>
      </c>
      <c r="D108" s="31">
        <f>VLOOKUP($A108,級距!$A:$K,10,FALSE)</f>
        <v>1</v>
      </c>
      <c r="E108" s="31">
        <f>VLOOKUP($A108,級距!$A:$K,11,FALSE)</f>
        <v>2</v>
      </c>
      <c r="F108" s="31">
        <f t="shared" si="0"/>
        <v>1</v>
      </c>
    </row>
    <row r="109" spans="1:6" x14ac:dyDescent="0.25">
      <c r="A109" s="46" t="s">
        <v>650</v>
      </c>
      <c r="B109" s="45">
        <v>21800</v>
      </c>
      <c r="C109" s="31">
        <f>VLOOKUP(A109,級距!$A:$K,9,FALSE)</f>
        <v>8</v>
      </c>
      <c r="D109" s="31">
        <f>VLOOKUP($A109,級距!$A:$K,10,FALSE)</f>
        <v>7</v>
      </c>
      <c r="E109" s="31">
        <f>VLOOKUP($A109,級距!$A:$K,11,FALSE)</f>
        <v>4</v>
      </c>
      <c r="F109" s="31">
        <f t="shared" si="0"/>
        <v>1</v>
      </c>
    </row>
    <row r="110" spans="1:6" x14ac:dyDescent="0.25">
      <c r="A110" s="46" t="s">
        <v>649</v>
      </c>
      <c r="B110" s="45">
        <v>-100</v>
      </c>
      <c r="C110" s="31">
        <f>VLOOKUP(A110,級距!$A:$K,9,FALSE)</f>
        <v>2</v>
      </c>
      <c r="D110" s="31">
        <f>VLOOKUP($A110,級距!$A:$K,10,FALSE)</f>
        <v>4</v>
      </c>
      <c r="E110" s="31">
        <f>VLOOKUP($A110,級距!$A:$K,11,FALSE)</f>
        <v>2</v>
      </c>
      <c r="F110" s="31">
        <f t="shared" si="0"/>
        <v>1</v>
      </c>
    </row>
    <row r="111" spans="1:6" x14ac:dyDescent="0.25">
      <c r="A111" s="46" t="s">
        <v>648</v>
      </c>
      <c r="B111" s="45">
        <v>100</v>
      </c>
      <c r="C111" s="31">
        <f>VLOOKUP(A111,級距!$A:$K,9,FALSE)</f>
        <v>3</v>
      </c>
      <c r="D111" s="31">
        <f>VLOOKUP($A111,級距!$A:$K,10,FALSE)</f>
        <v>6</v>
      </c>
      <c r="E111" s="31">
        <f>VLOOKUP($A111,級距!$A:$K,11,FALSE)</f>
        <v>2</v>
      </c>
      <c r="F111" s="31">
        <f t="shared" si="0"/>
        <v>1</v>
      </c>
    </row>
    <row r="112" spans="1:6" x14ac:dyDescent="0.25">
      <c r="A112" s="46" t="s">
        <v>647</v>
      </c>
      <c r="B112" s="45">
        <v>-5200</v>
      </c>
      <c r="C112" s="31">
        <f>VLOOKUP(A112,級距!$A:$K,9,FALSE)</f>
        <v>2</v>
      </c>
      <c r="D112" s="31">
        <f>VLOOKUP($A112,級距!$A:$K,10,FALSE)</f>
        <v>3</v>
      </c>
      <c r="E112" s="31">
        <f>VLOOKUP($A112,級距!$A:$K,11,FALSE)</f>
        <v>2</v>
      </c>
      <c r="F112" s="31">
        <f t="shared" si="0"/>
        <v>1</v>
      </c>
    </row>
    <row r="113" spans="1:6" x14ac:dyDescent="0.25">
      <c r="A113" s="46" t="s">
        <v>645</v>
      </c>
      <c r="B113" s="45">
        <v>-5200</v>
      </c>
      <c r="C113" s="31">
        <f>VLOOKUP(A113,級距!$A:$K,9,FALSE)</f>
        <v>5</v>
      </c>
      <c r="D113" s="31">
        <f>VLOOKUP($A113,級距!$A:$K,10,FALSE)</f>
        <v>2</v>
      </c>
      <c r="E113" s="31">
        <f>VLOOKUP($A113,級距!$A:$K,11,FALSE)</f>
        <v>2</v>
      </c>
      <c r="F113" s="31">
        <f t="shared" si="0"/>
        <v>1</v>
      </c>
    </row>
    <row r="114" spans="1:6" x14ac:dyDescent="0.25">
      <c r="A114" s="46" t="s">
        <v>643</v>
      </c>
      <c r="B114" s="45">
        <v>4050</v>
      </c>
      <c r="C114" s="31">
        <f>VLOOKUP(A114,級距!$A:$K,9,FALSE)</f>
        <v>5</v>
      </c>
      <c r="D114" s="31">
        <f>VLOOKUP($A114,級距!$A:$K,10,FALSE)</f>
        <v>8</v>
      </c>
      <c r="E114" s="31">
        <f>VLOOKUP($A114,級距!$A:$K,11,FALSE)</f>
        <v>3</v>
      </c>
      <c r="F114" s="31">
        <f t="shared" si="0"/>
        <v>1</v>
      </c>
    </row>
    <row r="115" spans="1:6" x14ac:dyDescent="0.25">
      <c r="A115" s="46" t="s">
        <v>641</v>
      </c>
      <c r="B115" s="45">
        <v>3600</v>
      </c>
      <c r="C115" s="31">
        <f>VLOOKUP(A115,級距!$A:$K,9,FALSE)</f>
        <v>8</v>
      </c>
      <c r="D115" s="31">
        <f>VLOOKUP($A115,級距!$A:$K,10,FALSE)</f>
        <v>6</v>
      </c>
      <c r="E115" s="31">
        <f>VLOOKUP($A115,級距!$A:$K,11,FALSE)</f>
        <v>1</v>
      </c>
      <c r="F115" s="31">
        <f t="shared" si="0"/>
        <v>1</v>
      </c>
    </row>
    <row r="116" spans="1:6" x14ac:dyDescent="0.25">
      <c r="A116" s="46" t="s">
        <v>640</v>
      </c>
      <c r="B116" s="45">
        <v>-2400</v>
      </c>
      <c r="C116" s="31">
        <f>VLOOKUP(A116,級距!$A:$K,9,FALSE)</f>
        <v>10</v>
      </c>
      <c r="D116" s="31">
        <f>VLOOKUP($A116,級距!$A:$K,10,FALSE)</f>
        <v>6</v>
      </c>
      <c r="E116" s="31">
        <f>VLOOKUP($A116,級距!$A:$K,11,FALSE)</f>
        <v>1</v>
      </c>
      <c r="F116" s="31">
        <f t="shared" si="0"/>
        <v>1</v>
      </c>
    </row>
    <row r="117" spans="1:6" x14ac:dyDescent="0.25">
      <c r="A117" s="46" t="s">
        <v>639</v>
      </c>
      <c r="B117" s="45">
        <v>5500</v>
      </c>
      <c r="C117" s="31">
        <f>VLOOKUP(A117,級距!$A:$K,9,FALSE)</f>
        <v>8</v>
      </c>
      <c r="D117" s="31">
        <f>VLOOKUP($A117,級距!$A:$K,10,FALSE)</f>
        <v>8</v>
      </c>
      <c r="E117" s="31">
        <f>VLOOKUP($A117,級距!$A:$K,11,FALSE)</f>
        <v>4</v>
      </c>
      <c r="F117" s="31">
        <f t="shared" si="0"/>
        <v>1</v>
      </c>
    </row>
    <row r="118" spans="1:6" x14ac:dyDescent="0.25">
      <c r="A118" s="46" t="s">
        <v>638</v>
      </c>
      <c r="B118" s="45">
        <v>6950</v>
      </c>
      <c r="C118" s="31">
        <f>VLOOKUP(A118,級距!$A:$K,9,FALSE)</f>
        <v>7</v>
      </c>
      <c r="D118" s="31">
        <f>VLOOKUP($A118,級距!$A:$K,10,FALSE)</f>
        <v>5</v>
      </c>
      <c r="E118" s="31">
        <f>VLOOKUP($A118,級距!$A:$K,11,FALSE)</f>
        <v>1</v>
      </c>
      <c r="F118" s="31">
        <f t="shared" si="0"/>
        <v>1</v>
      </c>
    </row>
    <row r="119" spans="1:6" x14ac:dyDescent="0.25">
      <c r="A119" s="46" t="s">
        <v>637</v>
      </c>
      <c r="B119" s="45">
        <v>7700</v>
      </c>
      <c r="C119" s="31">
        <f>VLOOKUP(A119,級距!$A:$K,9,FALSE)</f>
        <v>9</v>
      </c>
      <c r="D119" s="31">
        <f>VLOOKUP($A119,級距!$A:$K,10,FALSE)</f>
        <v>9</v>
      </c>
      <c r="E119" s="31">
        <f>VLOOKUP($A119,級距!$A:$K,11,FALSE)</f>
        <v>4</v>
      </c>
      <c r="F119" s="31">
        <f t="shared" si="0"/>
        <v>1</v>
      </c>
    </row>
    <row r="120" spans="1:6" x14ac:dyDescent="0.25">
      <c r="A120" s="46" t="s">
        <v>635</v>
      </c>
      <c r="B120" s="45">
        <v>-4400</v>
      </c>
      <c r="C120" s="31">
        <f>VLOOKUP(A120,級距!$A:$K,9,FALSE)</f>
        <v>5</v>
      </c>
      <c r="D120" s="31">
        <f>VLOOKUP($A120,級距!$A:$K,10,FALSE)</f>
        <v>2</v>
      </c>
      <c r="E120" s="31">
        <f>VLOOKUP($A120,級距!$A:$K,11,FALSE)</f>
        <v>2</v>
      </c>
      <c r="F120" s="31">
        <f t="shared" si="0"/>
        <v>1</v>
      </c>
    </row>
    <row r="121" spans="1:6" x14ac:dyDescent="0.25">
      <c r="A121" s="46" t="s">
        <v>634</v>
      </c>
      <c r="B121" s="45">
        <v>2600</v>
      </c>
      <c r="C121" s="31">
        <f>VLOOKUP(A121,級距!$A:$K,9,FALSE)</f>
        <v>2</v>
      </c>
      <c r="D121" s="31">
        <f>VLOOKUP($A121,級距!$A:$K,10,FALSE)</f>
        <v>5</v>
      </c>
      <c r="E121" s="31">
        <f>VLOOKUP($A121,級距!$A:$K,11,FALSE)</f>
        <v>2</v>
      </c>
      <c r="F121" s="31">
        <f t="shared" si="0"/>
        <v>1</v>
      </c>
    </row>
    <row r="122" spans="1:6" x14ac:dyDescent="0.25">
      <c r="A122" s="46" t="s">
        <v>633</v>
      </c>
      <c r="B122" s="45">
        <v>4700</v>
      </c>
      <c r="C122" s="31">
        <f>VLOOKUP(A122,級距!$A:$K,9,FALSE)</f>
        <v>7</v>
      </c>
      <c r="D122" s="31">
        <f>VLOOKUP($A122,級距!$A:$K,10,FALSE)</f>
        <v>9</v>
      </c>
      <c r="E122" s="31">
        <f>VLOOKUP($A122,級距!$A:$K,11,FALSE)</f>
        <v>4</v>
      </c>
      <c r="F122" s="31">
        <f t="shared" si="0"/>
        <v>1</v>
      </c>
    </row>
    <row r="123" spans="1:6" x14ac:dyDescent="0.25">
      <c r="A123" s="46" t="s">
        <v>632</v>
      </c>
      <c r="B123" s="45">
        <v>-4050</v>
      </c>
      <c r="C123" s="31">
        <f>VLOOKUP(A123,級距!$A:$K,9,FALSE)</f>
        <v>4</v>
      </c>
      <c r="D123" s="31">
        <f>VLOOKUP($A123,級距!$A:$K,10,FALSE)</f>
        <v>2</v>
      </c>
      <c r="E123" s="31">
        <f>VLOOKUP($A123,級距!$A:$K,11,FALSE)</f>
        <v>2</v>
      </c>
      <c r="F123" s="31">
        <f t="shared" si="0"/>
        <v>1</v>
      </c>
    </row>
    <row r="124" spans="1:6" x14ac:dyDescent="0.25">
      <c r="A124" s="46" t="s">
        <v>630</v>
      </c>
      <c r="B124" s="45">
        <v>-400</v>
      </c>
      <c r="C124" s="31">
        <f>VLOOKUP(A124,級距!$A:$K,9,FALSE)</f>
        <v>6</v>
      </c>
      <c r="D124" s="31">
        <f>VLOOKUP($A124,級距!$A:$K,10,FALSE)</f>
        <v>6</v>
      </c>
      <c r="E124" s="31">
        <f>VLOOKUP($A124,級距!$A:$K,11,FALSE)</f>
        <v>1</v>
      </c>
      <c r="F124" s="31">
        <f t="shared" si="0"/>
        <v>1</v>
      </c>
    </row>
    <row r="125" spans="1:6" x14ac:dyDescent="0.25">
      <c r="A125" s="46" t="s">
        <v>629</v>
      </c>
      <c r="B125" s="45">
        <v>3500</v>
      </c>
      <c r="C125" s="31">
        <f>VLOOKUP(A125,級距!$A:$K,9,FALSE)</f>
        <v>5</v>
      </c>
      <c r="D125" s="31">
        <f>VLOOKUP($A125,級距!$A:$K,10,FALSE)</f>
        <v>6</v>
      </c>
      <c r="E125" s="31">
        <f>VLOOKUP($A125,級距!$A:$K,11,FALSE)</f>
        <v>2</v>
      </c>
      <c r="F125" s="31">
        <f t="shared" si="0"/>
        <v>1</v>
      </c>
    </row>
    <row r="126" spans="1:6" x14ac:dyDescent="0.25">
      <c r="A126" s="46" t="s">
        <v>628</v>
      </c>
      <c r="B126" s="45">
        <v>-2300</v>
      </c>
      <c r="C126" s="31">
        <f>VLOOKUP(A126,級距!$A:$K,9,FALSE)</f>
        <v>8</v>
      </c>
      <c r="D126" s="31">
        <f>VLOOKUP($A126,級距!$A:$K,10,FALSE)</f>
        <v>4</v>
      </c>
      <c r="E126" s="31">
        <f>VLOOKUP($A126,級距!$A:$K,11,FALSE)</f>
        <v>1</v>
      </c>
      <c r="F126" s="31">
        <f t="shared" si="0"/>
        <v>1</v>
      </c>
    </row>
    <row r="127" spans="1:6" x14ac:dyDescent="0.25">
      <c r="A127" s="46" t="s">
        <v>627</v>
      </c>
      <c r="B127" s="45">
        <v>-5200</v>
      </c>
      <c r="C127" s="31">
        <f>VLOOKUP(A127,級距!$A:$K,9,FALSE)</f>
        <v>3</v>
      </c>
      <c r="D127" s="31">
        <f>VLOOKUP($A127,級距!$A:$K,10,FALSE)</f>
        <v>4</v>
      </c>
      <c r="E127" s="31">
        <f>VLOOKUP($A127,級距!$A:$K,11,FALSE)</f>
        <v>2</v>
      </c>
      <c r="F127" s="31">
        <f t="shared" si="0"/>
        <v>1</v>
      </c>
    </row>
    <row r="128" spans="1:6" x14ac:dyDescent="0.25">
      <c r="A128" s="46" t="s">
        <v>626</v>
      </c>
      <c r="B128" s="45">
        <v>-5200</v>
      </c>
      <c r="C128" s="31">
        <f>VLOOKUP(A128,級距!$A:$K,9,FALSE)</f>
        <v>7</v>
      </c>
      <c r="D128" s="31">
        <f>VLOOKUP($A128,級距!$A:$K,10,FALSE)</f>
        <v>7</v>
      </c>
      <c r="E128" s="31">
        <f>VLOOKUP($A128,級距!$A:$K,11,FALSE)</f>
        <v>4</v>
      </c>
      <c r="F128" s="31">
        <f t="shared" si="0"/>
        <v>1</v>
      </c>
    </row>
    <row r="129" spans="1:6" x14ac:dyDescent="0.25">
      <c r="A129" s="46" t="s">
        <v>625</v>
      </c>
      <c r="B129" s="45">
        <v>9750</v>
      </c>
      <c r="C129" s="31">
        <f>VLOOKUP(A129,級距!$A:$K,9,FALSE)</f>
        <v>10</v>
      </c>
      <c r="D129" s="31">
        <f>VLOOKUP($A129,級距!$A:$K,10,FALSE)</f>
        <v>9</v>
      </c>
      <c r="E129" s="31">
        <f>VLOOKUP($A129,級距!$A:$K,11,FALSE)</f>
        <v>4</v>
      </c>
      <c r="F129" s="31">
        <f t="shared" ref="F129:F192" si="1">IF(A130&lt;&gt;A129,1,0)</f>
        <v>1</v>
      </c>
    </row>
    <row r="130" spans="1:6" x14ac:dyDescent="0.25">
      <c r="A130" s="46" t="s">
        <v>624</v>
      </c>
      <c r="B130" s="45">
        <v>18050</v>
      </c>
      <c r="C130" s="31">
        <f>VLOOKUP(A130,級距!$A:$K,9,FALSE)</f>
        <v>10</v>
      </c>
      <c r="D130" s="31">
        <f>VLOOKUP($A130,級距!$A:$K,10,FALSE)</f>
        <v>5</v>
      </c>
      <c r="E130" s="31">
        <f>VLOOKUP($A130,級距!$A:$K,11,FALSE)</f>
        <v>1</v>
      </c>
      <c r="F130" s="31">
        <f t="shared" si="1"/>
        <v>1</v>
      </c>
    </row>
    <row r="131" spans="1:6" x14ac:dyDescent="0.25">
      <c r="A131" s="46" t="s">
        <v>623</v>
      </c>
      <c r="B131" s="45">
        <v>-5200</v>
      </c>
      <c r="C131" s="31">
        <f>VLOOKUP(A131,級距!$A:$K,9,FALSE)</f>
        <v>5</v>
      </c>
      <c r="D131" s="31">
        <f>VLOOKUP($A131,級距!$A:$K,10,FALSE)</f>
        <v>1</v>
      </c>
      <c r="E131" s="31">
        <f>VLOOKUP($A131,級距!$A:$K,11,FALSE)</f>
        <v>2</v>
      </c>
      <c r="F131" s="31">
        <f t="shared" si="1"/>
        <v>1</v>
      </c>
    </row>
    <row r="132" spans="1:6" x14ac:dyDescent="0.25">
      <c r="A132" s="46" t="s">
        <v>622</v>
      </c>
      <c r="B132" s="45">
        <v>38250</v>
      </c>
      <c r="C132" s="31">
        <f>VLOOKUP(A132,級距!$A:$K,9,FALSE)</f>
        <v>10</v>
      </c>
      <c r="D132" s="31">
        <f>VLOOKUP($A132,級距!$A:$K,10,FALSE)</f>
        <v>7</v>
      </c>
      <c r="E132" s="31">
        <f>VLOOKUP($A132,級距!$A:$K,11,FALSE)</f>
        <v>4</v>
      </c>
      <c r="F132" s="31">
        <f t="shared" si="1"/>
        <v>1</v>
      </c>
    </row>
    <row r="133" spans="1:6" x14ac:dyDescent="0.25">
      <c r="A133" s="46" t="s">
        <v>621</v>
      </c>
      <c r="B133" s="45">
        <v>-5200</v>
      </c>
      <c r="C133" s="31">
        <f>VLOOKUP(A133,級距!$A:$K,9,FALSE)</f>
        <v>9</v>
      </c>
      <c r="D133" s="31">
        <f>VLOOKUP($A133,級距!$A:$K,10,FALSE)</f>
        <v>2</v>
      </c>
      <c r="E133" s="31">
        <f>VLOOKUP($A133,級距!$A:$K,11,FALSE)</f>
        <v>1</v>
      </c>
      <c r="F133" s="31">
        <f t="shared" si="1"/>
        <v>1</v>
      </c>
    </row>
    <row r="134" spans="1:6" x14ac:dyDescent="0.25">
      <c r="A134" s="46" t="s">
        <v>620</v>
      </c>
      <c r="B134" s="45">
        <v>-5200</v>
      </c>
      <c r="C134" s="31">
        <f>VLOOKUP(A134,級距!$A:$K,9,FALSE)</f>
        <v>8</v>
      </c>
      <c r="D134" s="31">
        <f>VLOOKUP($A134,級距!$A:$K,10,FALSE)</f>
        <v>4</v>
      </c>
      <c r="E134" s="31">
        <f>VLOOKUP($A134,級距!$A:$K,11,FALSE)</f>
        <v>1</v>
      </c>
      <c r="F134" s="31">
        <f t="shared" si="1"/>
        <v>1</v>
      </c>
    </row>
    <row r="135" spans="1:6" x14ac:dyDescent="0.25">
      <c r="A135" s="46" t="s">
        <v>618</v>
      </c>
      <c r="B135" s="45">
        <v>16400</v>
      </c>
      <c r="C135" s="31">
        <f>VLOOKUP(A135,級距!$A:$K,9,FALSE)</f>
        <v>10</v>
      </c>
      <c r="D135" s="31">
        <f>VLOOKUP($A135,級距!$A:$K,10,FALSE)</f>
        <v>10</v>
      </c>
      <c r="E135" s="31">
        <f>VLOOKUP($A135,級距!$A:$K,11,FALSE)</f>
        <v>4</v>
      </c>
      <c r="F135" s="31">
        <f t="shared" si="1"/>
        <v>1</v>
      </c>
    </row>
    <row r="136" spans="1:6" x14ac:dyDescent="0.25">
      <c r="A136" s="46" t="s">
        <v>616</v>
      </c>
      <c r="B136" s="45">
        <v>-10200</v>
      </c>
      <c r="C136" s="31">
        <f>VLOOKUP(A136,級距!$A:$K,9,FALSE)</f>
        <v>10</v>
      </c>
      <c r="D136" s="31">
        <f>VLOOKUP($A136,級距!$A:$K,10,FALSE)</f>
        <v>9</v>
      </c>
      <c r="E136" s="31">
        <f>VLOOKUP($A136,級距!$A:$K,11,FALSE)</f>
        <v>4</v>
      </c>
      <c r="F136" s="31">
        <f t="shared" si="1"/>
        <v>1</v>
      </c>
    </row>
    <row r="137" spans="1:6" x14ac:dyDescent="0.25">
      <c r="A137" s="46" t="s">
        <v>614</v>
      </c>
      <c r="B137" s="45">
        <v>5200</v>
      </c>
      <c r="C137" s="31">
        <f>VLOOKUP(A137,級距!$A:$K,9,FALSE)</f>
        <v>10</v>
      </c>
      <c r="D137" s="31">
        <f>VLOOKUP($A137,級距!$A:$K,10,FALSE)</f>
        <v>8</v>
      </c>
      <c r="E137" s="31">
        <f>VLOOKUP($A137,級距!$A:$K,11,FALSE)</f>
        <v>4</v>
      </c>
      <c r="F137" s="31">
        <f t="shared" si="1"/>
        <v>1</v>
      </c>
    </row>
    <row r="138" spans="1:6" x14ac:dyDescent="0.25">
      <c r="A138" s="46" t="s">
        <v>613</v>
      </c>
      <c r="B138" s="45">
        <v>9500</v>
      </c>
      <c r="C138" s="31">
        <f>VLOOKUP(A138,級距!$A:$K,9,FALSE)</f>
        <v>10</v>
      </c>
      <c r="D138" s="31">
        <f>VLOOKUP($A138,級距!$A:$K,10,FALSE)</f>
        <v>5</v>
      </c>
      <c r="E138" s="31">
        <f>VLOOKUP($A138,級距!$A:$K,11,FALSE)</f>
        <v>1</v>
      </c>
      <c r="F138" s="31">
        <f t="shared" si="1"/>
        <v>1</v>
      </c>
    </row>
    <row r="139" spans="1:6" x14ac:dyDescent="0.25">
      <c r="A139" s="46" t="s">
        <v>612</v>
      </c>
      <c r="B139" s="45">
        <v>10700</v>
      </c>
      <c r="C139" s="31">
        <f>VLOOKUP(A139,級距!$A:$K,9,FALSE)</f>
        <v>10</v>
      </c>
      <c r="D139" s="31">
        <f>VLOOKUP($A139,級距!$A:$K,10,FALSE)</f>
        <v>7</v>
      </c>
      <c r="E139" s="31">
        <f>VLOOKUP($A139,級距!$A:$K,11,FALSE)</f>
        <v>4</v>
      </c>
      <c r="F139" s="31">
        <f t="shared" si="1"/>
        <v>1</v>
      </c>
    </row>
    <row r="140" spans="1:6" x14ac:dyDescent="0.25">
      <c r="A140" s="46" t="s">
        <v>611</v>
      </c>
      <c r="B140" s="45">
        <v>22950</v>
      </c>
      <c r="C140" s="31">
        <f>VLOOKUP(A140,級距!$A:$K,9,FALSE)</f>
        <v>10</v>
      </c>
      <c r="D140" s="31">
        <f>VLOOKUP($A140,級距!$A:$K,10,FALSE)</f>
        <v>9</v>
      </c>
      <c r="E140" s="31">
        <f>VLOOKUP($A140,級距!$A:$K,11,FALSE)</f>
        <v>4</v>
      </c>
      <c r="F140" s="31">
        <f t="shared" si="1"/>
        <v>1</v>
      </c>
    </row>
    <row r="141" spans="1:6" x14ac:dyDescent="0.25">
      <c r="A141" s="46" t="s">
        <v>609</v>
      </c>
      <c r="B141" s="45">
        <v>8600</v>
      </c>
      <c r="C141" s="31">
        <f>VLOOKUP(A141,級距!$A:$K,9,FALSE)</f>
        <v>9</v>
      </c>
      <c r="D141" s="31">
        <f>VLOOKUP($A141,級距!$A:$K,10,FALSE)</f>
        <v>9</v>
      </c>
      <c r="E141" s="31">
        <f>VLOOKUP($A141,級距!$A:$K,11,FALSE)</f>
        <v>4</v>
      </c>
      <c r="F141" s="31">
        <f t="shared" si="1"/>
        <v>1</v>
      </c>
    </row>
    <row r="142" spans="1:6" x14ac:dyDescent="0.25">
      <c r="A142" s="46" t="s">
        <v>607</v>
      </c>
      <c r="B142" s="45">
        <v>-5200</v>
      </c>
      <c r="C142" s="31">
        <f>VLOOKUP(A142,級距!$A:$K,9,FALSE)</f>
        <v>7</v>
      </c>
      <c r="D142" s="31">
        <f>VLOOKUP($A142,級距!$A:$K,10,FALSE)</f>
        <v>4</v>
      </c>
      <c r="E142" s="31">
        <f>VLOOKUP($A142,級距!$A:$K,11,FALSE)</f>
        <v>1</v>
      </c>
      <c r="F142" s="31">
        <f t="shared" si="1"/>
        <v>1</v>
      </c>
    </row>
    <row r="143" spans="1:6" x14ac:dyDescent="0.25">
      <c r="A143" s="46" t="s">
        <v>606</v>
      </c>
      <c r="B143" s="45">
        <v>4900</v>
      </c>
      <c r="C143" s="31">
        <f>VLOOKUP(A143,級距!$A:$K,9,FALSE)</f>
        <v>8</v>
      </c>
      <c r="D143" s="31">
        <f>VLOOKUP($A143,級距!$A:$K,10,FALSE)</f>
        <v>8</v>
      </c>
      <c r="E143" s="31">
        <f>VLOOKUP($A143,級距!$A:$K,11,FALSE)</f>
        <v>4</v>
      </c>
      <c r="F143" s="31">
        <f t="shared" si="1"/>
        <v>1</v>
      </c>
    </row>
    <row r="144" spans="1:6" x14ac:dyDescent="0.25">
      <c r="A144" s="46" t="s">
        <v>605</v>
      </c>
      <c r="B144" s="45">
        <v>2100</v>
      </c>
      <c r="C144" s="31">
        <f>VLOOKUP(A144,級距!$A:$K,9,FALSE)</f>
        <v>4</v>
      </c>
      <c r="D144" s="31">
        <f>VLOOKUP($A144,級距!$A:$K,10,FALSE)</f>
        <v>6</v>
      </c>
      <c r="E144" s="31">
        <f>VLOOKUP($A144,級距!$A:$K,11,FALSE)</f>
        <v>2</v>
      </c>
      <c r="F144" s="31">
        <f t="shared" si="1"/>
        <v>1</v>
      </c>
    </row>
    <row r="145" spans="1:6" x14ac:dyDescent="0.25">
      <c r="A145" s="46" t="s">
        <v>604</v>
      </c>
      <c r="B145" s="45">
        <v>5700</v>
      </c>
      <c r="C145" s="31">
        <f>VLOOKUP(A145,級距!$A:$K,9,FALSE)</f>
        <v>4</v>
      </c>
      <c r="D145" s="31">
        <f>VLOOKUP($A145,級距!$A:$K,10,FALSE)</f>
        <v>4</v>
      </c>
      <c r="E145" s="31">
        <f>VLOOKUP($A145,級距!$A:$K,11,FALSE)</f>
        <v>2</v>
      </c>
      <c r="F145" s="31">
        <f t="shared" si="1"/>
        <v>1</v>
      </c>
    </row>
    <row r="146" spans="1:6" x14ac:dyDescent="0.25">
      <c r="A146" s="46" t="s">
        <v>602</v>
      </c>
      <c r="B146" s="45">
        <v>-5350</v>
      </c>
      <c r="C146" s="31">
        <f>VLOOKUP(A146,級距!$A:$K,9,FALSE)</f>
        <v>1</v>
      </c>
      <c r="D146" s="31">
        <f>VLOOKUP($A146,級距!$A:$K,10,FALSE)</f>
        <v>3</v>
      </c>
      <c r="E146" s="31">
        <f>VLOOKUP($A146,級距!$A:$K,11,FALSE)</f>
        <v>2</v>
      </c>
      <c r="F146" s="31">
        <f t="shared" si="1"/>
        <v>1</v>
      </c>
    </row>
    <row r="147" spans="1:6" x14ac:dyDescent="0.25">
      <c r="A147" s="46" t="s">
        <v>601</v>
      </c>
      <c r="B147" s="45">
        <v>-7100</v>
      </c>
      <c r="C147" s="31">
        <f>VLOOKUP(A147,級距!$A:$K,9,FALSE)</f>
        <v>1</v>
      </c>
      <c r="D147" s="31">
        <f>VLOOKUP($A147,級距!$A:$K,10,FALSE)</f>
        <v>4</v>
      </c>
      <c r="E147" s="31">
        <f>VLOOKUP($A147,級距!$A:$K,11,FALSE)</f>
        <v>2</v>
      </c>
      <c r="F147" s="31">
        <f t="shared" si="1"/>
        <v>1</v>
      </c>
    </row>
    <row r="148" spans="1:6" x14ac:dyDescent="0.25">
      <c r="A148" s="46" t="s">
        <v>600</v>
      </c>
      <c r="B148" s="45">
        <v>-1650</v>
      </c>
      <c r="C148" s="31">
        <f>VLOOKUP(A148,級距!$A:$K,9,FALSE)</f>
        <v>3</v>
      </c>
      <c r="D148" s="31">
        <f>VLOOKUP($A148,級距!$A:$K,10,FALSE)</f>
        <v>1</v>
      </c>
      <c r="E148" s="31">
        <f>VLOOKUP($A148,級距!$A:$K,11,FALSE)</f>
        <v>2</v>
      </c>
      <c r="F148" s="31">
        <f t="shared" si="1"/>
        <v>1</v>
      </c>
    </row>
    <row r="149" spans="1:6" x14ac:dyDescent="0.25">
      <c r="A149" s="46" t="s">
        <v>597</v>
      </c>
      <c r="B149" s="45">
        <v>800</v>
      </c>
      <c r="C149" s="31">
        <f>VLOOKUP(A149,級距!$A:$K,9,FALSE)</f>
        <v>2</v>
      </c>
      <c r="D149" s="31">
        <f>VLOOKUP($A149,級距!$A:$K,10,FALSE)</f>
        <v>5</v>
      </c>
      <c r="E149" s="31">
        <f>VLOOKUP($A149,級距!$A:$K,11,FALSE)</f>
        <v>2</v>
      </c>
      <c r="F149" s="31">
        <f t="shared" si="1"/>
        <v>1</v>
      </c>
    </row>
    <row r="150" spans="1:6" x14ac:dyDescent="0.25">
      <c r="A150" s="46" t="s">
        <v>595</v>
      </c>
      <c r="B150" s="45">
        <v>-600</v>
      </c>
      <c r="C150" s="31">
        <f>VLOOKUP(A150,級距!$A:$K,9,FALSE)</f>
        <v>2</v>
      </c>
      <c r="D150" s="31">
        <f>VLOOKUP($A150,級距!$A:$K,10,FALSE)</f>
        <v>7</v>
      </c>
      <c r="E150" s="31">
        <f>VLOOKUP($A150,級距!$A:$K,11,FALSE)</f>
        <v>3</v>
      </c>
      <c r="F150" s="31">
        <f t="shared" si="1"/>
        <v>1</v>
      </c>
    </row>
    <row r="151" spans="1:6" x14ac:dyDescent="0.25">
      <c r="A151" s="46" t="s">
        <v>594</v>
      </c>
      <c r="B151" s="45">
        <v>4250</v>
      </c>
      <c r="C151" s="31">
        <f>VLOOKUP(A151,級距!$A:$K,9,FALSE)</f>
        <v>9</v>
      </c>
      <c r="D151" s="31">
        <f>VLOOKUP($A151,級距!$A:$K,10,FALSE)</f>
        <v>6</v>
      </c>
      <c r="E151" s="31">
        <f>VLOOKUP($A151,級距!$A:$K,11,FALSE)</f>
        <v>1</v>
      </c>
      <c r="F151" s="31">
        <f t="shared" si="1"/>
        <v>1</v>
      </c>
    </row>
    <row r="152" spans="1:6" x14ac:dyDescent="0.25">
      <c r="A152" s="46" t="s">
        <v>593</v>
      </c>
      <c r="B152" s="45">
        <v>8850</v>
      </c>
      <c r="C152" s="31">
        <f>VLOOKUP(A152,級距!$A:$K,9,FALSE)</f>
        <v>6</v>
      </c>
      <c r="D152" s="31">
        <f>VLOOKUP($A152,級距!$A:$K,10,FALSE)</f>
        <v>7</v>
      </c>
      <c r="E152" s="31">
        <f>VLOOKUP($A152,級距!$A:$K,11,FALSE)</f>
        <v>4</v>
      </c>
      <c r="F152" s="31">
        <f t="shared" si="1"/>
        <v>1</v>
      </c>
    </row>
    <row r="153" spans="1:6" x14ac:dyDescent="0.25">
      <c r="A153" s="46" t="s">
        <v>592</v>
      </c>
      <c r="B153" s="45">
        <v>-1600</v>
      </c>
      <c r="C153" s="31">
        <f>VLOOKUP(A153,級距!$A:$K,9,FALSE)</f>
        <v>2</v>
      </c>
      <c r="D153" s="31">
        <f>VLOOKUP($A153,級距!$A:$K,10,FALSE)</f>
        <v>7</v>
      </c>
      <c r="E153" s="31">
        <f>VLOOKUP($A153,級距!$A:$K,11,FALSE)</f>
        <v>3</v>
      </c>
      <c r="F153" s="31">
        <f t="shared" si="1"/>
        <v>1</v>
      </c>
    </row>
    <row r="154" spans="1:6" x14ac:dyDescent="0.25">
      <c r="A154" s="46" t="s">
        <v>591</v>
      </c>
      <c r="B154" s="45">
        <v>2700</v>
      </c>
      <c r="C154" s="31">
        <f>VLOOKUP(A154,級距!$A:$K,9,FALSE)</f>
        <v>3</v>
      </c>
      <c r="D154" s="31">
        <f>VLOOKUP($A154,級距!$A:$K,10,FALSE)</f>
        <v>9</v>
      </c>
      <c r="E154" s="31">
        <f>VLOOKUP($A154,級距!$A:$K,11,FALSE)</f>
        <v>3</v>
      </c>
      <c r="F154" s="31">
        <f t="shared" si="1"/>
        <v>1</v>
      </c>
    </row>
    <row r="155" spans="1:6" x14ac:dyDescent="0.25">
      <c r="A155" s="46" t="s">
        <v>590</v>
      </c>
      <c r="B155" s="45">
        <v>-1600</v>
      </c>
      <c r="C155" s="31">
        <f>VLOOKUP(A155,級距!$A:$K,9,FALSE)</f>
        <v>1</v>
      </c>
      <c r="D155" s="31">
        <f>VLOOKUP($A155,級距!$A:$K,10,FALSE)</f>
        <v>2</v>
      </c>
      <c r="E155" s="31">
        <f>VLOOKUP($A155,級距!$A:$K,11,FALSE)</f>
        <v>2</v>
      </c>
      <c r="F155" s="31">
        <f t="shared" si="1"/>
        <v>1</v>
      </c>
    </row>
    <row r="156" spans="1:6" x14ac:dyDescent="0.25">
      <c r="A156" s="46" t="s">
        <v>589</v>
      </c>
      <c r="B156" s="45">
        <v>900</v>
      </c>
      <c r="C156" s="31">
        <f>VLOOKUP(A156,級距!$A:$K,9,FALSE)</f>
        <v>1</v>
      </c>
      <c r="D156" s="31">
        <f>VLOOKUP($A156,級距!$A:$K,10,FALSE)</f>
        <v>5</v>
      </c>
      <c r="E156" s="31">
        <f>VLOOKUP($A156,級距!$A:$K,11,FALSE)</f>
        <v>2</v>
      </c>
      <c r="F156" s="31">
        <f t="shared" si="1"/>
        <v>1</v>
      </c>
    </row>
    <row r="157" spans="1:6" x14ac:dyDescent="0.25">
      <c r="A157" s="46" t="s">
        <v>588</v>
      </c>
      <c r="B157" s="45">
        <v>-1700</v>
      </c>
      <c r="C157" s="31">
        <f>VLOOKUP(A157,級距!$A:$K,9,FALSE)</f>
        <v>4</v>
      </c>
      <c r="D157" s="31">
        <f>VLOOKUP($A157,級距!$A:$K,10,FALSE)</f>
        <v>4</v>
      </c>
      <c r="E157" s="31">
        <f>VLOOKUP($A157,級距!$A:$K,11,FALSE)</f>
        <v>2</v>
      </c>
      <c r="F157" s="31">
        <f t="shared" si="1"/>
        <v>1</v>
      </c>
    </row>
    <row r="158" spans="1:6" x14ac:dyDescent="0.25">
      <c r="A158" s="46" t="s">
        <v>587</v>
      </c>
      <c r="B158" s="45">
        <v>100</v>
      </c>
      <c r="C158" s="31">
        <f>VLOOKUP(A158,級距!$A:$K,9,FALSE)</f>
        <v>2</v>
      </c>
      <c r="D158" s="31">
        <f>VLOOKUP($A158,級距!$A:$K,10,FALSE)</f>
        <v>3</v>
      </c>
      <c r="E158" s="31">
        <f>VLOOKUP($A158,級距!$A:$K,11,FALSE)</f>
        <v>2</v>
      </c>
      <c r="F158" s="31">
        <f t="shared" si="1"/>
        <v>1</v>
      </c>
    </row>
    <row r="159" spans="1:6" x14ac:dyDescent="0.25">
      <c r="A159" s="46" t="s">
        <v>584</v>
      </c>
      <c r="B159" s="45">
        <v>-450</v>
      </c>
      <c r="C159" s="31">
        <f>VLOOKUP(A159,級距!$A:$K,9,FALSE)</f>
        <v>1</v>
      </c>
      <c r="D159" s="31">
        <f>VLOOKUP($A159,級距!$A:$K,10,FALSE)</f>
        <v>4</v>
      </c>
      <c r="E159" s="31">
        <f>VLOOKUP($A159,級距!$A:$K,11,FALSE)</f>
        <v>2</v>
      </c>
      <c r="F159" s="31">
        <f t="shared" si="1"/>
        <v>1</v>
      </c>
    </row>
    <row r="160" spans="1:6" x14ac:dyDescent="0.25">
      <c r="A160" s="46" t="s">
        <v>583</v>
      </c>
      <c r="B160" s="45">
        <v>-5200</v>
      </c>
      <c r="C160" s="31">
        <f>VLOOKUP(A160,級距!$A:$K,9,FALSE)</f>
        <v>5</v>
      </c>
      <c r="D160" s="31">
        <f>VLOOKUP($A160,級距!$A:$K,10,FALSE)</f>
        <v>2</v>
      </c>
      <c r="E160" s="31">
        <f>VLOOKUP($A160,級距!$A:$K,11,FALSE)</f>
        <v>2</v>
      </c>
      <c r="F160" s="31">
        <f t="shared" si="1"/>
        <v>1</v>
      </c>
    </row>
    <row r="161" spans="1:6" x14ac:dyDescent="0.25">
      <c r="A161" s="46" t="s">
        <v>582</v>
      </c>
      <c r="B161" s="45">
        <v>-350</v>
      </c>
      <c r="C161" s="31">
        <f>VLOOKUP(A161,級距!$A:$K,9,FALSE)</f>
        <v>4</v>
      </c>
      <c r="D161" s="31">
        <f>VLOOKUP($A161,級距!$A:$K,10,FALSE)</f>
        <v>7</v>
      </c>
      <c r="E161" s="31">
        <f>VLOOKUP($A161,級距!$A:$K,11,FALSE)</f>
        <v>3</v>
      </c>
      <c r="F161" s="31">
        <f t="shared" si="1"/>
        <v>1</v>
      </c>
    </row>
    <row r="162" spans="1:6" x14ac:dyDescent="0.25">
      <c r="A162" s="46" t="s">
        <v>581</v>
      </c>
      <c r="B162" s="45">
        <v>-2700</v>
      </c>
      <c r="C162" s="31">
        <f>VLOOKUP(A162,級距!$A:$K,9,FALSE)</f>
        <v>2</v>
      </c>
      <c r="D162" s="31">
        <f>VLOOKUP($A162,級距!$A:$K,10,FALSE)</f>
        <v>2</v>
      </c>
      <c r="E162" s="31">
        <f>VLOOKUP($A162,級距!$A:$K,11,FALSE)</f>
        <v>2</v>
      </c>
      <c r="F162" s="31">
        <f t="shared" si="1"/>
        <v>1</v>
      </c>
    </row>
    <row r="163" spans="1:6" x14ac:dyDescent="0.25">
      <c r="A163" s="46" t="s">
        <v>579</v>
      </c>
      <c r="B163" s="45">
        <v>-3600</v>
      </c>
      <c r="C163" s="31">
        <f>VLOOKUP(A163,級距!$A:$K,9,FALSE)</f>
        <v>3</v>
      </c>
      <c r="D163" s="31">
        <f>VLOOKUP($A163,級距!$A:$K,10,FALSE)</f>
        <v>1</v>
      </c>
      <c r="E163" s="31">
        <f>VLOOKUP($A163,級距!$A:$K,11,FALSE)</f>
        <v>2</v>
      </c>
      <c r="F163" s="31">
        <f t="shared" si="1"/>
        <v>1</v>
      </c>
    </row>
    <row r="164" spans="1:6" x14ac:dyDescent="0.25">
      <c r="A164" s="46" t="s">
        <v>577</v>
      </c>
      <c r="B164" s="45">
        <v>-3300</v>
      </c>
      <c r="C164" s="31">
        <f>VLOOKUP(A164,級距!$A:$K,9,FALSE)</f>
        <v>4</v>
      </c>
      <c r="D164" s="31">
        <f>VLOOKUP($A164,級距!$A:$K,10,FALSE)</f>
        <v>5</v>
      </c>
      <c r="E164" s="31">
        <f>VLOOKUP($A164,級距!$A:$K,11,FALSE)</f>
        <v>2</v>
      </c>
      <c r="F164" s="31">
        <f t="shared" si="1"/>
        <v>1</v>
      </c>
    </row>
    <row r="165" spans="1:6" x14ac:dyDescent="0.25">
      <c r="A165" s="46" t="s">
        <v>576</v>
      </c>
      <c r="B165" s="45">
        <v>-750</v>
      </c>
      <c r="C165" s="31">
        <f>VLOOKUP(A165,級距!$A:$K,9,FALSE)</f>
        <v>5</v>
      </c>
      <c r="D165" s="31">
        <f>VLOOKUP($A165,級距!$A:$K,10,FALSE)</f>
        <v>6</v>
      </c>
      <c r="E165" s="31">
        <f>VLOOKUP($A165,級距!$A:$K,11,FALSE)</f>
        <v>2</v>
      </c>
      <c r="F165" s="31">
        <f t="shared" si="1"/>
        <v>1</v>
      </c>
    </row>
    <row r="166" spans="1:6" x14ac:dyDescent="0.25">
      <c r="A166" s="46" t="s">
        <v>574</v>
      </c>
      <c r="B166" s="45">
        <v>-3550</v>
      </c>
      <c r="C166" s="31">
        <f>VLOOKUP(A166,級距!$A:$K,9,FALSE)</f>
        <v>5</v>
      </c>
      <c r="D166" s="31">
        <f>VLOOKUP($A166,級距!$A:$K,10,FALSE)</f>
        <v>2</v>
      </c>
      <c r="E166" s="31">
        <f>VLOOKUP($A166,級距!$A:$K,11,FALSE)</f>
        <v>2</v>
      </c>
      <c r="F166" s="31">
        <f t="shared" si="1"/>
        <v>1</v>
      </c>
    </row>
    <row r="167" spans="1:6" x14ac:dyDescent="0.25">
      <c r="A167" s="46" t="s">
        <v>573</v>
      </c>
      <c r="B167" s="45">
        <v>-700</v>
      </c>
      <c r="C167" s="31">
        <f>VLOOKUP(A167,級距!$A:$K,9,FALSE)</f>
        <v>2</v>
      </c>
      <c r="D167" s="31">
        <f>VLOOKUP($A167,級距!$A:$K,10,FALSE)</f>
        <v>7</v>
      </c>
      <c r="E167" s="31">
        <f>VLOOKUP($A167,級距!$A:$K,11,FALSE)</f>
        <v>3</v>
      </c>
      <c r="F167" s="31">
        <f t="shared" si="1"/>
        <v>1</v>
      </c>
    </row>
    <row r="168" spans="1:6" x14ac:dyDescent="0.25">
      <c r="A168" s="46" t="s">
        <v>570</v>
      </c>
      <c r="B168" s="45">
        <v>-2800</v>
      </c>
      <c r="C168" s="31">
        <f>VLOOKUP(A168,級距!$A:$K,9,FALSE)</f>
        <v>2</v>
      </c>
      <c r="D168" s="31">
        <f>VLOOKUP($A168,級距!$A:$K,10,FALSE)</f>
        <v>2</v>
      </c>
      <c r="E168" s="31">
        <f>VLOOKUP($A168,級距!$A:$K,11,FALSE)</f>
        <v>2</v>
      </c>
      <c r="F168" s="31">
        <f t="shared" si="1"/>
        <v>1</v>
      </c>
    </row>
    <row r="169" spans="1:6" x14ac:dyDescent="0.25">
      <c r="A169" s="46" t="s">
        <v>569</v>
      </c>
      <c r="B169" s="45">
        <v>-5300</v>
      </c>
      <c r="C169" s="31">
        <f>VLOOKUP(A169,級距!$A:$K,9,FALSE)</f>
        <v>3</v>
      </c>
      <c r="D169" s="31">
        <f>VLOOKUP($A169,級距!$A:$K,10,FALSE)</f>
        <v>1</v>
      </c>
      <c r="E169" s="31">
        <f>VLOOKUP($A169,級距!$A:$K,11,FALSE)</f>
        <v>2</v>
      </c>
      <c r="F169" s="31">
        <f t="shared" si="1"/>
        <v>1</v>
      </c>
    </row>
    <row r="170" spans="1:6" x14ac:dyDescent="0.25">
      <c r="A170" s="46" t="s">
        <v>568</v>
      </c>
      <c r="B170" s="45">
        <v>-1500</v>
      </c>
      <c r="C170" s="31">
        <f>VLOOKUP(A170,級距!$A:$K,9,FALSE)</f>
        <v>3</v>
      </c>
      <c r="D170" s="31">
        <f>VLOOKUP($A170,級距!$A:$K,10,FALSE)</f>
        <v>6</v>
      </c>
      <c r="E170" s="31">
        <f>VLOOKUP($A170,級距!$A:$K,11,FALSE)</f>
        <v>2</v>
      </c>
      <c r="F170" s="31">
        <f t="shared" si="1"/>
        <v>1</v>
      </c>
    </row>
    <row r="171" spans="1:6" x14ac:dyDescent="0.25">
      <c r="A171" s="46" t="s">
        <v>566</v>
      </c>
      <c r="B171" s="45">
        <v>1100</v>
      </c>
      <c r="C171" s="31">
        <f>VLOOKUP(A171,級距!$A:$K,9,FALSE)</f>
        <v>6</v>
      </c>
      <c r="D171" s="31">
        <f>VLOOKUP($A171,級距!$A:$K,10,FALSE)</f>
        <v>9</v>
      </c>
      <c r="E171" s="31">
        <f>VLOOKUP($A171,級距!$A:$K,11,FALSE)</f>
        <v>4</v>
      </c>
      <c r="F171" s="31">
        <f t="shared" si="1"/>
        <v>1</v>
      </c>
    </row>
    <row r="172" spans="1:6" x14ac:dyDescent="0.25">
      <c r="A172" s="46" t="s">
        <v>565</v>
      </c>
      <c r="B172" s="45">
        <v>3600</v>
      </c>
      <c r="C172" s="31">
        <f>VLOOKUP(A172,級距!$A:$K,9,FALSE)</f>
        <v>5</v>
      </c>
      <c r="D172" s="31">
        <f>VLOOKUP($A172,級距!$A:$K,10,FALSE)</f>
        <v>6</v>
      </c>
      <c r="E172" s="31">
        <f>VLOOKUP($A172,級距!$A:$K,11,FALSE)</f>
        <v>2</v>
      </c>
      <c r="F172" s="31">
        <f t="shared" si="1"/>
        <v>1</v>
      </c>
    </row>
    <row r="173" spans="1:6" x14ac:dyDescent="0.25">
      <c r="A173" s="46" t="s">
        <v>564</v>
      </c>
      <c r="B173" s="45">
        <v>-1600</v>
      </c>
      <c r="C173" s="31">
        <f>VLOOKUP(A173,級距!$A:$K,9,FALSE)</f>
        <v>2</v>
      </c>
      <c r="D173" s="31">
        <f>VLOOKUP($A173,級距!$A:$K,10,FALSE)</f>
        <v>5</v>
      </c>
      <c r="E173" s="31">
        <f>VLOOKUP($A173,級距!$A:$K,11,FALSE)</f>
        <v>2</v>
      </c>
      <c r="F173" s="31">
        <f t="shared" si="1"/>
        <v>1</v>
      </c>
    </row>
    <row r="174" spans="1:6" x14ac:dyDescent="0.25">
      <c r="A174" s="46" t="s">
        <v>563</v>
      </c>
      <c r="B174" s="45">
        <v>-1500</v>
      </c>
      <c r="C174" s="31">
        <f>VLOOKUP(A174,級距!$A:$K,9,FALSE)</f>
        <v>3</v>
      </c>
      <c r="D174" s="31">
        <f>VLOOKUP($A174,級距!$A:$K,10,FALSE)</f>
        <v>4</v>
      </c>
      <c r="E174" s="31">
        <f>VLOOKUP($A174,級距!$A:$K,11,FALSE)</f>
        <v>2</v>
      </c>
      <c r="F174" s="31">
        <f t="shared" si="1"/>
        <v>1</v>
      </c>
    </row>
    <row r="175" spans="1:6" x14ac:dyDescent="0.25">
      <c r="A175" s="46" t="s">
        <v>562</v>
      </c>
      <c r="B175" s="45">
        <v>-2500</v>
      </c>
      <c r="C175" s="31">
        <f>VLOOKUP(A175,級距!$A:$K,9,FALSE)</f>
        <v>2</v>
      </c>
      <c r="D175" s="31">
        <f>VLOOKUP($A175,級距!$A:$K,10,FALSE)</f>
        <v>1</v>
      </c>
      <c r="E175" s="31">
        <f>VLOOKUP($A175,級距!$A:$K,11,FALSE)</f>
        <v>2</v>
      </c>
      <c r="F175" s="31">
        <f t="shared" si="1"/>
        <v>1</v>
      </c>
    </row>
    <row r="176" spans="1:6" x14ac:dyDescent="0.25">
      <c r="A176" s="46" t="s">
        <v>561</v>
      </c>
      <c r="B176" s="45">
        <v>-1500</v>
      </c>
      <c r="C176" s="31">
        <f>VLOOKUP(A176,級距!$A:$K,9,FALSE)</f>
        <v>1</v>
      </c>
      <c r="D176" s="31">
        <f>VLOOKUP($A176,級距!$A:$K,10,FALSE)</f>
        <v>4</v>
      </c>
      <c r="E176" s="31">
        <f>VLOOKUP($A176,級距!$A:$K,11,FALSE)</f>
        <v>2</v>
      </c>
      <c r="F176" s="31">
        <f t="shared" si="1"/>
        <v>1</v>
      </c>
    </row>
    <row r="177" spans="1:6" x14ac:dyDescent="0.25">
      <c r="A177" s="46" t="s">
        <v>560</v>
      </c>
      <c r="B177" s="45">
        <v>-450</v>
      </c>
      <c r="C177" s="31">
        <f>VLOOKUP(A177,級距!$A:$K,9,FALSE)</f>
        <v>5</v>
      </c>
      <c r="D177" s="31">
        <f>VLOOKUP($A177,級距!$A:$K,10,FALSE)</f>
        <v>9</v>
      </c>
      <c r="E177" s="31">
        <f>VLOOKUP($A177,級距!$A:$K,11,FALSE)</f>
        <v>3</v>
      </c>
      <c r="F177" s="31">
        <f t="shared" si="1"/>
        <v>1</v>
      </c>
    </row>
    <row r="178" spans="1:6" x14ac:dyDescent="0.25">
      <c r="A178" s="46" t="s">
        <v>559</v>
      </c>
      <c r="B178" s="45">
        <v>2250</v>
      </c>
      <c r="C178" s="31">
        <f>VLOOKUP(A178,級距!$A:$K,9,FALSE)</f>
        <v>1</v>
      </c>
      <c r="D178" s="31">
        <f>VLOOKUP($A178,級距!$A:$K,10,FALSE)</f>
        <v>8</v>
      </c>
      <c r="E178" s="31">
        <f>VLOOKUP($A178,級距!$A:$K,11,FALSE)</f>
        <v>3</v>
      </c>
      <c r="F178" s="31">
        <f t="shared" si="1"/>
        <v>1</v>
      </c>
    </row>
    <row r="179" spans="1:6" x14ac:dyDescent="0.25">
      <c r="A179" s="46" t="s">
        <v>558</v>
      </c>
      <c r="B179" s="45">
        <v>1000</v>
      </c>
      <c r="C179" s="31">
        <f>VLOOKUP(A179,級距!$A:$K,9,FALSE)</f>
        <v>4</v>
      </c>
      <c r="D179" s="31">
        <f>VLOOKUP($A179,級距!$A:$K,10,FALSE)</f>
        <v>8</v>
      </c>
      <c r="E179" s="31">
        <f>VLOOKUP($A179,級距!$A:$K,11,FALSE)</f>
        <v>3</v>
      </c>
      <c r="F179" s="31">
        <f t="shared" si="1"/>
        <v>1</v>
      </c>
    </row>
    <row r="180" spans="1:6" x14ac:dyDescent="0.25">
      <c r="A180" s="46" t="s">
        <v>556</v>
      </c>
      <c r="B180" s="45">
        <v>1400</v>
      </c>
      <c r="C180" s="31">
        <f>VLOOKUP(A180,級距!$A:$K,9,FALSE)</f>
        <v>5</v>
      </c>
      <c r="D180" s="31">
        <f>VLOOKUP($A180,級距!$A:$K,10,FALSE)</f>
        <v>4</v>
      </c>
      <c r="E180" s="31">
        <f>VLOOKUP($A180,級距!$A:$K,11,FALSE)</f>
        <v>2</v>
      </c>
      <c r="F180" s="31">
        <f t="shared" si="1"/>
        <v>1</v>
      </c>
    </row>
    <row r="181" spans="1:6" x14ac:dyDescent="0.25">
      <c r="A181" s="46" t="s">
        <v>554</v>
      </c>
      <c r="B181" s="45">
        <v>-5500</v>
      </c>
      <c r="C181" s="31">
        <f>VLOOKUP(A181,級距!$A:$K,9,FALSE)</f>
        <v>5</v>
      </c>
      <c r="D181" s="31">
        <f>VLOOKUP($A181,級距!$A:$K,10,FALSE)</f>
        <v>7</v>
      </c>
      <c r="E181" s="31">
        <f>VLOOKUP($A181,級距!$A:$K,11,FALSE)</f>
        <v>3</v>
      </c>
      <c r="F181" s="31">
        <f t="shared" si="1"/>
        <v>1</v>
      </c>
    </row>
    <row r="182" spans="1:6" x14ac:dyDescent="0.25">
      <c r="A182" s="46" t="s">
        <v>553</v>
      </c>
      <c r="B182" s="45">
        <v>-3300</v>
      </c>
      <c r="C182" s="31">
        <f>VLOOKUP(A182,級距!$A:$K,9,FALSE)</f>
        <v>4</v>
      </c>
      <c r="D182" s="31">
        <f>VLOOKUP($A182,級距!$A:$K,10,FALSE)</f>
        <v>4</v>
      </c>
      <c r="E182" s="31">
        <f>VLOOKUP($A182,級距!$A:$K,11,FALSE)</f>
        <v>2</v>
      </c>
      <c r="F182" s="31">
        <f t="shared" si="1"/>
        <v>1</v>
      </c>
    </row>
    <row r="183" spans="1:6" x14ac:dyDescent="0.25">
      <c r="A183" s="46" t="s">
        <v>552</v>
      </c>
      <c r="B183" s="45">
        <v>3400</v>
      </c>
      <c r="C183" s="31">
        <f>VLOOKUP(A183,級距!$A:$K,9,FALSE)</f>
        <v>5</v>
      </c>
      <c r="D183" s="31">
        <f>VLOOKUP($A183,級距!$A:$K,10,FALSE)</f>
        <v>8</v>
      </c>
      <c r="E183" s="31">
        <f>VLOOKUP($A183,級距!$A:$K,11,FALSE)</f>
        <v>3</v>
      </c>
      <c r="F183" s="31">
        <f t="shared" si="1"/>
        <v>1</v>
      </c>
    </row>
    <row r="184" spans="1:6" x14ac:dyDescent="0.25">
      <c r="A184" s="46" t="s">
        <v>550</v>
      </c>
      <c r="B184" s="45">
        <v>-5200</v>
      </c>
      <c r="C184" s="31">
        <f>VLOOKUP(A184,級距!$A:$K,9,FALSE)</f>
        <v>5</v>
      </c>
      <c r="D184" s="31">
        <f>VLOOKUP($A184,級距!$A:$K,10,FALSE)</f>
        <v>1</v>
      </c>
      <c r="E184" s="31">
        <f>VLOOKUP($A184,級距!$A:$K,11,FALSE)</f>
        <v>2</v>
      </c>
      <c r="F184" s="31">
        <f t="shared" si="1"/>
        <v>1</v>
      </c>
    </row>
    <row r="185" spans="1:6" x14ac:dyDescent="0.25">
      <c r="A185" s="46" t="s">
        <v>549</v>
      </c>
      <c r="B185" s="45">
        <v>7300</v>
      </c>
      <c r="C185" s="31">
        <f>VLOOKUP(A185,級距!$A:$K,9,FALSE)</f>
        <v>5</v>
      </c>
      <c r="D185" s="31">
        <f>VLOOKUP($A185,級距!$A:$K,10,FALSE)</f>
        <v>9</v>
      </c>
      <c r="E185" s="31">
        <f>VLOOKUP($A185,級距!$A:$K,11,FALSE)</f>
        <v>3</v>
      </c>
      <c r="F185" s="31">
        <f t="shared" si="1"/>
        <v>1</v>
      </c>
    </row>
    <row r="186" spans="1:6" x14ac:dyDescent="0.25">
      <c r="A186" s="46" t="s">
        <v>548</v>
      </c>
      <c r="B186" s="45">
        <v>-1700</v>
      </c>
      <c r="C186" s="31">
        <f>VLOOKUP(A186,級距!$A:$K,9,FALSE)</f>
        <v>5</v>
      </c>
      <c r="D186" s="31">
        <f>VLOOKUP($A186,級距!$A:$K,10,FALSE)</f>
        <v>7</v>
      </c>
      <c r="E186" s="31">
        <f>VLOOKUP($A186,級距!$A:$K,11,FALSE)</f>
        <v>3</v>
      </c>
      <c r="F186" s="31">
        <f t="shared" si="1"/>
        <v>1</v>
      </c>
    </row>
    <row r="187" spans="1:6" x14ac:dyDescent="0.25">
      <c r="A187" s="46" t="s">
        <v>547</v>
      </c>
      <c r="B187" s="45">
        <v>-2500</v>
      </c>
      <c r="C187" s="31">
        <f>VLOOKUP(A187,級距!$A:$K,9,FALSE)</f>
        <v>4</v>
      </c>
      <c r="D187" s="31">
        <f>VLOOKUP($A187,級距!$A:$K,10,FALSE)</f>
        <v>6</v>
      </c>
      <c r="E187" s="31">
        <f>VLOOKUP($A187,級距!$A:$K,11,FALSE)</f>
        <v>2</v>
      </c>
      <c r="F187" s="31">
        <f t="shared" si="1"/>
        <v>1</v>
      </c>
    </row>
    <row r="188" spans="1:6" x14ac:dyDescent="0.25">
      <c r="A188" s="46" t="s">
        <v>546</v>
      </c>
      <c r="B188" s="45">
        <v>200</v>
      </c>
      <c r="C188" s="31">
        <f>VLOOKUP(A188,級距!$A:$K,9,FALSE)</f>
        <v>2</v>
      </c>
      <c r="D188" s="31">
        <f>VLOOKUP($A188,級距!$A:$K,10,FALSE)</f>
        <v>1</v>
      </c>
      <c r="E188" s="31">
        <f>VLOOKUP($A188,級距!$A:$K,11,FALSE)</f>
        <v>2</v>
      </c>
      <c r="F188" s="31">
        <f t="shared" si="1"/>
        <v>1</v>
      </c>
    </row>
    <row r="189" spans="1:6" x14ac:dyDescent="0.25">
      <c r="A189" s="46" t="s">
        <v>544</v>
      </c>
      <c r="B189" s="45">
        <v>4500</v>
      </c>
      <c r="C189" s="31">
        <f>VLOOKUP(A189,級距!$A:$K,9,FALSE)</f>
        <v>4</v>
      </c>
      <c r="D189" s="31">
        <f>VLOOKUP($A189,級距!$A:$K,10,FALSE)</f>
        <v>8</v>
      </c>
      <c r="E189" s="31">
        <f>VLOOKUP($A189,級距!$A:$K,11,FALSE)</f>
        <v>3</v>
      </c>
      <c r="F189" s="31">
        <f t="shared" si="1"/>
        <v>1</v>
      </c>
    </row>
    <row r="190" spans="1:6" x14ac:dyDescent="0.25">
      <c r="A190" s="46" t="s">
        <v>543</v>
      </c>
      <c r="B190" s="45">
        <v>11500</v>
      </c>
      <c r="C190" s="31">
        <f>VLOOKUP(A190,級距!$A:$K,9,FALSE)</f>
        <v>6</v>
      </c>
      <c r="D190" s="31">
        <f>VLOOKUP($A190,級距!$A:$K,10,FALSE)</f>
        <v>10</v>
      </c>
      <c r="E190" s="31">
        <f>VLOOKUP($A190,級距!$A:$K,11,FALSE)</f>
        <v>4</v>
      </c>
      <c r="F190" s="31">
        <f t="shared" si="1"/>
        <v>1</v>
      </c>
    </row>
    <row r="191" spans="1:6" x14ac:dyDescent="0.25">
      <c r="A191" s="46" t="s">
        <v>541</v>
      </c>
      <c r="B191" s="45">
        <v>-2900</v>
      </c>
      <c r="C191" s="31">
        <f>VLOOKUP(A191,級距!$A:$K,9,FALSE)</f>
        <v>4</v>
      </c>
      <c r="D191" s="31">
        <f>VLOOKUP($A191,級距!$A:$K,10,FALSE)</f>
        <v>6</v>
      </c>
      <c r="E191" s="31">
        <f>VLOOKUP($A191,級距!$A:$K,11,FALSE)</f>
        <v>2</v>
      </c>
      <c r="F191" s="31">
        <f t="shared" si="1"/>
        <v>1</v>
      </c>
    </row>
    <row r="192" spans="1:6" x14ac:dyDescent="0.25">
      <c r="A192" s="46" t="s">
        <v>539</v>
      </c>
      <c r="B192" s="45">
        <v>-4200</v>
      </c>
      <c r="C192" s="31">
        <f>VLOOKUP(A192,級距!$A:$K,9,FALSE)</f>
        <v>2</v>
      </c>
      <c r="D192" s="31">
        <f>VLOOKUP($A192,級距!$A:$K,10,FALSE)</f>
        <v>3</v>
      </c>
      <c r="E192" s="31">
        <f>VLOOKUP($A192,級距!$A:$K,11,FALSE)</f>
        <v>2</v>
      </c>
      <c r="F192" s="31">
        <f t="shared" si="1"/>
        <v>1</v>
      </c>
    </row>
    <row r="193" spans="1:6" x14ac:dyDescent="0.25">
      <c r="A193" s="46" t="s">
        <v>538</v>
      </c>
      <c r="B193" s="45">
        <v>800</v>
      </c>
      <c r="C193" s="31">
        <f>VLOOKUP(A193,級距!$A:$K,9,FALSE)</f>
        <v>2</v>
      </c>
      <c r="D193" s="31">
        <f>VLOOKUP($A193,級距!$A:$K,10,FALSE)</f>
        <v>3</v>
      </c>
      <c r="E193" s="31">
        <f>VLOOKUP($A193,級距!$A:$K,11,FALSE)</f>
        <v>2</v>
      </c>
      <c r="F193" s="31">
        <f t="shared" ref="F193:F256" si="2">IF(A194&lt;&gt;A193,1,0)</f>
        <v>1</v>
      </c>
    </row>
    <row r="194" spans="1:6" x14ac:dyDescent="0.25">
      <c r="A194" s="46" t="s">
        <v>537</v>
      </c>
      <c r="B194" s="45">
        <v>-5100</v>
      </c>
      <c r="C194" s="31">
        <f>VLOOKUP(A194,級距!$A:$K,9,FALSE)</f>
        <v>4</v>
      </c>
      <c r="D194" s="31">
        <f>VLOOKUP($A194,級距!$A:$K,10,FALSE)</f>
        <v>2</v>
      </c>
      <c r="E194" s="31">
        <f>VLOOKUP($A194,級距!$A:$K,11,FALSE)</f>
        <v>2</v>
      </c>
      <c r="F194" s="31">
        <f t="shared" si="2"/>
        <v>1</v>
      </c>
    </row>
    <row r="195" spans="1:6" x14ac:dyDescent="0.25">
      <c r="A195" s="46" t="s">
        <v>536</v>
      </c>
      <c r="B195" s="45">
        <v>3250</v>
      </c>
      <c r="C195" s="31">
        <f>VLOOKUP(A195,級距!$A:$K,9,FALSE)</f>
        <v>7</v>
      </c>
      <c r="D195" s="31">
        <f>VLOOKUP($A195,級距!$A:$K,10,FALSE)</f>
        <v>9</v>
      </c>
      <c r="E195" s="31">
        <f>VLOOKUP($A195,級距!$A:$K,11,FALSE)</f>
        <v>4</v>
      </c>
      <c r="F195" s="31">
        <f t="shared" si="2"/>
        <v>1</v>
      </c>
    </row>
    <row r="196" spans="1:6" x14ac:dyDescent="0.25">
      <c r="A196" s="46" t="s">
        <v>533</v>
      </c>
      <c r="B196" s="45">
        <v>-2550</v>
      </c>
      <c r="C196" s="31">
        <f>VLOOKUP(A196,級距!$A:$K,9,FALSE)</f>
        <v>2</v>
      </c>
      <c r="D196" s="31">
        <f>VLOOKUP($A196,級距!$A:$K,10,FALSE)</f>
        <v>5</v>
      </c>
      <c r="E196" s="31">
        <f>VLOOKUP($A196,級距!$A:$K,11,FALSE)</f>
        <v>2</v>
      </c>
      <c r="F196" s="31">
        <f t="shared" si="2"/>
        <v>1</v>
      </c>
    </row>
    <row r="197" spans="1:6" x14ac:dyDescent="0.25">
      <c r="A197" s="46" t="s">
        <v>531</v>
      </c>
      <c r="B197" s="45">
        <v>25600</v>
      </c>
      <c r="C197" s="31">
        <f>VLOOKUP(A197,級距!$A:$K,9,FALSE)</f>
        <v>8</v>
      </c>
      <c r="D197" s="31">
        <f>VLOOKUP($A197,級距!$A:$K,10,FALSE)</f>
        <v>9</v>
      </c>
      <c r="E197" s="31">
        <f>VLOOKUP($A197,級距!$A:$K,11,FALSE)</f>
        <v>4</v>
      </c>
      <c r="F197" s="31">
        <f t="shared" si="2"/>
        <v>1</v>
      </c>
    </row>
    <row r="198" spans="1:6" x14ac:dyDescent="0.25">
      <c r="A198" s="46" t="s">
        <v>529</v>
      </c>
      <c r="B198" s="45">
        <v>-5500</v>
      </c>
      <c r="C198" s="31">
        <f>VLOOKUP(A198,級距!$A:$K,9,FALSE)</f>
        <v>4</v>
      </c>
      <c r="D198" s="31">
        <f>VLOOKUP($A198,級距!$A:$K,10,FALSE)</f>
        <v>8</v>
      </c>
      <c r="E198" s="31">
        <f>VLOOKUP($A198,級距!$A:$K,11,FALSE)</f>
        <v>3</v>
      </c>
      <c r="F198" s="31">
        <f t="shared" si="2"/>
        <v>1</v>
      </c>
    </row>
    <row r="199" spans="1:6" x14ac:dyDescent="0.25">
      <c r="A199" s="46" t="s">
        <v>527</v>
      </c>
      <c r="B199" s="45">
        <v>4600</v>
      </c>
      <c r="C199" s="31">
        <f>VLOOKUP(A199,級距!$A:$K,9,FALSE)</f>
        <v>7</v>
      </c>
      <c r="D199" s="31">
        <f>VLOOKUP($A199,級距!$A:$K,10,FALSE)</f>
        <v>3</v>
      </c>
      <c r="E199" s="31">
        <f>VLOOKUP($A199,級距!$A:$K,11,FALSE)</f>
        <v>1</v>
      </c>
      <c r="F199" s="31">
        <f t="shared" si="2"/>
        <v>1</v>
      </c>
    </row>
    <row r="200" spans="1:6" x14ac:dyDescent="0.25">
      <c r="A200" s="46" t="s">
        <v>526</v>
      </c>
      <c r="B200" s="45">
        <v>-1250</v>
      </c>
      <c r="C200" s="31">
        <f>VLOOKUP(A200,級距!$A:$K,9,FALSE)</f>
        <v>7</v>
      </c>
      <c r="D200" s="31">
        <f>VLOOKUP($A200,級距!$A:$K,10,FALSE)</f>
        <v>4</v>
      </c>
      <c r="E200" s="31">
        <f>VLOOKUP($A200,級距!$A:$K,11,FALSE)</f>
        <v>1</v>
      </c>
      <c r="F200" s="31">
        <f t="shared" si="2"/>
        <v>1</v>
      </c>
    </row>
    <row r="201" spans="1:6" x14ac:dyDescent="0.25">
      <c r="A201" s="46" t="s">
        <v>525</v>
      </c>
      <c r="B201" s="45">
        <v>-2600</v>
      </c>
      <c r="C201" s="31">
        <f>VLOOKUP(A201,級距!$A:$K,9,FALSE)</f>
        <v>5</v>
      </c>
      <c r="D201" s="31">
        <f>VLOOKUP($A201,級距!$A:$K,10,FALSE)</f>
        <v>6</v>
      </c>
      <c r="E201" s="31">
        <f>VLOOKUP($A201,級距!$A:$K,11,FALSE)</f>
        <v>2</v>
      </c>
      <c r="F201" s="31">
        <f t="shared" si="2"/>
        <v>1</v>
      </c>
    </row>
    <row r="202" spans="1:6" x14ac:dyDescent="0.25">
      <c r="A202" s="46" t="s">
        <v>524</v>
      </c>
      <c r="B202" s="45">
        <v>-5400</v>
      </c>
      <c r="C202" s="31">
        <f>VLOOKUP(A202,級距!$A:$K,9,FALSE)</f>
        <v>3</v>
      </c>
      <c r="D202" s="31">
        <f>VLOOKUP($A202,級距!$A:$K,10,FALSE)</f>
        <v>1</v>
      </c>
      <c r="E202" s="31">
        <f>VLOOKUP($A202,級距!$A:$K,11,FALSE)</f>
        <v>2</v>
      </c>
      <c r="F202" s="31">
        <f t="shared" si="2"/>
        <v>1</v>
      </c>
    </row>
    <row r="203" spans="1:6" x14ac:dyDescent="0.25">
      <c r="A203" s="46" t="s">
        <v>523</v>
      </c>
      <c r="B203" s="45">
        <v>8350</v>
      </c>
      <c r="C203" s="31">
        <f>VLOOKUP(A203,級距!$A:$K,9,FALSE)</f>
        <v>7</v>
      </c>
      <c r="D203" s="31">
        <f>VLOOKUP($A203,級距!$A:$K,10,FALSE)</f>
        <v>10</v>
      </c>
      <c r="E203" s="31">
        <f>VLOOKUP($A203,級距!$A:$K,11,FALSE)</f>
        <v>4</v>
      </c>
      <c r="F203" s="31">
        <f t="shared" si="2"/>
        <v>1</v>
      </c>
    </row>
    <row r="204" spans="1:6" x14ac:dyDescent="0.25">
      <c r="A204" s="46" t="s">
        <v>521</v>
      </c>
      <c r="B204" s="45">
        <v>-5600</v>
      </c>
      <c r="C204" s="31">
        <f>VLOOKUP(A204,級距!$A:$K,9,FALSE)</f>
        <v>4</v>
      </c>
      <c r="D204" s="31">
        <f>VLOOKUP($A204,級距!$A:$K,10,FALSE)</f>
        <v>3</v>
      </c>
      <c r="E204" s="31">
        <f>VLOOKUP($A204,級距!$A:$K,11,FALSE)</f>
        <v>2</v>
      </c>
      <c r="F204" s="31">
        <f t="shared" si="2"/>
        <v>1</v>
      </c>
    </row>
    <row r="205" spans="1:6" x14ac:dyDescent="0.25">
      <c r="A205" s="46" t="s">
        <v>518</v>
      </c>
      <c r="B205" s="45">
        <v>2900</v>
      </c>
      <c r="C205" s="31">
        <f>VLOOKUP(A205,級距!$A:$K,9,FALSE)</f>
        <v>7</v>
      </c>
      <c r="D205" s="31">
        <f>VLOOKUP($A205,級距!$A:$K,10,FALSE)</f>
        <v>7</v>
      </c>
      <c r="E205" s="31">
        <f>VLOOKUP($A205,級距!$A:$K,11,FALSE)</f>
        <v>4</v>
      </c>
      <c r="F205" s="31">
        <f t="shared" si="2"/>
        <v>1</v>
      </c>
    </row>
    <row r="206" spans="1:6" x14ac:dyDescent="0.25">
      <c r="A206" s="46" t="s">
        <v>516</v>
      </c>
      <c r="B206" s="45">
        <v>800</v>
      </c>
      <c r="C206" s="31">
        <f>VLOOKUP(A206,級距!$A:$K,9,FALSE)</f>
        <v>5</v>
      </c>
      <c r="D206" s="31">
        <f>VLOOKUP($A206,級距!$A:$K,10,FALSE)</f>
        <v>8</v>
      </c>
      <c r="E206" s="31">
        <f>VLOOKUP($A206,級距!$A:$K,11,FALSE)</f>
        <v>3</v>
      </c>
      <c r="F206" s="31">
        <f t="shared" si="2"/>
        <v>1</v>
      </c>
    </row>
    <row r="207" spans="1:6" x14ac:dyDescent="0.25">
      <c r="A207" s="46" t="s">
        <v>515</v>
      </c>
      <c r="B207" s="45">
        <v>1900</v>
      </c>
      <c r="C207" s="31">
        <f>VLOOKUP(A207,級距!$A:$K,9,FALSE)</f>
        <v>5</v>
      </c>
      <c r="D207" s="31">
        <f>VLOOKUP($A207,級距!$A:$K,10,FALSE)</f>
        <v>5</v>
      </c>
      <c r="E207" s="31">
        <f>VLOOKUP($A207,級距!$A:$K,11,FALSE)</f>
        <v>2</v>
      </c>
      <c r="F207" s="31">
        <f t="shared" si="2"/>
        <v>1</v>
      </c>
    </row>
    <row r="208" spans="1:6" x14ac:dyDescent="0.25">
      <c r="A208" s="46" t="s">
        <v>514</v>
      </c>
      <c r="B208" s="45">
        <v>4600</v>
      </c>
      <c r="C208" s="31">
        <f>VLOOKUP(A208,級距!$A:$K,9,FALSE)</f>
        <v>5</v>
      </c>
      <c r="D208" s="31">
        <f>VLOOKUP($A208,級距!$A:$K,10,FALSE)</f>
        <v>8</v>
      </c>
      <c r="E208" s="31">
        <f>VLOOKUP($A208,級距!$A:$K,11,FALSE)</f>
        <v>3</v>
      </c>
      <c r="F208" s="31">
        <f t="shared" si="2"/>
        <v>1</v>
      </c>
    </row>
    <row r="209" spans="1:6" x14ac:dyDescent="0.25">
      <c r="A209" s="46" t="s">
        <v>513</v>
      </c>
      <c r="B209" s="45">
        <v>-4600</v>
      </c>
      <c r="C209" s="31">
        <f>VLOOKUP(A209,級距!$A:$K,9,FALSE)</f>
        <v>2</v>
      </c>
      <c r="D209" s="31">
        <f>VLOOKUP($A209,級距!$A:$K,10,FALSE)</f>
        <v>2</v>
      </c>
      <c r="E209" s="31">
        <f>VLOOKUP($A209,級距!$A:$K,11,FALSE)</f>
        <v>2</v>
      </c>
      <c r="F209" s="31">
        <f t="shared" si="2"/>
        <v>1</v>
      </c>
    </row>
    <row r="210" spans="1:6" x14ac:dyDescent="0.25">
      <c r="A210" s="46" t="s">
        <v>511</v>
      </c>
      <c r="B210" s="45">
        <v>5500</v>
      </c>
      <c r="C210" s="31">
        <f>VLOOKUP(A210,級距!$A:$K,9,FALSE)</f>
        <v>10</v>
      </c>
      <c r="D210" s="31">
        <f>VLOOKUP($A210,級距!$A:$K,10,FALSE)</f>
        <v>10</v>
      </c>
      <c r="E210" s="31">
        <f>VLOOKUP($A210,級距!$A:$K,11,FALSE)</f>
        <v>4</v>
      </c>
      <c r="F210" s="31">
        <f t="shared" si="2"/>
        <v>1</v>
      </c>
    </row>
    <row r="211" spans="1:6" x14ac:dyDescent="0.25">
      <c r="A211" s="46" t="s">
        <v>510</v>
      </c>
      <c r="B211" s="45">
        <v>-2500</v>
      </c>
      <c r="C211" s="31">
        <f>VLOOKUP(A211,級距!$A:$K,9,FALSE)</f>
        <v>4</v>
      </c>
      <c r="D211" s="31">
        <f>VLOOKUP($A211,級距!$A:$K,10,FALSE)</f>
        <v>3</v>
      </c>
      <c r="E211" s="31">
        <f>VLOOKUP($A211,級距!$A:$K,11,FALSE)</f>
        <v>2</v>
      </c>
      <c r="F211" s="31">
        <f t="shared" si="2"/>
        <v>1</v>
      </c>
    </row>
    <row r="212" spans="1:6" x14ac:dyDescent="0.25">
      <c r="A212" s="46" t="s">
        <v>509</v>
      </c>
      <c r="B212" s="45">
        <v>-5200</v>
      </c>
      <c r="C212" s="31">
        <f>VLOOKUP(A212,級距!$A:$K,9,FALSE)</f>
        <v>6</v>
      </c>
      <c r="D212" s="31">
        <f>VLOOKUP($A212,級距!$A:$K,10,FALSE)</f>
        <v>1</v>
      </c>
      <c r="E212" s="31">
        <f>VLOOKUP($A212,級距!$A:$K,11,FALSE)</f>
        <v>1</v>
      </c>
      <c r="F212" s="31">
        <f t="shared" si="2"/>
        <v>1</v>
      </c>
    </row>
    <row r="213" spans="1:6" x14ac:dyDescent="0.25">
      <c r="A213" s="46" t="s">
        <v>508</v>
      </c>
      <c r="B213" s="45">
        <v>5800</v>
      </c>
      <c r="C213" s="31">
        <f>VLOOKUP(A213,級距!$A:$K,9,FALSE)</f>
        <v>10</v>
      </c>
      <c r="D213" s="31">
        <f>VLOOKUP($A213,級距!$A:$K,10,FALSE)</f>
        <v>9</v>
      </c>
      <c r="E213" s="31">
        <f>VLOOKUP($A213,級距!$A:$K,11,FALSE)</f>
        <v>4</v>
      </c>
      <c r="F213" s="31">
        <f t="shared" si="2"/>
        <v>1</v>
      </c>
    </row>
    <row r="214" spans="1:6" x14ac:dyDescent="0.25">
      <c r="A214" s="46" t="s">
        <v>507</v>
      </c>
      <c r="B214" s="45">
        <v>-5200</v>
      </c>
      <c r="C214" s="31">
        <f>VLOOKUP(A214,級距!$A:$K,9,FALSE)</f>
        <v>5</v>
      </c>
      <c r="D214" s="31">
        <f>VLOOKUP($A214,級距!$A:$K,10,FALSE)</f>
        <v>2</v>
      </c>
      <c r="E214" s="31">
        <f>VLOOKUP($A214,級距!$A:$K,11,FALSE)</f>
        <v>2</v>
      </c>
      <c r="F214" s="31">
        <f t="shared" si="2"/>
        <v>1</v>
      </c>
    </row>
    <row r="215" spans="1:6" x14ac:dyDescent="0.25">
      <c r="A215" s="46" t="s">
        <v>506</v>
      </c>
      <c r="B215" s="45">
        <v>3200</v>
      </c>
      <c r="C215" s="31">
        <f>VLOOKUP(A215,級距!$A:$K,9,FALSE)</f>
        <v>7</v>
      </c>
      <c r="D215" s="31">
        <f>VLOOKUP($A215,級距!$A:$K,10,FALSE)</f>
        <v>10</v>
      </c>
      <c r="E215" s="31">
        <f>VLOOKUP($A215,級距!$A:$K,11,FALSE)</f>
        <v>4</v>
      </c>
      <c r="F215" s="31">
        <f t="shared" si="2"/>
        <v>1</v>
      </c>
    </row>
    <row r="216" spans="1:6" x14ac:dyDescent="0.25">
      <c r="A216" s="46" t="s">
        <v>505</v>
      </c>
      <c r="B216" s="45">
        <v>3000</v>
      </c>
      <c r="C216" s="31">
        <f>VLOOKUP(A216,級距!$A:$K,9,FALSE)</f>
        <v>4</v>
      </c>
      <c r="D216" s="31">
        <f>VLOOKUP($A216,級距!$A:$K,10,FALSE)</f>
        <v>8</v>
      </c>
      <c r="E216" s="31">
        <f>VLOOKUP($A216,級距!$A:$K,11,FALSE)</f>
        <v>3</v>
      </c>
      <c r="F216" s="31">
        <f t="shared" si="2"/>
        <v>1</v>
      </c>
    </row>
    <row r="217" spans="1:6" x14ac:dyDescent="0.25">
      <c r="A217" s="46" t="s">
        <v>503</v>
      </c>
      <c r="B217" s="45">
        <v>-5400</v>
      </c>
      <c r="C217" s="31">
        <f>VLOOKUP(A217,級距!$A:$K,9,FALSE)</f>
        <v>7</v>
      </c>
      <c r="D217" s="31">
        <f>VLOOKUP($A217,級距!$A:$K,10,FALSE)</f>
        <v>5</v>
      </c>
      <c r="E217" s="31">
        <f>VLOOKUP($A217,級距!$A:$K,11,FALSE)</f>
        <v>1</v>
      </c>
      <c r="F217" s="31">
        <f t="shared" si="2"/>
        <v>1</v>
      </c>
    </row>
    <row r="218" spans="1:6" x14ac:dyDescent="0.25">
      <c r="A218" s="46" t="s">
        <v>502</v>
      </c>
      <c r="B218" s="45">
        <v>-2100</v>
      </c>
      <c r="C218" s="31">
        <f>VLOOKUP(A218,級距!$A:$K,9,FALSE)</f>
        <v>5</v>
      </c>
      <c r="D218" s="31">
        <f>VLOOKUP($A218,級距!$A:$K,10,FALSE)</f>
        <v>3</v>
      </c>
      <c r="E218" s="31">
        <f>VLOOKUP($A218,級距!$A:$K,11,FALSE)</f>
        <v>2</v>
      </c>
      <c r="F218" s="31">
        <f t="shared" si="2"/>
        <v>1</v>
      </c>
    </row>
    <row r="219" spans="1:6" x14ac:dyDescent="0.25">
      <c r="A219" s="46" t="s">
        <v>501</v>
      </c>
      <c r="B219" s="45">
        <v>-4500</v>
      </c>
      <c r="C219" s="31">
        <f>VLOOKUP(A219,級距!$A:$K,9,FALSE)</f>
        <v>3</v>
      </c>
      <c r="D219" s="31">
        <f>VLOOKUP($A219,級距!$A:$K,10,FALSE)</f>
        <v>1</v>
      </c>
      <c r="E219" s="31">
        <f>VLOOKUP($A219,級距!$A:$K,11,FALSE)</f>
        <v>2</v>
      </c>
      <c r="F219" s="31">
        <f t="shared" si="2"/>
        <v>1</v>
      </c>
    </row>
    <row r="220" spans="1:6" x14ac:dyDescent="0.25">
      <c r="A220" s="46" t="s">
        <v>500</v>
      </c>
      <c r="B220" s="45">
        <v>1450</v>
      </c>
      <c r="C220" s="31">
        <f>VLOOKUP(A220,級距!$A:$K,9,FALSE)</f>
        <v>5</v>
      </c>
      <c r="D220" s="31">
        <f>VLOOKUP($A220,級距!$A:$K,10,FALSE)</f>
        <v>6</v>
      </c>
      <c r="E220" s="31">
        <f>VLOOKUP($A220,級距!$A:$K,11,FALSE)</f>
        <v>2</v>
      </c>
      <c r="F220" s="31">
        <f t="shared" si="2"/>
        <v>1</v>
      </c>
    </row>
    <row r="221" spans="1:6" x14ac:dyDescent="0.25">
      <c r="A221" s="46" t="s">
        <v>499</v>
      </c>
      <c r="B221" s="45">
        <v>1400</v>
      </c>
      <c r="C221" s="31">
        <f>VLOOKUP(A221,級距!$A:$K,9,FALSE)</f>
        <v>4</v>
      </c>
      <c r="D221" s="31">
        <f>VLOOKUP($A221,級距!$A:$K,10,FALSE)</f>
        <v>5</v>
      </c>
      <c r="E221" s="31">
        <f>VLOOKUP($A221,級距!$A:$K,11,FALSE)</f>
        <v>2</v>
      </c>
      <c r="F221" s="31">
        <f t="shared" si="2"/>
        <v>1</v>
      </c>
    </row>
    <row r="222" spans="1:6" x14ac:dyDescent="0.25">
      <c r="A222" s="46" t="s">
        <v>498</v>
      </c>
      <c r="B222" s="45">
        <v>1950</v>
      </c>
      <c r="C222" s="31">
        <f>VLOOKUP(A222,級距!$A:$K,9,FALSE)</f>
        <v>5</v>
      </c>
      <c r="D222" s="31">
        <f>VLOOKUP($A222,級距!$A:$K,10,FALSE)</f>
        <v>5</v>
      </c>
      <c r="E222" s="31">
        <f>VLOOKUP($A222,級距!$A:$K,11,FALSE)</f>
        <v>2</v>
      </c>
      <c r="F222" s="31">
        <f t="shared" si="2"/>
        <v>1</v>
      </c>
    </row>
    <row r="223" spans="1:6" x14ac:dyDescent="0.25">
      <c r="A223" s="46" t="s">
        <v>497</v>
      </c>
      <c r="B223" s="45">
        <v>2850</v>
      </c>
      <c r="C223" s="31">
        <f>VLOOKUP(A223,級距!$A:$K,9,FALSE)</f>
        <v>5</v>
      </c>
      <c r="D223" s="31">
        <f>VLOOKUP($A223,級距!$A:$K,10,FALSE)</f>
        <v>6</v>
      </c>
      <c r="E223" s="31">
        <f>VLOOKUP($A223,級距!$A:$K,11,FALSE)</f>
        <v>2</v>
      </c>
      <c r="F223" s="31">
        <f t="shared" si="2"/>
        <v>1</v>
      </c>
    </row>
    <row r="224" spans="1:6" x14ac:dyDescent="0.25">
      <c r="A224" s="46" t="s">
        <v>496</v>
      </c>
      <c r="B224" s="45">
        <v>-450</v>
      </c>
      <c r="C224" s="31">
        <f>VLOOKUP(A224,級距!$A:$K,9,FALSE)</f>
        <v>5</v>
      </c>
      <c r="D224" s="31">
        <f>VLOOKUP($A224,級距!$A:$K,10,FALSE)</f>
        <v>4</v>
      </c>
      <c r="E224" s="31">
        <f>VLOOKUP($A224,級距!$A:$K,11,FALSE)</f>
        <v>2</v>
      </c>
      <c r="F224" s="31">
        <f t="shared" si="2"/>
        <v>1</v>
      </c>
    </row>
    <row r="225" spans="1:6" x14ac:dyDescent="0.25">
      <c r="A225" s="46" t="s">
        <v>495</v>
      </c>
      <c r="B225" s="45">
        <v>-2100</v>
      </c>
      <c r="C225" s="31">
        <f>VLOOKUP(A225,級距!$A:$K,9,FALSE)</f>
        <v>2</v>
      </c>
      <c r="D225" s="31">
        <f>VLOOKUP($A225,級距!$A:$K,10,FALSE)</f>
        <v>4</v>
      </c>
      <c r="E225" s="31">
        <f>VLOOKUP($A225,級距!$A:$K,11,FALSE)</f>
        <v>2</v>
      </c>
      <c r="F225" s="31">
        <f t="shared" si="2"/>
        <v>1</v>
      </c>
    </row>
    <row r="226" spans="1:6" x14ac:dyDescent="0.25">
      <c r="A226" s="46" t="s">
        <v>494</v>
      </c>
      <c r="B226" s="45">
        <v>-5200</v>
      </c>
      <c r="C226" s="31">
        <f>VLOOKUP(A226,級距!$A:$K,9,FALSE)</f>
        <v>4</v>
      </c>
      <c r="D226" s="31">
        <f>VLOOKUP($A226,級距!$A:$K,10,FALSE)</f>
        <v>2</v>
      </c>
      <c r="E226" s="31">
        <f>VLOOKUP($A226,級距!$A:$K,11,FALSE)</f>
        <v>2</v>
      </c>
      <c r="F226" s="31">
        <f t="shared" si="2"/>
        <v>1</v>
      </c>
    </row>
    <row r="227" spans="1:6" x14ac:dyDescent="0.25">
      <c r="A227" s="46" t="s">
        <v>493</v>
      </c>
      <c r="B227" s="45">
        <v>-5300</v>
      </c>
      <c r="C227" s="31">
        <f>VLOOKUP(A227,級距!$A:$K,9,FALSE)</f>
        <v>6</v>
      </c>
      <c r="D227" s="31">
        <f>VLOOKUP($A227,級距!$A:$K,10,FALSE)</f>
        <v>3</v>
      </c>
      <c r="E227" s="31">
        <f>VLOOKUP($A227,級距!$A:$K,11,FALSE)</f>
        <v>1</v>
      </c>
      <c r="F227" s="31">
        <f t="shared" si="2"/>
        <v>1</v>
      </c>
    </row>
    <row r="228" spans="1:6" x14ac:dyDescent="0.25">
      <c r="A228" s="46" t="s">
        <v>491</v>
      </c>
      <c r="B228" s="45">
        <v>-1700</v>
      </c>
      <c r="C228" s="31">
        <f>VLOOKUP(A228,級距!$A:$K,9,FALSE)</f>
        <v>3</v>
      </c>
      <c r="D228" s="31">
        <f>VLOOKUP($A228,級距!$A:$K,10,FALSE)</f>
        <v>2</v>
      </c>
      <c r="E228" s="31">
        <f>VLOOKUP($A228,級距!$A:$K,11,FALSE)</f>
        <v>2</v>
      </c>
      <c r="F228" s="31">
        <f t="shared" si="2"/>
        <v>1</v>
      </c>
    </row>
    <row r="229" spans="1:6" x14ac:dyDescent="0.25">
      <c r="A229" s="46" t="s">
        <v>490</v>
      </c>
      <c r="B229" s="45">
        <v>-600</v>
      </c>
      <c r="C229" s="31">
        <f>VLOOKUP(A229,級距!$A:$K,9,FALSE)</f>
        <v>8</v>
      </c>
      <c r="D229" s="31">
        <f>VLOOKUP($A229,級距!$A:$K,10,FALSE)</f>
        <v>4</v>
      </c>
      <c r="E229" s="31">
        <f>VLOOKUP($A229,級距!$A:$K,11,FALSE)</f>
        <v>1</v>
      </c>
      <c r="F229" s="31">
        <f t="shared" si="2"/>
        <v>1</v>
      </c>
    </row>
    <row r="230" spans="1:6" x14ac:dyDescent="0.25">
      <c r="A230" s="46" t="s">
        <v>489</v>
      </c>
      <c r="B230" s="45">
        <v>-4200</v>
      </c>
      <c r="C230" s="31">
        <f>VLOOKUP(A230,級距!$A:$K,9,FALSE)</f>
        <v>4</v>
      </c>
      <c r="D230" s="31">
        <f>VLOOKUP($A230,級距!$A:$K,10,FALSE)</f>
        <v>9</v>
      </c>
      <c r="E230" s="31">
        <f>VLOOKUP($A230,級距!$A:$K,11,FALSE)</f>
        <v>3</v>
      </c>
      <c r="F230" s="31">
        <f t="shared" si="2"/>
        <v>1</v>
      </c>
    </row>
    <row r="231" spans="1:6" x14ac:dyDescent="0.25">
      <c r="A231" s="46" t="s">
        <v>488</v>
      </c>
      <c r="B231" s="45">
        <v>-5800</v>
      </c>
      <c r="C231" s="31">
        <f>VLOOKUP(A231,級距!$A:$K,9,FALSE)</f>
        <v>4</v>
      </c>
      <c r="D231" s="31">
        <f>VLOOKUP($A231,級距!$A:$K,10,FALSE)</f>
        <v>5</v>
      </c>
      <c r="E231" s="31">
        <f>VLOOKUP($A231,級距!$A:$K,11,FALSE)</f>
        <v>2</v>
      </c>
      <c r="F231" s="31">
        <f t="shared" si="2"/>
        <v>1</v>
      </c>
    </row>
    <row r="232" spans="1:6" x14ac:dyDescent="0.25">
      <c r="A232" s="46" t="s">
        <v>487</v>
      </c>
      <c r="B232" s="45">
        <v>-1400</v>
      </c>
      <c r="C232" s="31">
        <f>VLOOKUP(A232,級距!$A:$K,9,FALSE)</f>
        <v>3</v>
      </c>
      <c r="D232" s="31">
        <f>VLOOKUP($A232,級距!$A:$K,10,FALSE)</f>
        <v>5</v>
      </c>
      <c r="E232" s="31">
        <f>VLOOKUP($A232,級距!$A:$K,11,FALSE)</f>
        <v>2</v>
      </c>
      <c r="F232" s="31">
        <f t="shared" si="2"/>
        <v>1</v>
      </c>
    </row>
    <row r="233" spans="1:6" x14ac:dyDescent="0.25">
      <c r="A233" s="46" t="s">
        <v>486</v>
      </c>
      <c r="B233" s="45">
        <v>-5500</v>
      </c>
      <c r="C233" s="31">
        <f>VLOOKUP(A233,級距!$A:$K,9,FALSE)</f>
        <v>7</v>
      </c>
      <c r="D233" s="31">
        <f>VLOOKUP($A233,級距!$A:$K,10,FALSE)</f>
        <v>6</v>
      </c>
      <c r="E233" s="31">
        <f>VLOOKUP($A233,級距!$A:$K,11,FALSE)</f>
        <v>1</v>
      </c>
      <c r="F233" s="31">
        <f t="shared" si="2"/>
        <v>1</v>
      </c>
    </row>
    <row r="234" spans="1:6" x14ac:dyDescent="0.25">
      <c r="A234" s="46" t="s">
        <v>485</v>
      </c>
      <c r="B234" s="45">
        <v>-5500</v>
      </c>
      <c r="C234" s="31">
        <f>VLOOKUP(A234,級距!$A:$K,9,FALSE)</f>
        <v>4</v>
      </c>
      <c r="D234" s="31">
        <f>VLOOKUP($A234,級距!$A:$K,10,FALSE)</f>
        <v>2</v>
      </c>
      <c r="E234" s="31">
        <f>VLOOKUP($A234,級距!$A:$K,11,FALSE)</f>
        <v>2</v>
      </c>
      <c r="F234" s="31">
        <f t="shared" si="2"/>
        <v>1</v>
      </c>
    </row>
    <row r="235" spans="1:6" x14ac:dyDescent="0.25">
      <c r="A235" s="46" t="s">
        <v>484</v>
      </c>
      <c r="B235" s="45">
        <v>-1950</v>
      </c>
      <c r="C235" s="31">
        <f>VLOOKUP(A235,級距!$A:$K,9,FALSE)</f>
        <v>4</v>
      </c>
      <c r="D235" s="31">
        <f>VLOOKUP($A235,級距!$A:$K,10,FALSE)</f>
        <v>1</v>
      </c>
      <c r="E235" s="31">
        <f>VLOOKUP($A235,級距!$A:$K,11,FALSE)</f>
        <v>2</v>
      </c>
      <c r="F235" s="31">
        <f t="shared" si="2"/>
        <v>1</v>
      </c>
    </row>
    <row r="236" spans="1:6" x14ac:dyDescent="0.25">
      <c r="A236" s="46" t="s">
        <v>482</v>
      </c>
      <c r="B236" s="45">
        <v>1700</v>
      </c>
      <c r="C236" s="31">
        <f>VLOOKUP(A236,級距!$A:$K,9,FALSE)</f>
        <v>5</v>
      </c>
      <c r="D236" s="31">
        <f>VLOOKUP($A236,級距!$A:$K,10,FALSE)</f>
        <v>7</v>
      </c>
      <c r="E236" s="31">
        <f>VLOOKUP($A236,級距!$A:$K,11,FALSE)</f>
        <v>3</v>
      </c>
      <c r="F236" s="31">
        <f t="shared" si="2"/>
        <v>1</v>
      </c>
    </row>
    <row r="237" spans="1:6" x14ac:dyDescent="0.25">
      <c r="A237" s="46" t="s">
        <v>481</v>
      </c>
      <c r="B237" s="45">
        <v>-5900</v>
      </c>
      <c r="C237" s="31">
        <f>VLOOKUP(A237,級距!$A:$K,9,FALSE)</f>
        <v>3</v>
      </c>
      <c r="D237" s="31">
        <f>VLOOKUP($A237,級距!$A:$K,10,FALSE)</f>
        <v>2</v>
      </c>
      <c r="E237" s="31">
        <f>VLOOKUP($A237,級距!$A:$K,11,FALSE)</f>
        <v>2</v>
      </c>
      <c r="F237" s="31">
        <f t="shared" si="2"/>
        <v>1</v>
      </c>
    </row>
    <row r="238" spans="1:6" x14ac:dyDescent="0.25">
      <c r="A238" s="46" t="s">
        <v>480</v>
      </c>
      <c r="B238" s="45">
        <v>900</v>
      </c>
      <c r="C238" s="31">
        <f>VLOOKUP(A238,級距!$A:$K,9,FALSE)</f>
        <v>7</v>
      </c>
      <c r="D238" s="31">
        <f>VLOOKUP($A238,級距!$A:$K,10,FALSE)</f>
        <v>7</v>
      </c>
      <c r="E238" s="31">
        <f>VLOOKUP($A238,級距!$A:$K,11,FALSE)</f>
        <v>4</v>
      </c>
      <c r="F238" s="31">
        <f t="shared" si="2"/>
        <v>1</v>
      </c>
    </row>
    <row r="239" spans="1:6" x14ac:dyDescent="0.25">
      <c r="A239" s="46" t="s">
        <v>479</v>
      </c>
      <c r="B239" s="45">
        <v>-5200</v>
      </c>
      <c r="C239" s="31">
        <f>VLOOKUP(A239,級距!$A:$K,9,FALSE)</f>
        <v>4</v>
      </c>
      <c r="D239" s="31">
        <f>VLOOKUP($A239,級距!$A:$K,10,FALSE)</f>
        <v>3</v>
      </c>
      <c r="E239" s="31">
        <f>VLOOKUP($A239,級距!$A:$K,11,FALSE)</f>
        <v>2</v>
      </c>
      <c r="F239" s="31">
        <f t="shared" si="2"/>
        <v>1</v>
      </c>
    </row>
    <row r="240" spans="1:6" x14ac:dyDescent="0.25">
      <c r="A240" s="46" t="s">
        <v>478</v>
      </c>
      <c r="B240" s="45">
        <v>7300</v>
      </c>
      <c r="C240" s="31">
        <f>VLOOKUP(A240,級距!$A:$K,9,FALSE)</f>
        <v>9</v>
      </c>
      <c r="D240" s="31">
        <f>VLOOKUP($A240,級距!$A:$K,10,FALSE)</f>
        <v>9</v>
      </c>
      <c r="E240" s="31">
        <f>VLOOKUP($A240,級距!$A:$K,11,FALSE)</f>
        <v>4</v>
      </c>
      <c r="F240" s="31">
        <f t="shared" si="2"/>
        <v>1</v>
      </c>
    </row>
    <row r="241" spans="1:6" x14ac:dyDescent="0.25">
      <c r="A241" s="46" t="s">
        <v>477</v>
      </c>
      <c r="B241" s="45">
        <v>1000</v>
      </c>
      <c r="C241" s="31">
        <f>VLOOKUP(A241,級距!$A:$K,9,FALSE)</f>
        <v>6</v>
      </c>
      <c r="D241" s="31">
        <f>VLOOKUP($A241,級距!$A:$K,10,FALSE)</f>
        <v>10</v>
      </c>
      <c r="E241" s="31">
        <f>VLOOKUP($A241,級距!$A:$K,11,FALSE)</f>
        <v>4</v>
      </c>
      <c r="F241" s="31">
        <f t="shared" si="2"/>
        <v>1</v>
      </c>
    </row>
    <row r="242" spans="1:6" x14ac:dyDescent="0.25">
      <c r="A242" s="46" t="s">
        <v>475</v>
      </c>
      <c r="B242" s="45">
        <v>8450</v>
      </c>
      <c r="C242" s="31">
        <f>VLOOKUP(A242,級距!$A:$K,9,FALSE)</f>
        <v>8</v>
      </c>
      <c r="D242" s="31">
        <f>VLOOKUP($A242,級距!$A:$K,10,FALSE)</f>
        <v>5</v>
      </c>
      <c r="E242" s="31">
        <f>VLOOKUP($A242,級距!$A:$K,11,FALSE)</f>
        <v>1</v>
      </c>
      <c r="F242" s="31">
        <f t="shared" si="2"/>
        <v>1</v>
      </c>
    </row>
    <row r="243" spans="1:6" x14ac:dyDescent="0.25">
      <c r="A243" s="46" t="s">
        <v>474</v>
      </c>
      <c r="B243" s="45">
        <v>5000</v>
      </c>
      <c r="C243" s="31">
        <f>VLOOKUP(A243,級距!$A:$K,9,FALSE)</f>
        <v>8</v>
      </c>
      <c r="D243" s="31">
        <f>VLOOKUP($A243,級距!$A:$K,10,FALSE)</f>
        <v>7</v>
      </c>
      <c r="E243" s="31">
        <f>VLOOKUP($A243,級距!$A:$K,11,FALSE)</f>
        <v>4</v>
      </c>
      <c r="F243" s="31">
        <f t="shared" si="2"/>
        <v>1</v>
      </c>
    </row>
    <row r="244" spans="1:6" x14ac:dyDescent="0.25">
      <c r="A244" s="46" t="s">
        <v>473</v>
      </c>
      <c r="B244" s="45">
        <v>5400</v>
      </c>
      <c r="C244" s="31">
        <f>VLOOKUP(A244,級距!$A:$K,9,FALSE)</f>
        <v>5</v>
      </c>
      <c r="D244" s="31">
        <f>VLOOKUP($A244,級距!$A:$K,10,FALSE)</f>
        <v>8</v>
      </c>
      <c r="E244" s="31">
        <f>VLOOKUP($A244,級距!$A:$K,11,FALSE)</f>
        <v>3</v>
      </c>
      <c r="F244" s="31">
        <f t="shared" si="2"/>
        <v>1</v>
      </c>
    </row>
    <row r="245" spans="1:6" x14ac:dyDescent="0.25">
      <c r="A245" s="46" t="s">
        <v>472</v>
      </c>
      <c r="B245" s="45">
        <v>-3100</v>
      </c>
      <c r="C245" s="31">
        <f>VLOOKUP(A245,級距!$A:$K,9,FALSE)</f>
        <v>4</v>
      </c>
      <c r="D245" s="31">
        <f>VLOOKUP($A245,級距!$A:$K,10,FALSE)</f>
        <v>2</v>
      </c>
      <c r="E245" s="31">
        <f>VLOOKUP($A245,級距!$A:$K,11,FALSE)</f>
        <v>2</v>
      </c>
      <c r="F245" s="31">
        <f t="shared" si="2"/>
        <v>1</v>
      </c>
    </row>
    <row r="246" spans="1:6" x14ac:dyDescent="0.25">
      <c r="A246" s="46" t="s">
        <v>471</v>
      </c>
      <c r="B246" s="45">
        <v>2400</v>
      </c>
      <c r="C246" s="31">
        <f>VLOOKUP(A246,級距!$A:$K,9,FALSE)</f>
        <v>8</v>
      </c>
      <c r="D246" s="31">
        <f>VLOOKUP($A246,級距!$A:$K,10,FALSE)</f>
        <v>7</v>
      </c>
      <c r="E246" s="31">
        <f>VLOOKUP($A246,級距!$A:$K,11,FALSE)</f>
        <v>4</v>
      </c>
      <c r="F246" s="31">
        <f t="shared" si="2"/>
        <v>1</v>
      </c>
    </row>
    <row r="247" spans="1:6" x14ac:dyDescent="0.25">
      <c r="A247" s="46" t="s">
        <v>470</v>
      </c>
      <c r="B247" s="45">
        <v>-2300</v>
      </c>
      <c r="C247" s="31">
        <f>VLOOKUP(A247,級距!$A:$K,9,FALSE)</f>
        <v>5</v>
      </c>
      <c r="D247" s="31">
        <f>VLOOKUP($A247,級距!$A:$K,10,FALSE)</f>
        <v>4</v>
      </c>
      <c r="E247" s="31">
        <f>VLOOKUP($A247,級距!$A:$K,11,FALSE)</f>
        <v>2</v>
      </c>
      <c r="F247" s="31">
        <f t="shared" si="2"/>
        <v>1</v>
      </c>
    </row>
    <row r="248" spans="1:6" x14ac:dyDescent="0.25">
      <c r="A248" s="46" t="s">
        <v>469</v>
      </c>
      <c r="B248" s="45">
        <v>14900</v>
      </c>
      <c r="C248" s="31">
        <f>VLOOKUP(A248,級距!$A:$K,9,FALSE)</f>
        <v>8</v>
      </c>
      <c r="D248" s="31">
        <f>VLOOKUP($A248,級距!$A:$K,10,FALSE)</f>
        <v>9</v>
      </c>
      <c r="E248" s="31">
        <f>VLOOKUP($A248,級距!$A:$K,11,FALSE)</f>
        <v>4</v>
      </c>
      <c r="F248" s="31">
        <f t="shared" si="2"/>
        <v>1</v>
      </c>
    </row>
    <row r="249" spans="1:6" x14ac:dyDescent="0.25">
      <c r="A249" s="46" t="s">
        <v>468</v>
      </c>
      <c r="B249" s="45">
        <v>1900</v>
      </c>
      <c r="C249" s="31">
        <f>VLOOKUP(A249,級距!$A:$K,9,FALSE)</f>
        <v>9</v>
      </c>
      <c r="D249" s="31">
        <f>VLOOKUP($A249,級距!$A:$K,10,FALSE)</f>
        <v>6</v>
      </c>
      <c r="E249" s="31">
        <f>VLOOKUP($A249,級距!$A:$K,11,FALSE)</f>
        <v>1</v>
      </c>
      <c r="F249" s="31">
        <f t="shared" si="2"/>
        <v>1</v>
      </c>
    </row>
    <row r="250" spans="1:6" x14ac:dyDescent="0.25">
      <c r="A250" s="46" t="s">
        <v>466</v>
      </c>
      <c r="B250" s="45">
        <v>-3300</v>
      </c>
      <c r="C250" s="31">
        <f>VLOOKUP(A250,級距!$A:$K,9,FALSE)</f>
        <v>5</v>
      </c>
      <c r="D250" s="31">
        <f>VLOOKUP($A250,級距!$A:$K,10,FALSE)</f>
        <v>1</v>
      </c>
      <c r="E250" s="31">
        <f>VLOOKUP($A250,級距!$A:$K,11,FALSE)</f>
        <v>2</v>
      </c>
      <c r="F250" s="31">
        <f t="shared" si="2"/>
        <v>1</v>
      </c>
    </row>
    <row r="251" spans="1:6" x14ac:dyDescent="0.25">
      <c r="A251" s="46" t="s">
        <v>465</v>
      </c>
      <c r="B251" s="45">
        <v>4700</v>
      </c>
      <c r="C251" s="31">
        <f>VLOOKUP(A251,級距!$A:$K,9,FALSE)</f>
        <v>7</v>
      </c>
      <c r="D251" s="31">
        <f>VLOOKUP($A251,級距!$A:$K,10,FALSE)</f>
        <v>7</v>
      </c>
      <c r="E251" s="31">
        <f>VLOOKUP($A251,級距!$A:$K,11,FALSE)</f>
        <v>4</v>
      </c>
      <c r="F251" s="31">
        <f t="shared" si="2"/>
        <v>1</v>
      </c>
    </row>
    <row r="252" spans="1:6" x14ac:dyDescent="0.25">
      <c r="A252" s="46" t="s">
        <v>464</v>
      </c>
      <c r="B252" s="45">
        <v>6250</v>
      </c>
      <c r="C252" s="31">
        <f>VLOOKUP(A252,級距!$A:$K,9,FALSE)</f>
        <v>10</v>
      </c>
      <c r="D252" s="31">
        <f>VLOOKUP($A252,級距!$A:$K,10,FALSE)</f>
        <v>6</v>
      </c>
      <c r="E252" s="31">
        <f>VLOOKUP($A252,級距!$A:$K,11,FALSE)</f>
        <v>1</v>
      </c>
      <c r="F252" s="31">
        <f t="shared" si="2"/>
        <v>1</v>
      </c>
    </row>
    <row r="253" spans="1:6" x14ac:dyDescent="0.25">
      <c r="A253" s="46" t="s">
        <v>462</v>
      </c>
      <c r="B253" s="45">
        <v>-300</v>
      </c>
      <c r="C253" s="31">
        <f>VLOOKUP(A253,級距!$A:$K,9,FALSE)</f>
        <v>7</v>
      </c>
      <c r="D253" s="31">
        <f>VLOOKUP($A253,級距!$A:$K,10,FALSE)</f>
        <v>8</v>
      </c>
      <c r="E253" s="31">
        <f>VLOOKUP($A253,級距!$A:$K,11,FALSE)</f>
        <v>4</v>
      </c>
      <c r="F253" s="31">
        <f t="shared" si="2"/>
        <v>1</v>
      </c>
    </row>
    <row r="254" spans="1:6" x14ac:dyDescent="0.25">
      <c r="A254" s="46" t="s">
        <v>461</v>
      </c>
      <c r="B254" s="45">
        <v>7300</v>
      </c>
      <c r="C254" s="31">
        <f>VLOOKUP(A254,級距!$A:$K,9,FALSE)</f>
        <v>9</v>
      </c>
      <c r="D254" s="31">
        <f>VLOOKUP($A254,級距!$A:$K,10,FALSE)</f>
        <v>7</v>
      </c>
      <c r="E254" s="31">
        <f>VLOOKUP($A254,級距!$A:$K,11,FALSE)</f>
        <v>4</v>
      </c>
      <c r="F254" s="31">
        <f t="shared" si="2"/>
        <v>1</v>
      </c>
    </row>
    <row r="255" spans="1:6" x14ac:dyDescent="0.25">
      <c r="A255" s="46" t="s">
        <v>460</v>
      </c>
      <c r="B255" s="45">
        <v>1800</v>
      </c>
      <c r="C255" s="31">
        <f>VLOOKUP(A255,級距!$A:$K,9,FALSE)</f>
        <v>6</v>
      </c>
      <c r="D255" s="31">
        <f>VLOOKUP($A255,級距!$A:$K,10,FALSE)</f>
        <v>2</v>
      </c>
      <c r="E255" s="31">
        <f>VLOOKUP($A255,級距!$A:$K,11,FALSE)</f>
        <v>1</v>
      </c>
      <c r="F255" s="31">
        <f t="shared" si="2"/>
        <v>1</v>
      </c>
    </row>
    <row r="256" spans="1:6" x14ac:dyDescent="0.25">
      <c r="A256" s="46" t="s">
        <v>459</v>
      </c>
      <c r="B256" s="45">
        <v>7500</v>
      </c>
      <c r="C256" s="31">
        <f>VLOOKUP(A256,級距!$A:$K,9,FALSE)</f>
        <v>9</v>
      </c>
      <c r="D256" s="31">
        <f>VLOOKUP($A256,級距!$A:$K,10,FALSE)</f>
        <v>5</v>
      </c>
      <c r="E256" s="31">
        <f>VLOOKUP($A256,級距!$A:$K,11,FALSE)</f>
        <v>1</v>
      </c>
      <c r="F256" s="31">
        <f t="shared" si="2"/>
        <v>1</v>
      </c>
    </row>
    <row r="257" spans="1:6" x14ac:dyDescent="0.25">
      <c r="A257" s="46" t="s">
        <v>851</v>
      </c>
      <c r="B257" s="45">
        <v>1200</v>
      </c>
      <c r="C257" s="31" t="e">
        <f>VLOOKUP(A257,級距!$A:$K,9,FALSE)</f>
        <v>#N/A</v>
      </c>
      <c r="D257" s="31" t="e">
        <f>VLOOKUP($A257,級距!$A:$K,10,FALSE)</f>
        <v>#N/A</v>
      </c>
      <c r="E257" s="31" t="e">
        <f>VLOOKUP($A257,級距!$A:$K,11,FALSE)</f>
        <v>#N/A</v>
      </c>
      <c r="F257" s="31">
        <f t="shared" ref="F257:F320" si="3">IF(A258&lt;&gt;A257,1,0)</f>
        <v>1</v>
      </c>
    </row>
    <row r="258" spans="1:6" x14ac:dyDescent="0.25">
      <c r="A258" s="46" t="s">
        <v>457</v>
      </c>
      <c r="B258" s="45">
        <v>7050</v>
      </c>
      <c r="C258" s="31">
        <f>VLOOKUP(A258,級距!$A:$K,9,FALSE)</f>
        <v>9</v>
      </c>
      <c r="D258" s="31">
        <f>VLOOKUP($A258,級距!$A:$K,10,FALSE)</f>
        <v>8</v>
      </c>
      <c r="E258" s="31">
        <f>VLOOKUP($A258,級距!$A:$K,11,FALSE)</f>
        <v>4</v>
      </c>
      <c r="F258" s="31">
        <f t="shared" si="3"/>
        <v>1</v>
      </c>
    </row>
    <row r="259" spans="1:6" x14ac:dyDescent="0.25">
      <c r="A259" s="46" t="s">
        <v>456</v>
      </c>
      <c r="B259" s="45">
        <v>8800</v>
      </c>
      <c r="C259" s="31">
        <f>VLOOKUP(A259,級距!$A:$K,9,FALSE)</f>
        <v>10</v>
      </c>
      <c r="D259" s="31">
        <f>VLOOKUP($A259,級距!$A:$K,10,FALSE)</f>
        <v>9</v>
      </c>
      <c r="E259" s="31">
        <f>VLOOKUP($A259,級距!$A:$K,11,FALSE)</f>
        <v>4</v>
      </c>
      <c r="F259" s="31">
        <f t="shared" si="3"/>
        <v>1</v>
      </c>
    </row>
    <row r="260" spans="1:6" x14ac:dyDescent="0.25">
      <c r="A260" s="46" t="s">
        <v>455</v>
      </c>
      <c r="B260" s="45">
        <v>-1100</v>
      </c>
      <c r="C260" s="31">
        <f>VLOOKUP(A260,級距!$A:$K,9,FALSE)</f>
        <v>8</v>
      </c>
      <c r="D260" s="31">
        <f>VLOOKUP($A260,級距!$A:$K,10,FALSE)</f>
        <v>4</v>
      </c>
      <c r="E260" s="31">
        <f>VLOOKUP($A260,級距!$A:$K,11,FALSE)</f>
        <v>1</v>
      </c>
      <c r="F260" s="31">
        <f t="shared" si="3"/>
        <v>1</v>
      </c>
    </row>
    <row r="261" spans="1:6" x14ac:dyDescent="0.25">
      <c r="A261" s="46" t="s">
        <v>453</v>
      </c>
      <c r="B261" s="45">
        <v>-5200</v>
      </c>
      <c r="C261" s="31">
        <f>VLOOKUP(A261,級距!$A:$K,9,FALSE)</f>
        <v>8</v>
      </c>
      <c r="D261" s="31">
        <f>VLOOKUP($A261,級距!$A:$K,10,FALSE)</f>
        <v>2</v>
      </c>
      <c r="E261" s="31">
        <f>VLOOKUP($A261,級距!$A:$K,11,FALSE)</f>
        <v>1</v>
      </c>
      <c r="F261" s="31">
        <f t="shared" si="3"/>
        <v>1</v>
      </c>
    </row>
    <row r="262" spans="1:6" x14ac:dyDescent="0.25">
      <c r="A262" s="46" t="s">
        <v>452</v>
      </c>
      <c r="B262" s="45">
        <v>1250</v>
      </c>
      <c r="C262" s="31">
        <f>VLOOKUP(A262,級距!$A:$K,9,FALSE)</f>
        <v>8</v>
      </c>
      <c r="D262" s="31">
        <f>VLOOKUP($A262,級距!$A:$K,10,FALSE)</f>
        <v>7</v>
      </c>
      <c r="E262" s="31">
        <f>VLOOKUP($A262,級距!$A:$K,11,FALSE)</f>
        <v>4</v>
      </c>
      <c r="F262" s="31">
        <f t="shared" si="3"/>
        <v>1</v>
      </c>
    </row>
    <row r="263" spans="1:6" x14ac:dyDescent="0.25">
      <c r="A263" s="46" t="s">
        <v>451</v>
      </c>
      <c r="B263" s="45">
        <v>50</v>
      </c>
      <c r="C263" s="31">
        <f>VLOOKUP(A263,級距!$A:$K,9,FALSE)</f>
        <v>5</v>
      </c>
      <c r="D263" s="31">
        <f>VLOOKUP($A263,級距!$A:$K,10,FALSE)</f>
        <v>8</v>
      </c>
      <c r="E263" s="31">
        <f>VLOOKUP($A263,級距!$A:$K,11,FALSE)</f>
        <v>3</v>
      </c>
      <c r="F263" s="31">
        <f t="shared" si="3"/>
        <v>1</v>
      </c>
    </row>
    <row r="264" spans="1:6" x14ac:dyDescent="0.25">
      <c r="A264" s="46" t="s">
        <v>450</v>
      </c>
      <c r="B264" s="45">
        <v>-1000</v>
      </c>
      <c r="C264" s="31">
        <f>VLOOKUP(A264,級距!$A:$K,9,FALSE)</f>
        <v>5</v>
      </c>
      <c r="D264" s="31">
        <f>VLOOKUP($A264,級距!$A:$K,10,FALSE)</f>
        <v>4</v>
      </c>
      <c r="E264" s="31">
        <f>VLOOKUP($A264,級距!$A:$K,11,FALSE)</f>
        <v>2</v>
      </c>
      <c r="F264" s="31">
        <f t="shared" si="3"/>
        <v>1</v>
      </c>
    </row>
    <row r="265" spans="1:6" x14ac:dyDescent="0.25">
      <c r="A265" s="46" t="s">
        <v>449</v>
      </c>
      <c r="B265" s="45">
        <v>12450</v>
      </c>
      <c r="C265" s="31">
        <f>VLOOKUP(A265,級距!$A:$K,9,FALSE)</f>
        <v>8</v>
      </c>
      <c r="D265" s="31">
        <f>VLOOKUP($A265,級距!$A:$K,10,FALSE)</f>
        <v>7</v>
      </c>
      <c r="E265" s="31">
        <f>VLOOKUP($A265,級距!$A:$K,11,FALSE)</f>
        <v>4</v>
      </c>
      <c r="F265" s="31">
        <f t="shared" si="3"/>
        <v>1</v>
      </c>
    </row>
    <row r="266" spans="1:6" x14ac:dyDescent="0.25">
      <c r="A266" s="46" t="s">
        <v>448</v>
      </c>
      <c r="B266" s="45">
        <v>2000</v>
      </c>
      <c r="C266" s="31">
        <f>VLOOKUP(A266,級距!$A:$K,9,FALSE)</f>
        <v>7</v>
      </c>
      <c r="D266" s="31">
        <f>VLOOKUP($A266,級距!$A:$K,10,FALSE)</f>
        <v>1</v>
      </c>
      <c r="E266" s="31">
        <f>VLOOKUP($A266,級距!$A:$K,11,FALSE)</f>
        <v>1</v>
      </c>
      <c r="F266" s="31">
        <f t="shared" si="3"/>
        <v>1</v>
      </c>
    </row>
    <row r="267" spans="1:6" x14ac:dyDescent="0.25">
      <c r="A267" s="46" t="s">
        <v>447</v>
      </c>
      <c r="B267" s="45">
        <v>-1900</v>
      </c>
      <c r="C267" s="31">
        <f>VLOOKUP(A267,級距!$A:$K,9,FALSE)</f>
        <v>9</v>
      </c>
      <c r="D267" s="31">
        <f>VLOOKUP($A267,級距!$A:$K,10,FALSE)</f>
        <v>4</v>
      </c>
      <c r="E267" s="31">
        <f>VLOOKUP($A267,級距!$A:$K,11,FALSE)</f>
        <v>1</v>
      </c>
      <c r="F267" s="31">
        <f t="shared" si="3"/>
        <v>1</v>
      </c>
    </row>
    <row r="268" spans="1:6" x14ac:dyDescent="0.25">
      <c r="A268" s="46" t="s">
        <v>446</v>
      </c>
      <c r="B268" s="45">
        <v>-5200</v>
      </c>
      <c r="C268" s="31">
        <f>VLOOKUP(A268,級距!$A:$K,9,FALSE)</f>
        <v>9</v>
      </c>
      <c r="D268" s="31">
        <f>VLOOKUP($A268,級距!$A:$K,10,FALSE)</f>
        <v>4</v>
      </c>
      <c r="E268" s="31">
        <f>VLOOKUP($A268,級距!$A:$K,11,FALSE)</f>
        <v>1</v>
      </c>
      <c r="F268" s="31">
        <f t="shared" si="3"/>
        <v>1</v>
      </c>
    </row>
    <row r="269" spans="1:6" x14ac:dyDescent="0.25">
      <c r="A269" s="46" t="s">
        <v>444</v>
      </c>
      <c r="B269" s="45">
        <v>3350</v>
      </c>
      <c r="C269" s="31">
        <f>VLOOKUP(A269,級距!$A:$K,9,FALSE)</f>
        <v>8</v>
      </c>
      <c r="D269" s="31">
        <f>VLOOKUP($A269,級距!$A:$K,10,FALSE)</f>
        <v>6</v>
      </c>
      <c r="E269" s="31">
        <f>VLOOKUP($A269,級距!$A:$K,11,FALSE)</f>
        <v>1</v>
      </c>
      <c r="F269" s="31">
        <f t="shared" si="3"/>
        <v>1</v>
      </c>
    </row>
    <row r="270" spans="1:6" x14ac:dyDescent="0.25">
      <c r="A270" s="46" t="s">
        <v>443</v>
      </c>
      <c r="B270" s="45">
        <v>-3400</v>
      </c>
      <c r="C270" s="31">
        <f>VLOOKUP(A270,級距!$A:$K,9,FALSE)</f>
        <v>5</v>
      </c>
      <c r="D270" s="31">
        <f>VLOOKUP($A270,級距!$A:$K,10,FALSE)</f>
        <v>2</v>
      </c>
      <c r="E270" s="31">
        <f>VLOOKUP($A270,級距!$A:$K,11,FALSE)</f>
        <v>2</v>
      </c>
      <c r="F270" s="31">
        <f t="shared" si="3"/>
        <v>1</v>
      </c>
    </row>
    <row r="271" spans="1:6" x14ac:dyDescent="0.25">
      <c r="A271" s="46" t="s">
        <v>442</v>
      </c>
      <c r="B271" s="45">
        <v>4050</v>
      </c>
      <c r="C271" s="31">
        <f>VLOOKUP(A271,級距!$A:$K,9,FALSE)</f>
        <v>10</v>
      </c>
      <c r="D271" s="31">
        <f>VLOOKUP($A271,級距!$A:$K,10,FALSE)</f>
        <v>9</v>
      </c>
      <c r="E271" s="31">
        <f>VLOOKUP($A271,級距!$A:$K,11,FALSE)</f>
        <v>4</v>
      </c>
      <c r="F271" s="31">
        <f t="shared" si="3"/>
        <v>1</v>
      </c>
    </row>
    <row r="272" spans="1:6" x14ac:dyDescent="0.25">
      <c r="A272" s="46" t="s">
        <v>440</v>
      </c>
      <c r="B272" s="45">
        <v>-7900</v>
      </c>
      <c r="C272" s="31">
        <f>VLOOKUP(A272,級距!$A:$K,9,FALSE)</f>
        <v>5</v>
      </c>
      <c r="D272" s="31">
        <f>VLOOKUP($A272,級距!$A:$K,10,FALSE)</f>
        <v>7</v>
      </c>
      <c r="E272" s="31">
        <f>VLOOKUP($A272,級距!$A:$K,11,FALSE)</f>
        <v>3</v>
      </c>
      <c r="F272" s="31">
        <f t="shared" si="3"/>
        <v>1</v>
      </c>
    </row>
    <row r="273" spans="1:6" x14ac:dyDescent="0.25">
      <c r="A273" s="46" t="s">
        <v>438</v>
      </c>
      <c r="B273" s="45">
        <v>-1600</v>
      </c>
      <c r="C273" s="31">
        <f>VLOOKUP(A273,級距!$A:$K,9,FALSE)</f>
        <v>7</v>
      </c>
      <c r="D273" s="31">
        <f>VLOOKUP($A273,級距!$A:$K,10,FALSE)</f>
        <v>7</v>
      </c>
      <c r="E273" s="31">
        <f>VLOOKUP($A273,級距!$A:$K,11,FALSE)</f>
        <v>4</v>
      </c>
      <c r="F273" s="31">
        <f t="shared" si="3"/>
        <v>1</v>
      </c>
    </row>
    <row r="274" spans="1:6" x14ac:dyDescent="0.25">
      <c r="A274" s="46" t="s">
        <v>437</v>
      </c>
      <c r="B274" s="45">
        <v>-2100</v>
      </c>
      <c r="C274" s="31">
        <f>VLOOKUP(A274,級距!$A:$K,9,FALSE)</f>
        <v>4</v>
      </c>
      <c r="D274" s="31">
        <f>VLOOKUP($A274,級距!$A:$K,10,FALSE)</f>
        <v>1</v>
      </c>
      <c r="E274" s="31">
        <f>VLOOKUP($A274,級距!$A:$K,11,FALSE)</f>
        <v>2</v>
      </c>
      <c r="F274" s="31">
        <f t="shared" si="3"/>
        <v>1</v>
      </c>
    </row>
    <row r="275" spans="1:6" x14ac:dyDescent="0.25">
      <c r="A275" s="46" t="s">
        <v>435</v>
      </c>
      <c r="B275" s="45">
        <v>-800</v>
      </c>
      <c r="C275" s="31">
        <f>VLOOKUP(A275,級距!$A:$K,9,FALSE)</f>
        <v>8</v>
      </c>
      <c r="D275" s="31">
        <f>VLOOKUP($A275,級距!$A:$K,10,FALSE)</f>
        <v>8</v>
      </c>
      <c r="E275" s="31">
        <f>VLOOKUP($A275,級距!$A:$K,11,FALSE)</f>
        <v>4</v>
      </c>
      <c r="F275" s="31">
        <f t="shared" si="3"/>
        <v>1</v>
      </c>
    </row>
    <row r="276" spans="1:6" x14ac:dyDescent="0.25">
      <c r="A276" s="46" t="s">
        <v>433</v>
      </c>
      <c r="B276" s="45">
        <v>-1500</v>
      </c>
      <c r="C276" s="31">
        <f>VLOOKUP(A276,級距!$A:$K,9,FALSE)</f>
        <v>1</v>
      </c>
      <c r="D276" s="31">
        <f>VLOOKUP($A276,級距!$A:$K,10,FALSE)</f>
        <v>5</v>
      </c>
      <c r="E276" s="31">
        <f>VLOOKUP($A276,級距!$A:$K,11,FALSE)</f>
        <v>2</v>
      </c>
      <c r="F276" s="31">
        <f t="shared" si="3"/>
        <v>1</v>
      </c>
    </row>
    <row r="277" spans="1:6" x14ac:dyDescent="0.25">
      <c r="A277" s="46" t="s">
        <v>432</v>
      </c>
      <c r="B277" s="45">
        <v>-5700</v>
      </c>
      <c r="C277" s="31">
        <f>VLOOKUP(A277,級距!$A:$K,9,FALSE)</f>
        <v>1</v>
      </c>
      <c r="D277" s="31">
        <f>VLOOKUP($A277,級距!$A:$K,10,FALSE)</f>
        <v>4</v>
      </c>
      <c r="E277" s="31">
        <f>VLOOKUP($A277,級距!$A:$K,11,FALSE)</f>
        <v>2</v>
      </c>
      <c r="F277" s="31">
        <f t="shared" si="3"/>
        <v>1</v>
      </c>
    </row>
    <row r="278" spans="1:6" x14ac:dyDescent="0.25">
      <c r="A278" s="46" t="s">
        <v>431</v>
      </c>
      <c r="B278" s="45">
        <v>-2900</v>
      </c>
      <c r="C278" s="31">
        <f>VLOOKUP(A278,級距!$A:$K,9,FALSE)</f>
        <v>7</v>
      </c>
      <c r="D278" s="31">
        <f>VLOOKUP($A278,級距!$A:$K,10,FALSE)</f>
        <v>7</v>
      </c>
      <c r="E278" s="31">
        <f>VLOOKUP($A278,級距!$A:$K,11,FALSE)</f>
        <v>4</v>
      </c>
      <c r="F278" s="31">
        <f t="shared" si="3"/>
        <v>1</v>
      </c>
    </row>
    <row r="279" spans="1:6" x14ac:dyDescent="0.25">
      <c r="A279" s="46" t="s">
        <v>430</v>
      </c>
      <c r="B279" s="45">
        <v>-5650</v>
      </c>
      <c r="C279" s="31">
        <f>VLOOKUP(A279,級距!$A:$K,9,FALSE)</f>
        <v>2</v>
      </c>
      <c r="D279" s="31">
        <f>VLOOKUP($A279,級距!$A:$K,10,FALSE)</f>
        <v>1</v>
      </c>
      <c r="E279" s="31">
        <f>VLOOKUP($A279,級距!$A:$K,11,FALSE)</f>
        <v>2</v>
      </c>
      <c r="F279" s="31">
        <f t="shared" si="3"/>
        <v>1</v>
      </c>
    </row>
    <row r="280" spans="1:6" x14ac:dyDescent="0.25">
      <c r="A280" s="46" t="s">
        <v>429</v>
      </c>
      <c r="B280" s="45">
        <v>7050</v>
      </c>
      <c r="C280" s="31">
        <f>VLOOKUP(A280,級距!$A:$K,9,FALSE)</f>
        <v>9</v>
      </c>
      <c r="D280" s="31">
        <f>VLOOKUP($A280,級距!$A:$K,10,FALSE)</f>
        <v>7</v>
      </c>
      <c r="E280" s="31">
        <f>VLOOKUP($A280,級距!$A:$K,11,FALSE)</f>
        <v>4</v>
      </c>
      <c r="F280" s="31">
        <f t="shared" si="3"/>
        <v>1</v>
      </c>
    </row>
    <row r="281" spans="1:6" x14ac:dyDescent="0.25">
      <c r="A281" s="46" t="s">
        <v>428</v>
      </c>
      <c r="B281" s="45">
        <v>2000</v>
      </c>
      <c r="C281" s="31">
        <f>VLOOKUP(A281,級距!$A:$K,9,FALSE)</f>
        <v>2</v>
      </c>
      <c r="D281" s="31">
        <f>VLOOKUP($A281,級距!$A:$K,10,FALSE)</f>
        <v>1</v>
      </c>
      <c r="E281" s="31">
        <f>VLOOKUP($A281,級距!$A:$K,11,FALSE)</f>
        <v>2</v>
      </c>
      <c r="F281" s="31">
        <f t="shared" si="3"/>
        <v>1</v>
      </c>
    </row>
    <row r="282" spans="1:6" x14ac:dyDescent="0.25">
      <c r="A282" s="46" t="s">
        <v>427</v>
      </c>
      <c r="B282" s="45">
        <v>850</v>
      </c>
      <c r="C282" s="31">
        <f>VLOOKUP(A282,級距!$A:$K,9,FALSE)</f>
        <v>10</v>
      </c>
      <c r="D282" s="31">
        <f>VLOOKUP($A282,級距!$A:$K,10,FALSE)</f>
        <v>8</v>
      </c>
      <c r="E282" s="31">
        <f>VLOOKUP($A282,級距!$A:$K,11,FALSE)</f>
        <v>4</v>
      </c>
      <c r="F282" s="31">
        <f t="shared" si="3"/>
        <v>1</v>
      </c>
    </row>
    <row r="283" spans="1:6" x14ac:dyDescent="0.25">
      <c r="A283" s="46" t="s">
        <v>426</v>
      </c>
      <c r="B283" s="45">
        <v>900</v>
      </c>
      <c r="C283" s="31">
        <f>VLOOKUP(A283,級距!$A:$K,9,FALSE)</f>
        <v>2</v>
      </c>
      <c r="D283" s="31">
        <f>VLOOKUP($A283,級距!$A:$K,10,FALSE)</f>
        <v>5</v>
      </c>
      <c r="E283" s="31">
        <f>VLOOKUP($A283,級距!$A:$K,11,FALSE)</f>
        <v>2</v>
      </c>
      <c r="F283" s="31">
        <f t="shared" si="3"/>
        <v>1</v>
      </c>
    </row>
    <row r="284" spans="1:6" x14ac:dyDescent="0.25">
      <c r="A284" s="46" t="s">
        <v>425</v>
      </c>
      <c r="B284" s="45">
        <v>-4300</v>
      </c>
      <c r="C284" s="31">
        <f>VLOOKUP(A284,級距!$A:$K,9,FALSE)</f>
        <v>1</v>
      </c>
      <c r="D284" s="31">
        <f>VLOOKUP($A284,級距!$A:$K,10,FALSE)</f>
        <v>7</v>
      </c>
      <c r="E284" s="31">
        <f>VLOOKUP($A284,級距!$A:$K,11,FALSE)</f>
        <v>3</v>
      </c>
      <c r="F284" s="31">
        <f t="shared" si="3"/>
        <v>1</v>
      </c>
    </row>
    <row r="285" spans="1:6" x14ac:dyDescent="0.25">
      <c r="A285" s="46" t="s">
        <v>424</v>
      </c>
      <c r="B285" s="45">
        <v>-500</v>
      </c>
      <c r="C285" s="31">
        <f>VLOOKUP(A285,級距!$A:$K,9,FALSE)</f>
        <v>1</v>
      </c>
      <c r="D285" s="31">
        <f>VLOOKUP($A285,級距!$A:$K,10,FALSE)</f>
        <v>4</v>
      </c>
      <c r="E285" s="31">
        <f>VLOOKUP($A285,級距!$A:$K,11,FALSE)</f>
        <v>2</v>
      </c>
      <c r="F285" s="31">
        <f t="shared" si="3"/>
        <v>1</v>
      </c>
    </row>
    <row r="286" spans="1:6" x14ac:dyDescent="0.25">
      <c r="A286" s="46" t="s">
        <v>423</v>
      </c>
      <c r="B286" s="45">
        <v>-500</v>
      </c>
      <c r="C286" s="31">
        <f>VLOOKUP(A286,級距!$A:$K,9,FALSE)</f>
        <v>1</v>
      </c>
      <c r="D286" s="31">
        <f>VLOOKUP($A286,級距!$A:$K,10,FALSE)</f>
        <v>7</v>
      </c>
      <c r="E286" s="31">
        <f>VLOOKUP($A286,級距!$A:$K,11,FALSE)</f>
        <v>3</v>
      </c>
      <c r="F286" s="31">
        <f t="shared" si="3"/>
        <v>1</v>
      </c>
    </row>
    <row r="287" spans="1:6" x14ac:dyDescent="0.25">
      <c r="A287" s="46" t="s">
        <v>422</v>
      </c>
      <c r="B287" s="45">
        <v>-5200</v>
      </c>
      <c r="C287" s="31">
        <f>VLOOKUP(A287,級距!$A:$K,9,FALSE)</f>
        <v>5</v>
      </c>
      <c r="D287" s="31">
        <f>VLOOKUP($A287,級距!$A:$K,10,FALSE)</f>
        <v>1</v>
      </c>
      <c r="E287" s="31">
        <f>VLOOKUP($A287,級距!$A:$K,11,FALSE)</f>
        <v>2</v>
      </c>
      <c r="F287" s="31">
        <f t="shared" si="3"/>
        <v>1</v>
      </c>
    </row>
    <row r="288" spans="1:6" x14ac:dyDescent="0.25">
      <c r="A288" s="46" t="s">
        <v>419</v>
      </c>
      <c r="B288" s="45">
        <v>-1200</v>
      </c>
      <c r="C288" s="31">
        <f>VLOOKUP(A288,級距!$A:$K,9,FALSE)</f>
        <v>4</v>
      </c>
      <c r="D288" s="31">
        <f>VLOOKUP($A288,級距!$A:$K,10,FALSE)</f>
        <v>4</v>
      </c>
      <c r="E288" s="31">
        <f>VLOOKUP($A288,級距!$A:$K,11,FALSE)</f>
        <v>2</v>
      </c>
      <c r="F288" s="31">
        <f t="shared" si="3"/>
        <v>1</v>
      </c>
    </row>
    <row r="289" spans="1:6" x14ac:dyDescent="0.25">
      <c r="A289" s="46" t="s">
        <v>418</v>
      </c>
      <c r="B289" s="45">
        <v>-700</v>
      </c>
      <c r="C289" s="31">
        <f>VLOOKUP(A289,級距!$A:$K,9,FALSE)</f>
        <v>5</v>
      </c>
      <c r="D289" s="31">
        <f>VLOOKUP($A289,級距!$A:$K,10,FALSE)</f>
        <v>2</v>
      </c>
      <c r="E289" s="31">
        <f>VLOOKUP($A289,級距!$A:$K,11,FALSE)</f>
        <v>2</v>
      </c>
      <c r="F289" s="31">
        <f t="shared" si="3"/>
        <v>1</v>
      </c>
    </row>
    <row r="290" spans="1:6" x14ac:dyDescent="0.25">
      <c r="A290" s="46" t="s">
        <v>416</v>
      </c>
      <c r="B290" s="45">
        <v>-600</v>
      </c>
      <c r="C290" s="31">
        <f>VLOOKUP(A290,級距!$A:$K,9,FALSE)</f>
        <v>2</v>
      </c>
      <c r="D290" s="31">
        <f>VLOOKUP($A290,級距!$A:$K,10,FALSE)</f>
        <v>2</v>
      </c>
      <c r="E290" s="31">
        <f>VLOOKUP($A290,級距!$A:$K,11,FALSE)</f>
        <v>2</v>
      </c>
      <c r="F290" s="31">
        <f t="shared" si="3"/>
        <v>1</v>
      </c>
    </row>
    <row r="291" spans="1:6" x14ac:dyDescent="0.25">
      <c r="A291" s="46" t="s">
        <v>414</v>
      </c>
      <c r="B291" s="45">
        <v>-5600</v>
      </c>
      <c r="C291" s="31">
        <f>VLOOKUP(A291,級距!$A:$K,9,FALSE)</f>
        <v>7</v>
      </c>
      <c r="D291" s="31">
        <f>VLOOKUP($A291,級距!$A:$K,10,FALSE)</f>
        <v>7</v>
      </c>
      <c r="E291" s="31">
        <f>VLOOKUP($A291,級距!$A:$K,11,FALSE)</f>
        <v>4</v>
      </c>
      <c r="F291" s="31">
        <f t="shared" si="3"/>
        <v>1</v>
      </c>
    </row>
    <row r="292" spans="1:6" x14ac:dyDescent="0.25">
      <c r="A292" s="46" t="s">
        <v>413</v>
      </c>
      <c r="B292" s="45">
        <v>3950</v>
      </c>
      <c r="C292" s="31">
        <f>VLOOKUP(A292,級距!$A:$K,9,FALSE)</f>
        <v>7</v>
      </c>
      <c r="D292" s="31">
        <f>VLOOKUP($A292,級距!$A:$K,10,FALSE)</f>
        <v>6</v>
      </c>
      <c r="E292" s="31">
        <f>VLOOKUP($A292,級距!$A:$K,11,FALSE)</f>
        <v>1</v>
      </c>
      <c r="F292" s="31">
        <f t="shared" si="3"/>
        <v>1</v>
      </c>
    </row>
    <row r="293" spans="1:6" x14ac:dyDescent="0.25">
      <c r="A293" s="46" t="s">
        <v>412</v>
      </c>
      <c r="B293" s="45">
        <v>850</v>
      </c>
      <c r="C293" s="31">
        <f>VLOOKUP(A293,級距!$A:$K,9,FALSE)</f>
        <v>2</v>
      </c>
      <c r="D293" s="31">
        <f>VLOOKUP($A293,級距!$A:$K,10,FALSE)</f>
        <v>9</v>
      </c>
      <c r="E293" s="31">
        <f>VLOOKUP($A293,級距!$A:$K,11,FALSE)</f>
        <v>3</v>
      </c>
      <c r="F293" s="31">
        <f t="shared" si="3"/>
        <v>1</v>
      </c>
    </row>
    <row r="294" spans="1:6" x14ac:dyDescent="0.25">
      <c r="A294" s="46" t="s">
        <v>410</v>
      </c>
      <c r="B294" s="45">
        <v>8400</v>
      </c>
      <c r="C294" s="31">
        <f>VLOOKUP(A294,級距!$A:$K,9,FALSE)</f>
        <v>7</v>
      </c>
      <c r="D294" s="31">
        <f>VLOOKUP($A294,級距!$A:$K,10,FALSE)</f>
        <v>8</v>
      </c>
      <c r="E294" s="31">
        <f>VLOOKUP($A294,級距!$A:$K,11,FALSE)</f>
        <v>4</v>
      </c>
      <c r="F294" s="31">
        <f t="shared" si="3"/>
        <v>1</v>
      </c>
    </row>
    <row r="295" spans="1:6" x14ac:dyDescent="0.25">
      <c r="A295" s="46" t="s">
        <v>409</v>
      </c>
      <c r="B295" s="45">
        <v>-800</v>
      </c>
      <c r="C295" s="31">
        <f>VLOOKUP(A295,級距!$A:$K,9,FALSE)</f>
        <v>1</v>
      </c>
      <c r="D295" s="31">
        <f>VLOOKUP($A295,級距!$A:$K,10,FALSE)</f>
        <v>6</v>
      </c>
      <c r="E295" s="31">
        <f>VLOOKUP($A295,級距!$A:$K,11,FALSE)</f>
        <v>2</v>
      </c>
      <c r="F295" s="31">
        <f t="shared" si="3"/>
        <v>1</v>
      </c>
    </row>
    <row r="296" spans="1:6" x14ac:dyDescent="0.25">
      <c r="A296" s="46" t="s">
        <v>407</v>
      </c>
      <c r="B296" s="45">
        <v>2050</v>
      </c>
      <c r="C296" s="31">
        <f>VLOOKUP(A296,級距!$A:$K,9,FALSE)</f>
        <v>3</v>
      </c>
      <c r="D296" s="31">
        <f>VLOOKUP($A296,級距!$A:$K,10,FALSE)</f>
        <v>9</v>
      </c>
      <c r="E296" s="31">
        <f>VLOOKUP($A296,級距!$A:$K,11,FALSE)</f>
        <v>3</v>
      </c>
      <c r="F296" s="31">
        <f t="shared" si="3"/>
        <v>1</v>
      </c>
    </row>
    <row r="297" spans="1:6" x14ac:dyDescent="0.25">
      <c r="A297" s="46" t="s">
        <v>406</v>
      </c>
      <c r="B297" s="45">
        <v>3200</v>
      </c>
      <c r="C297" s="31">
        <f>VLOOKUP(A297,級距!$A:$K,9,FALSE)</f>
        <v>5</v>
      </c>
      <c r="D297" s="31">
        <f>VLOOKUP($A297,級距!$A:$K,10,FALSE)</f>
        <v>9</v>
      </c>
      <c r="E297" s="31">
        <f>VLOOKUP($A297,級距!$A:$K,11,FALSE)</f>
        <v>3</v>
      </c>
      <c r="F297" s="31">
        <f t="shared" si="3"/>
        <v>1</v>
      </c>
    </row>
    <row r="298" spans="1:6" x14ac:dyDescent="0.25">
      <c r="A298" s="46" t="s">
        <v>404</v>
      </c>
      <c r="B298" s="45">
        <v>9900</v>
      </c>
      <c r="C298" s="31">
        <f>VLOOKUP(A298,級距!$A:$K,9,FALSE)</f>
        <v>7</v>
      </c>
      <c r="D298" s="31">
        <f>VLOOKUP($A298,級距!$A:$K,10,FALSE)</f>
        <v>10</v>
      </c>
      <c r="E298" s="31">
        <f>VLOOKUP($A298,級距!$A:$K,11,FALSE)</f>
        <v>4</v>
      </c>
      <c r="F298" s="31">
        <f t="shared" si="3"/>
        <v>1</v>
      </c>
    </row>
    <row r="299" spans="1:6" x14ac:dyDescent="0.25">
      <c r="A299" s="46" t="s">
        <v>403</v>
      </c>
      <c r="B299" s="45">
        <v>2500</v>
      </c>
      <c r="C299" s="31">
        <f>VLOOKUP(A299,級距!$A:$K,9,FALSE)</f>
        <v>3</v>
      </c>
      <c r="D299" s="31">
        <f>VLOOKUP($A299,級距!$A:$K,10,FALSE)</f>
        <v>4</v>
      </c>
      <c r="E299" s="31">
        <f>VLOOKUP($A299,級距!$A:$K,11,FALSE)</f>
        <v>2</v>
      </c>
      <c r="F299" s="31">
        <f t="shared" si="3"/>
        <v>1</v>
      </c>
    </row>
    <row r="300" spans="1:6" x14ac:dyDescent="0.25">
      <c r="A300" s="46" t="s">
        <v>401</v>
      </c>
      <c r="B300" s="45">
        <v>-5550</v>
      </c>
      <c r="C300" s="31">
        <f>VLOOKUP(A300,級距!$A:$K,9,FALSE)</f>
        <v>9</v>
      </c>
      <c r="D300" s="31">
        <f>VLOOKUP($A300,級距!$A:$K,10,FALSE)</f>
        <v>9</v>
      </c>
      <c r="E300" s="31">
        <f>VLOOKUP($A300,級距!$A:$K,11,FALSE)</f>
        <v>4</v>
      </c>
      <c r="F300" s="31">
        <f t="shared" si="3"/>
        <v>1</v>
      </c>
    </row>
    <row r="301" spans="1:6" x14ac:dyDescent="0.25">
      <c r="A301" s="46" t="s">
        <v>400</v>
      </c>
      <c r="B301" s="45">
        <v>4000</v>
      </c>
      <c r="C301" s="31">
        <f>VLOOKUP(A301,級距!$A:$K,9,FALSE)</f>
        <v>5</v>
      </c>
      <c r="D301" s="31">
        <f>VLOOKUP($A301,級距!$A:$K,10,FALSE)</f>
        <v>5</v>
      </c>
      <c r="E301" s="31">
        <f>VLOOKUP($A301,級距!$A:$K,11,FALSE)</f>
        <v>2</v>
      </c>
      <c r="F301" s="31">
        <f t="shared" si="3"/>
        <v>1</v>
      </c>
    </row>
    <row r="302" spans="1:6" x14ac:dyDescent="0.25">
      <c r="A302" s="46" t="s">
        <v>399</v>
      </c>
      <c r="B302" s="45">
        <v>-5550</v>
      </c>
      <c r="C302" s="31">
        <f>VLOOKUP(A302,級距!$A:$K,9,FALSE)</f>
        <v>3</v>
      </c>
      <c r="D302" s="31">
        <f>VLOOKUP($A302,級距!$A:$K,10,FALSE)</f>
        <v>10</v>
      </c>
      <c r="E302" s="31">
        <f>VLOOKUP($A302,級距!$A:$K,11,FALSE)</f>
        <v>3</v>
      </c>
      <c r="F302" s="31">
        <f t="shared" si="3"/>
        <v>1</v>
      </c>
    </row>
    <row r="303" spans="1:6" x14ac:dyDescent="0.25">
      <c r="A303" s="46" t="s">
        <v>398</v>
      </c>
      <c r="B303" s="45">
        <v>2100</v>
      </c>
      <c r="C303" s="31">
        <f>VLOOKUP(A303,級距!$A:$K,9,FALSE)</f>
        <v>5</v>
      </c>
      <c r="D303" s="31">
        <f>VLOOKUP($A303,級距!$A:$K,10,FALSE)</f>
        <v>6</v>
      </c>
      <c r="E303" s="31">
        <f>VLOOKUP($A303,級距!$A:$K,11,FALSE)</f>
        <v>2</v>
      </c>
      <c r="F303" s="31">
        <f t="shared" si="3"/>
        <v>1</v>
      </c>
    </row>
    <row r="304" spans="1:6" x14ac:dyDescent="0.25">
      <c r="A304" s="46" t="s">
        <v>397</v>
      </c>
      <c r="B304" s="45">
        <v>2300</v>
      </c>
      <c r="C304" s="31">
        <f>VLOOKUP(A304,級距!$A:$K,9,FALSE)</f>
        <v>3</v>
      </c>
      <c r="D304" s="31">
        <f>VLOOKUP($A304,級距!$A:$K,10,FALSE)</f>
        <v>10</v>
      </c>
      <c r="E304" s="31">
        <f>VLOOKUP($A304,級距!$A:$K,11,FALSE)</f>
        <v>3</v>
      </c>
      <c r="F304" s="31">
        <f t="shared" si="3"/>
        <v>1</v>
      </c>
    </row>
    <row r="305" spans="1:6" x14ac:dyDescent="0.25">
      <c r="A305" s="46" t="s">
        <v>396</v>
      </c>
      <c r="B305" s="45">
        <v>-400</v>
      </c>
      <c r="C305" s="31">
        <f>VLOOKUP(A305,級距!$A:$K,9,FALSE)</f>
        <v>2</v>
      </c>
      <c r="D305" s="31">
        <f>VLOOKUP($A305,級距!$A:$K,10,FALSE)</f>
        <v>4</v>
      </c>
      <c r="E305" s="31">
        <f>VLOOKUP($A305,級距!$A:$K,11,FALSE)</f>
        <v>2</v>
      </c>
      <c r="F305" s="31">
        <f t="shared" si="3"/>
        <v>1</v>
      </c>
    </row>
    <row r="306" spans="1:6" x14ac:dyDescent="0.25">
      <c r="A306" s="46" t="s">
        <v>393</v>
      </c>
      <c r="B306" s="45">
        <v>900</v>
      </c>
      <c r="C306" s="31">
        <f>VLOOKUP(A306,級距!$A:$K,9,FALSE)</f>
        <v>5</v>
      </c>
      <c r="D306" s="31">
        <f>VLOOKUP($A306,級距!$A:$K,10,FALSE)</f>
        <v>8</v>
      </c>
      <c r="E306" s="31">
        <f>VLOOKUP($A306,級距!$A:$K,11,FALSE)</f>
        <v>3</v>
      </c>
      <c r="F306" s="31">
        <f t="shared" si="3"/>
        <v>1</v>
      </c>
    </row>
    <row r="307" spans="1:6" x14ac:dyDescent="0.25">
      <c r="A307" s="46" t="s">
        <v>392</v>
      </c>
      <c r="B307" s="45">
        <v>4000</v>
      </c>
      <c r="C307" s="31">
        <f>VLOOKUP(A307,級距!$A:$K,9,FALSE)</f>
        <v>5</v>
      </c>
      <c r="D307" s="31">
        <f>VLOOKUP($A307,級距!$A:$K,10,FALSE)</f>
        <v>6</v>
      </c>
      <c r="E307" s="31">
        <f>VLOOKUP($A307,級距!$A:$K,11,FALSE)</f>
        <v>2</v>
      </c>
      <c r="F307" s="31">
        <f t="shared" si="3"/>
        <v>1</v>
      </c>
    </row>
    <row r="308" spans="1:6" x14ac:dyDescent="0.25">
      <c r="A308" s="46" t="s">
        <v>389</v>
      </c>
      <c r="B308" s="45">
        <v>2300</v>
      </c>
      <c r="C308" s="31">
        <f>VLOOKUP(A308,級距!$A:$K,9,FALSE)</f>
        <v>5</v>
      </c>
      <c r="D308" s="31">
        <f>VLOOKUP($A308,級距!$A:$K,10,FALSE)</f>
        <v>8</v>
      </c>
      <c r="E308" s="31">
        <f>VLOOKUP($A308,級距!$A:$K,11,FALSE)</f>
        <v>3</v>
      </c>
      <c r="F308" s="31">
        <f t="shared" si="3"/>
        <v>1</v>
      </c>
    </row>
    <row r="309" spans="1:6" x14ac:dyDescent="0.25">
      <c r="A309" s="46" t="s">
        <v>388</v>
      </c>
      <c r="B309" s="45">
        <v>1350</v>
      </c>
      <c r="C309" s="31">
        <f>VLOOKUP(A309,級距!$A:$K,9,FALSE)</f>
        <v>6</v>
      </c>
      <c r="D309" s="31">
        <f>VLOOKUP($A309,級距!$A:$K,10,FALSE)</f>
        <v>10</v>
      </c>
      <c r="E309" s="31">
        <f>VLOOKUP($A309,級距!$A:$K,11,FALSE)</f>
        <v>4</v>
      </c>
      <c r="F309" s="31">
        <f t="shared" si="3"/>
        <v>1</v>
      </c>
    </row>
    <row r="310" spans="1:6" x14ac:dyDescent="0.25">
      <c r="A310" s="46" t="s">
        <v>387</v>
      </c>
      <c r="B310" s="45">
        <v>1200</v>
      </c>
      <c r="C310" s="31">
        <f>VLOOKUP(A310,級距!$A:$K,9,FALSE)</f>
        <v>6</v>
      </c>
      <c r="D310" s="31">
        <f>VLOOKUP($A310,級距!$A:$K,10,FALSE)</f>
        <v>6</v>
      </c>
      <c r="E310" s="31">
        <f>VLOOKUP($A310,級距!$A:$K,11,FALSE)</f>
        <v>1</v>
      </c>
      <c r="F310" s="31">
        <f t="shared" si="3"/>
        <v>1</v>
      </c>
    </row>
    <row r="311" spans="1:6" x14ac:dyDescent="0.25">
      <c r="A311" s="46" t="s">
        <v>385</v>
      </c>
      <c r="B311" s="45">
        <v>10350</v>
      </c>
      <c r="C311" s="31">
        <f>VLOOKUP(A311,級距!$A:$K,9,FALSE)</f>
        <v>7</v>
      </c>
      <c r="D311" s="31">
        <f>VLOOKUP($A311,級距!$A:$K,10,FALSE)</f>
        <v>6</v>
      </c>
      <c r="E311" s="31">
        <f>VLOOKUP($A311,級距!$A:$K,11,FALSE)</f>
        <v>1</v>
      </c>
      <c r="F311" s="31">
        <f t="shared" si="3"/>
        <v>1</v>
      </c>
    </row>
    <row r="312" spans="1:6" x14ac:dyDescent="0.25">
      <c r="A312" s="46" t="s">
        <v>384</v>
      </c>
      <c r="B312" s="45">
        <v>-5200</v>
      </c>
      <c r="C312" s="31">
        <f>VLOOKUP(A312,級距!$A:$K,9,FALSE)</f>
        <v>5</v>
      </c>
      <c r="D312" s="31">
        <f>VLOOKUP($A312,級距!$A:$K,10,FALSE)</f>
        <v>3</v>
      </c>
      <c r="E312" s="31">
        <f>VLOOKUP($A312,級距!$A:$K,11,FALSE)</f>
        <v>2</v>
      </c>
      <c r="F312" s="31">
        <f t="shared" si="3"/>
        <v>1</v>
      </c>
    </row>
    <row r="313" spans="1:6" x14ac:dyDescent="0.25">
      <c r="A313" s="46" t="s">
        <v>383</v>
      </c>
      <c r="B313" s="45">
        <v>-4350</v>
      </c>
      <c r="C313" s="31">
        <f>VLOOKUP(A313,級距!$A:$K,9,FALSE)</f>
        <v>2</v>
      </c>
      <c r="D313" s="31">
        <f>VLOOKUP($A313,級距!$A:$K,10,FALSE)</f>
        <v>2</v>
      </c>
      <c r="E313" s="31">
        <f>VLOOKUP($A313,級距!$A:$K,11,FALSE)</f>
        <v>2</v>
      </c>
      <c r="F313" s="31">
        <f t="shared" si="3"/>
        <v>1</v>
      </c>
    </row>
    <row r="314" spans="1:6" x14ac:dyDescent="0.25">
      <c r="A314" s="46" t="s">
        <v>380</v>
      </c>
      <c r="B314" s="45">
        <v>-1500</v>
      </c>
      <c r="C314" s="31">
        <f>VLOOKUP(A314,級距!$A:$K,9,FALSE)</f>
        <v>1</v>
      </c>
      <c r="D314" s="31">
        <f>VLOOKUP($A314,級距!$A:$K,10,FALSE)</f>
        <v>6</v>
      </c>
      <c r="E314" s="31">
        <f>VLOOKUP($A314,級距!$A:$K,11,FALSE)</f>
        <v>2</v>
      </c>
      <c r="F314" s="31">
        <f t="shared" si="3"/>
        <v>1</v>
      </c>
    </row>
    <row r="315" spans="1:6" x14ac:dyDescent="0.25">
      <c r="A315" s="46" t="s">
        <v>379</v>
      </c>
      <c r="B315" s="45">
        <v>1450</v>
      </c>
      <c r="C315" s="31">
        <f>VLOOKUP(A315,級距!$A:$K,9,FALSE)</f>
        <v>5</v>
      </c>
      <c r="D315" s="31">
        <f>VLOOKUP($A315,級距!$A:$K,10,FALSE)</f>
        <v>7</v>
      </c>
      <c r="E315" s="31">
        <f>VLOOKUP($A315,級距!$A:$K,11,FALSE)</f>
        <v>3</v>
      </c>
      <c r="F315" s="31">
        <f t="shared" si="3"/>
        <v>1</v>
      </c>
    </row>
    <row r="316" spans="1:6" x14ac:dyDescent="0.25">
      <c r="A316" s="46" t="s">
        <v>376</v>
      </c>
      <c r="B316" s="45">
        <v>-5400</v>
      </c>
      <c r="C316" s="31">
        <f>VLOOKUP(A316,級距!$A:$K,9,FALSE)</f>
        <v>1</v>
      </c>
      <c r="D316" s="31">
        <f>VLOOKUP($A316,級距!$A:$K,10,FALSE)</f>
        <v>5</v>
      </c>
      <c r="E316" s="31">
        <f>VLOOKUP($A316,級距!$A:$K,11,FALSE)</f>
        <v>2</v>
      </c>
      <c r="F316" s="31">
        <f t="shared" si="3"/>
        <v>1</v>
      </c>
    </row>
    <row r="317" spans="1:6" x14ac:dyDescent="0.25">
      <c r="A317" s="46" t="s">
        <v>374</v>
      </c>
      <c r="B317" s="45">
        <v>-6100</v>
      </c>
      <c r="C317" s="31">
        <f>VLOOKUP(A317,級距!$A:$K,9,FALSE)</f>
        <v>3</v>
      </c>
      <c r="D317" s="31">
        <f>VLOOKUP($A317,級距!$A:$K,10,FALSE)</f>
        <v>6</v>
      </c>
      <c r="E317" s="31">
        <f>VLOOKUP($A317,級距!$A:$K,11,FALSE)</f>
        <v>2</v>
      </c>
      <c r="F317" s="31">
        <f t="shared" si="3"/>
        <v>1</v>
      </c>
    </row>
    <row r="318" spans="1:6" x14ac:dyDescent="0.25">
      <c r="A318" s="46" t="s">
        <v>373</v>
      </c>
      <c r="B318" s="45">
        <v>-2550</v>
      </c>
      <c r="C318" s="31">
        <f>VLOOKUP(A318,級距!$A:$K,9,FALSE)</f>
        <v>2</v>
      </c>
      <c r="D318" s="31">
        <f>VLOOKUP($A318,級距!$A:$K,10,FALSE)</f>
        <v>6</v>
      </c>
      <c r="E318" s="31">
        <f>VLOOKUP($A318,級距!$A:$K,11,FALSE)</f>
        <v>2</v>
      </c>
      <c r="F318" s="31">
        <f t="shared" si="3"/>
        <v>1</v>
      </c>
    </row>
    <row r="319" spans="1:6" x14ac:dyDescent="0.25">
      <c r="A319" s="46" t="s">
        <v>372</v>
      </c>
      <c r="B319" s="45">
        <v>-550</v>
      </c>
      <c r="C319" s="31">
        <f>VLOOKUP(A319,級距!$A:$K,9,FALSE)</f>
        <v>1</v>
      </c>
      <c r="D319" s="31">
        <f>VLOOKUP($A319,級距!$A:$K,10,FALSE)</f>
        <v>4</v>
      </c>
      <c r="E319" s="31">
        <f>VLOOKUP($A319,級距!$A:$K,11,FALSE)</f>
        <v>2</v>
      </c>
      <c r="F319" s="31">
        <f t="shared" si="3"/>
        <v>1</v>
      </c>
    </row>
    <row r="320" spans="1:6" x14ac:dyDescent="0.25">
      <c r="A320" s="46" t="s">
        <v>369</v>
      </c>
      <c r="B320" s="45">
        <v>3200</v>
      </c>
      <c r="C320" s="31">
        <f>VLOOKUP(A320,級距!$A:$K,9,FALSE)</f>
        <v>8</v>
      </c>
      <c r="D320" s="31">
        <f>VLOOKUP($A320,級距!$A:$K,10,FALSE)</f>
        <v>8</v>
      </c>
      <c r="E320" s="31">
        <f>VLOOKUP($A320,級距!$A:$K,11,FALSE)</f>
        <v>4</v>
      </c>
      <c r="F320" s="31">
        <f t="shared" si="3"/>
        <v>1</v>
      </c>
    </row>
    <row r="321" spans="1:6" x14ac:dyDescent="0.25">
      <c r="A321" s="46" t="s">
        <v>368</v>
      </c>
      <c r="B321" s="45">
        <v>-1000</v>
      </c>
      <c r="C321" s="31">
        <f>VLOOKUP(A321,級距!$A:$K,9,FALSE)</f>
        <v>4</v>
      </c>
      <c r="D321" s="31">
        <f>VLOOKUP($A321,級距!$A:$K,10,FALSE)</f>
        <v>6</v>
      </c>
      <c r="E321" s="31">
        <f>VLOOKUP($A321,級距!$A:$K,11,FALSE)</f>
        <v>2</v>
      </c>
      <c r="F321" s="31">
        <f t="shared" ref="F321:F384" si="4">IF(A322&lt;&gt;A321,1,0)</f>
        <v>1</v>
      </c>
    </row>
    <row r="322" spans="1:6" x14ac:dyDescent="0.25">
      <c r="A322" s="46" t="s">
        <v>366</v>
      </c>
      <c r="B322" s="45">
        <v>-3200</v>
      </c>
      <c r="C322" s="31">
        <f>VLOOKUP(A322,級距!$A:$K,9,FALSE)</f>
        <v>5</v>
      </c>
      <c r="D322" s="31">
        <f>VLOOKUP($A322,級距!$A:$K,10,FALSE)</f>
        <v>6</v>
      </c>
      <c r="E322" s="31">
        <f>VLOOKUP($A322,級距!$A:$K,11,FALSE)</f>
        <v>2</v>
      </c>
      <c r="F322" s="31">
        <f t="shared" si="4"/>
        <v>1</v>
      </c>
    </row>
    <row r="323" spans="1:6" x14ac:dyDescent="0.25">
      <c r="A323" s="46" t="s">
        <v>365</v>
      </c>
      <c r="B323" s="45">
        <v>4650</v>
      </c>
      <c r="C323" s="31">
        <f>VLOOKUP(A323,級距!$A:$K,9,FALSE)</f>
        <v>6</v>
      </c>
      <c r="D323" s="31">
        <f>VLOOKUP($A323,級距!$A:$K,10,FALSE)</f>
        <v>9</v>
      </c>
      <c r="E323" s="31">
        <f>VLOOKUP($A323,級距!$A:$K,11,FALSE)</f>
        <v>4</v>
      </c>
      <c r="F323" s="31">
        <f t="shared" si="4"/>
        <v>1</v>
      </c>
    </row>
    <row r="324" spans="1:6" x14ac:dyDescent="0.25">
      <c r="A324" s="46" t="s">
        <v>364</v>
      </c>
      <c r="B324" s="45">
        <v>7700</v>
      </c>
      <c r="C324" s="31">
        <f>VLOOKUP(A324,級距!$A:$K,9,FALSE)</f>
        <v>10</v>
      </c>
      <c r="D324" s="31">
        <f>VLOOKUP($A324,級距!$A:$K,10,FALSE)</f>
        <v>10</v>
      </c>
      <c r="E324" s="31">
        <f>VLOOKUP($A324,級距!$A:$K,11,FALSE)</f>
        <v>4</v>
      </c>
      <c r="F324" s="31">
        <f t="shared" si="4"/>
        <v>1</v>
      </c>
    </row>
    <row r="325" spans="1:6" x14ac:dyDescent="0.25">
      <c r="A325" s="46" t="s">
        <v>363</v>
      </c>
      <c r="B325" s="45">
        <v>-1050</v>
      </c>
      <c r="C325" s="31">
        <f>VLOOKUP(A325,級距!$A:$K,9,FALSE)</f>
        <v>3</v>
      </c>
      <c r="D325" s="31">
        <f>VLOOKUP($A325,級距!$A:$K,10,FALSE)</f>
        <v>8</v>
      </c>
      <c r="E325" s="31">
        <f>VLOOKUP($A325,級距!$A:$K,11,FALSE)</f>
        <v>3</v>
      </c>
      <c r="F325" s="31">
        <f t="shared" si="4"/>
        <v>1</v>
      </c>
    </row>
    <row r="326" spans="1:6" x14ac:dyDescent="0.25">
      <c r="A326" s="46" t="s">
        <v>359</v>
      </c>
      <c r="B326" s="45">
        <v>-4000</v>
      </c>
      <c r="C326" s="31">
        <f>VLOOKUP(A326,級距!$A:$K,9,FALSE)</f>
        <v>5</v>
      </c>
      <c r="D326" s="31">
        <f>VLOOKUP($A326,級距!$A:$K,10,FALSE)</f>
        <v>2</v>
      </c>
      <c r="E326" s="31">
        <f>VLOOKUP($A326,級距!$A:$K,11,FALSE)</f>
        <v>2</v>
      </c>
      <c r="F326" s="31">
        <f t="shared" si="4"/>
        <v>1</v>
      </c>
    </row>
    <row r="327" spans="1:6" x14ac:dyDescent="0.25">
      <c r="A327" s="46" t="s">
        <v>357</v>
      </c>
      <c r="B327" s="45">
        <v>-1500</v>
      </c>
      <c r="C327" s="31">
        <f>VLOOKUP(A327,級距!$A:$K,9,FALSE)</f>
        <v>3</v>
      </c>
      <c r="D327" s="31">
        <f>VLOOKUP($A327,級距!$A:$K,10,FALSE)</f>
        <v>5</v>
      </c>
      <c r="E327" s="31">
        <f>VLOOKUP($A327,級距!$A:$K,11,FALSE)</f>
        <v>2</v>
      </c>
      <c r="F327" s="31">
        <f t="shared" si="4"/>
        <v>1</v>
      </c>
    </row>
    <row r="328" spans="1:6" x14ac:dyDescent="0.25">
      <c r="A328" s="46" t="s">
        <v>356</v>
      </c>
      <c r="B328" s="45">
        <v>-1600</v>
      </c>
      <c r="C328" s="31">
        <f>VLOOKUP(A328,級距!$A:$K,9,FALSE)</f>
        <v>4</v>
      </c>
      <c r="D328" s="31">
        <f>VLOOKUP($A328,級距!$A:$K,10,FALSE)</f>
        <v>2</v>
      </c>
      <c r="E328" s="31">
        <f>VLOOKUP($A328,級距!$A:$K,11,FALSE)</f>
        <v>2</v>
      </c>
      <c r="F328" s="31">
        <f t="shared" si="4"/>
        <v>1</v>
      </c>
    </row>
    <row r="329" spans="1:6" x14ac:dyDescent="0.25">
      <c r="A329" s="46" t="s">
        <v>355</v>
      </c>
      <c r="B329" s="45">
        <v>6350</v>
      </c>
      <c r="C329" s="31">
        <f>VLOOKUP(A329,級距!$A:$K,9,FALSE)</f>
        <v>8</v>
      </c>
      <c r="D329" s="31">
        <f>VLOOKUP($A329,級距!$A:$K,10,FALSE)</f>
        <v>5</v>
      </c>
      <c r="E329" s="31">
        <f>VLOOKUP($A329,級距!$A:$K,11,FALSE)</f>
        <v>1</v>
      </c>
      <c r="F329" s="31">
        <f t="shared" si="4"/>
        <v>1</v>
      </c>
    </row>
    <row r="330" spans="1:6" x14ac:dyDescent="0.25">
      <c r="A330" s="46" t="s">
        <v>354</v>
      </c>
      <c r="B330" s="45">
        <v>6150</v>
      </c>
      <c r="C330" s="31">
        <f>VLOOKUP(A330,級距!$A:$K,9,FALSE)</f>
        <v>5</v>
      </c>
      <c r="D330" s="31">
        <f>VLOOKUP($A330,級距!$A:$K,10,FALSE)</f>
        <v>10</v>
      </c>
      <c r="E330" s="31">
        <f>VLOOKUP($A330,級距!$A:$K,11,FALSE)</f>
        <v>3</v>
      </c>
      <c r="F330" s="31">
        <f t="shared" si="4"/>
        <v>1</v>
      </c>
    </row>
    <row r="331" spans="1:6" x14ac:dyDescent="0.25">
      <c r="A331" s="46" t="s">
        <v>353</v>
      </c>
      <c r="B331" s="45">
        <v>800</v>
      </c>
      <c r="C331" s="31">
        <f>VLOOKUP(A331,級距!$A:$K,9,FALSE)</f>
        <v>2</v>
      </c>
      <c r="D331" s="31">
        <f>VLOOKUP($A331,級距!$A:$K,10,FALSE)</f>
        <v>1</v>
      </c>
      <c r="E331" s="31">
        <f>VLOOKUP($A331,級距!$A:$K,11,FALSE)</f>
        <v>2</v>
      </c>
      <c r="F331" s="31">
        <f t="shared" si="4"/>
        <v>1</v>
      </c>
    </row>
    <row r="332" spans="1:6" x14ac:dyDescent="0.25">
      <c r="A332" s="46" t="s">
        <v>352</v>
      </c>
      <c r="B332" s="45">
        <v>7700</v>
      </c>
      <c r="C332" s="31">
        <f>VLOOKUP(A332,級距!$A:$K,9,FALSE)</f>
        <v>5</v>
      </c>
      <c r="D332" s="31">
        <f>VLOOKUP($A332,級距!$A:$K,10,FALSE)</f>
        <v>9</v>
      </c>
      <c r="E332" s="31">
        <f>VLOOKUP($A332,級距!$A:$K,11,FALSE)</f>
        <v>3</v>
      </c>
      <c r="F332" s="31">
        <f t="shared" si="4"/>
        <v>1</v>
      </c>
    </row>
    <row r="333" spans="1:6" x14ac:dyDescent="0.25">
      <c r="A333" s="46" t="s">
        <v>351</v>
      </c>
      <c r="B333" s="45">
        <v>900</v>
      </c>
      <c r="C333" s="31">
        <f>VLOOKUP(A333,級距!$A:$K,9,FALSE)</f>
        <v>2</v>
      </c>
      <c r="D333" s="31">
        <f>VLOOKUP($A333,級距!$A:$K,10,FALSE)</f>
        <v>3</v>
      </c>
      <c r="E333" s="31">
        <f>VLOOKUP($A333,級距!$A:$K,11,FALSE)</f>
        <v>2</v>
      </c>
      <c r="F333" s="31">
        <f t="shared" si="4"/>
        <v>1</v>
      </c>
    </row>
    <row r="334" spans="1:6" x14ac:dyDescent="0.25">
      <c r="A334" s="46" t="s">
        <v>350</v>
      </c>
      <c r="B334" s="45">
        <v>6800</v>
      </c>
      <c r="C334" s="31">
        <f>VLOOKUP(A334,級距!$A:$K,9,FALSE)</f>
        <v>5</v>
      </c>
      <c r="D334" s="31">
        <f>VLOOKUP($A334,級距!$A:$K,10,FALSE)</f>
        <v>7</v>
      </c>
      <c r="E334" s="31">
        <f>VLOOKUP($A334,級距!$A:$K,11,FALSE)</f>
        <v>3</v>
      </c>
      <c r="F334" s="31">
        <f t="shared" si="4"/>
        <v>1</v>
      </c>
    </row>
    <row r="335" spans="1:6" x14ac:dyDescent="0.25">
      <c r="A335" s="46" t="s">
        <v>349</v>
      </c>
      <c r="B335" s="45">
        <v>13650</v>
      </c>
      <c r="C335" s="31">
        <f>VLOOKUP(A335,級距!$A:$K,9,FALSE)</f>
        <v>7</v>
      </c>
      <c r="D335" s="31">
        <f>VLOOKUP($A335,級距!$A:$K,10,FALSE)</f>
        <v>10</v>
      </c>
      <c r="E335" s="31">
        <f>VLOOKUP($A335,級距!$A:$K,11,FALSE)</f>
        <v>4</v>
      </c>
      <c r="F335" s="31">
        <f t="shared" si="4"/>
        <v>1</v>
      </c>
    </row>
    <row r="336" spans="1:6" x14ac:dyDescent="0.25">
      <c r="A336" s="46" t="s">
        <v>348</v>
      </c>
      <c r="B336" s="45">
        <v>3000</v>
      </c>
      <c r="C336" s="31">
        <f>VLOOKUP(A336,級距!$A:$K,9,FALSE)</f>
        <v>5</v>
      </c>
      <c r="D336" s="31">
        <f>VLOOKUP($A336,級距!$A:$K,10,FALSE)</f>
        <v>5</v>
      </c>
      <c r="E336" s="31">
        <f>VLOOKUP($A336,級距!$A:$K,11,FALSE)</f>
        <v>2</v>
      </c>
      <c r="F336" s="31">
        <f t="shared" si="4"/>
        <v>1</v>
      </c>
    </row>
    <row r="337" spans="1:6" x14ac:dyDescent="0.25">
      <c r="A337" s="46" t="s">
        <v>347</v>
      </c>
      <c r="B337" s="45">
        <v>3500</v>
      </c>
      <c r="C337" s="31">
        <f>VLOOKUP(A337,級距!$A:$K,9,FALSE)</f>
        <v>9</v>
      </c>
      <c r="D337" s="31">
        <f>VLOOKUP($A337,級距!$A:$K,10,FALSE)</f>
        <v>3</v>
      </c>
      <c r="E337" s="31">
        <f>VLOOKUP($A337,級距!$A:$K,11,FALSE)</f>
        <v>1</v>
      </c>
      <c r="F337" s="31">
        <f t="shared" si="4"/>
        <v>1</v>
      </c>
    </row>
    <row r="338" spans="1:6" x14ac:dyDescent="0.25">
      <c r="A338" s="46" t="s">
        <v>346</v>
      </c>
      <c r="B338" s="45">
        <v>-5100</v>
      </c>
      <c r="C338" s="31">
        <f>VLOOKUP(A338,級距!$A:$K,9,FALSE)</f>
        <v>1</v>
      </c>
      <c r="D338" s="31">
        <f>VLOOKUP($A338,級距!$A:$K,10,FALSE)</f>
        <v>6</v>
      </c>
      <c r="E338" s="31">
        <f>VLOOKUP($A338,級距!$A:$K,11,FALSE)</f>
        <v>2</v>
      </c>
      <c r="F338" s="31">
        <f t="shared" si="4"/>
        <v>1</v>
      </c>
    </row>
    <row r="339" spans="1:6" x14ac:dyDescent="0.25">
      <c r="A339" s="46" t="s">
        <v>345</v>
      </c>
      <c r="B339" s="45">
        <v>5600</v>
      </c>
      <c r="C339" s="31">
        <f>VLOOKUP(A339,級距!$A:$K,9,FALSE)</f>
        <v>7</v>
      </c>
      <c r="D339" s="31">
        <f>VLOOKUP($A339,級距!$A:$K,10,FALSE)</f>
        <v>7</v>
      </c>
      <c r="E339" s="31">
        <f>VLOOKUP($A339,級距!$A:$K,11,FALSE)</f>
        <v>4</v>
      </c>
      <c r="F339" s="31">
        <f t="shared" si="4"/>
        <v>1</v>
      </c>
    </row>
    <row r="340" spans="1:6" x14ac:dyDescent="0.25">
      <c r="A340" s="46" t="s">
        <v>344</v>
      </c>
      <c r="B340" s="45">
        <v>-300</v>
      </c>
      <c r="C340" s="31">
        <f>VLOOKUP(A340,級距!$A:$K,9,FALSE)</f>
        <v>5</v>
      </c>
      <c r="D340" s="31">
        <f>VLOOKUP($A340,級距!$A:$K,10,FALSE)</f>
        <v>4</v>
      </c>
      <c r="E340" s="31">
        <f>VLOOKUP($A340,級距!$A:$K,11,FALSE)</f>
        <v>2</v>
      </c>
      <c r="F340" s="31">
        <f t="shared" si="4"/>
        <v>1</v>
      </c>
    </row>
    <row r="341" spans="1:6" x14ac:dyDescent="0.25">
      <c r="A341" s="46" t="s">
        <v>343</v>
      </c>
      <c r="B341" s="45">
        <v>-5300</v>
      </c>
      <c r="C341" s="31">
        <f>VLOOKUP(A341,級距!$A:$K,9,FALSE)</f>
        <v>8</v>
      </c>
      <c r="D341" s="31">
        <f>VLOOKUP($A341,級距!$A:$K,10,FALSE)</f>
        <v>3</v>
      </c>
      <c r="E341" s="31">
        <f>VLOOKUP($A341,級距!$A:$K,11,FALSE)</f>
        <v>1</v>
      </c>
      <c r="F341" s="31">
        <f t="shared" si="4"/>
        <v>1</v>
      </c>
    </row>
    <row r="342" spans="1:6" x14ac:dyDescent="0.25">
      <c r="A342" s="46" t="s">
        <v>342</v>
      </c>
      <c r="B342" s="45">
        <v>-400</v>
      </c>
      <c r="C342" s="31">
        <f>VLOOKUP(A342,級距!$A:$K,9,FALSE)</f>
        <v>5</v>
      </c>
      <c r="D342" s="31">
        <f>VLOOKUP($A342,級距!$A:$K,10,FALSE)</f>
        <v>4</v>
      </c>
      <c r="E342" s="31">
        <f>VLOOKUP($A342,級距!$A:$K,11,FALSE)</f>
        <v>2</v>
      </c>
      <c r="F342" s="31">
        <f t="shared" si="4"/>
        <v>1</v>
      </c>
    </row>
    <row r="343" spans="1:6" x14ac:dyDescent="0.25">
      <c r="A343" s="46" t="s">
        <v>341</v>
      </c>
      <c r="B343" s="45">
        <v>18800</v>
      </c>
      <c r="C343" s="31">
        <f>VLOOKUP(A343,級距!$A:$K,9,FALSE)</f>
        <v>8</v>
      </c>
      <c r="D343" s="31">
        <f>VLOOKUP($A343,級距!$A:$K,10,FALSE)</f>
        <v>8</v>
      </c>
      <c r="E343" s="31">
        <f>VLOOKUP($A343,級距!$A:$K,11,FALSE)</f>
        <v>4</v>
      </c>
      <c r="F343" s="31">
        <f t="shared" si="4"/>
        <v>1</v>
      </c>
    </row>
    <row r="344" spans="1:6" x14ac:dyDescent="0.25">
      <c r="A344" s="46" t="s">
        <v>340</v>
      </c>
      <c r="B344" s="45">
        <v>6850</v>
      </c>
      <c r="C344" s="31">
        <f>VLOOKUP(A344,級距!$A:$K,9,FALSE)</f>
        <v>8</v>
      </c>
      <c r="D344" s="31">
        <f>VLOOKUP($A344,級距!$A:$K,10,FALSE)</f>
        <v>7</v>
      </c>
      <c r="E344" s="31">
        <f>VLOOKUP($A344,級距!$A:$K,11,FALSE)</f>
        <v>4</v>
      </c>
      <c r="F344" s="31">
        <f t="shared" si="4"/>
        <v>1</v>
      </c>
    </row>
    <row r="345" spans="1:6" x14ac:dyDescent="0.25">
      <c r="A345" s="46" t="s">
        <v>337</v>
      </c>
      <c r="B345" s="45">
        <v>300</v>
      </c>
      <c r="C345" s="31">
        <f>VLOOKUP(A345,級距!$A:$K,9,FALSE)</f>
        <v>5</v>
      </c>
      <c r="D345" s="31">
        <f>VLOOKUP($A345,級距!$A:$K,10,FALSE)</f>
        <v>4</v>
      </c>
      <c r="E345" s="31">
        <f>VLOOKUP($A345,級距!$A:$K,11,FALSE)</f>
        <v>2</v>
      </c>
      <c r="F345" s="31">
        <f t="shared" si="4"/>
        <v>1</v>
      </c>
    </row>
    <row r="346" spans="1:6" x14ac:dyDescent="0.25">
      <c r="A346" s="46" t="s">
        <v>336</v>
      </c>
      <c r="B346" s="45">
        <v>-5450</v>
      </c>
      <c r="C346" s="31">
        <f>VLOOKUP(A346,級距!$A:$K,9,FALSE)</f>
        <v>7</v>
      </c>
      <c r="D346" s="31">
        <f>VLOOKUP($A346,級距!$A:$K,10,FALSE)</f>
        <v>9</v>
      </c>
      <c r="E346" s="31">
        <f>VLOOKUP($A346,級距!$A:$K,11,FALSE)</f>
        <v>4</v>
      </c>
      <c r="F346" s="31">
        <f t="shared" si="4"/>
        <v>1</v>
      </c>
    </row>
    <row r="347" spans="1:6" x14ac:dyDescent="0.25">
      <c r="A347" s="46" t="s">
        <v>335</v>
      </c>
      <c r="B347" s="45">
        <v>1400</v>
      </c>
      <c r="C347" s="31">
        <f>VLOOKUP(A347,級距!$A:$K,9,FALSE)</f>
        <v>4</v>
      </c>
      <c r="D347" s="31">
        <f>VLOOKUP($A347,級距!$A:$K,10,FALSE)</f>
        <v>4</v>
      </c>
      <c r="E347" s="31">
        <f>VLOOKUP($A347,級距!$A:$K,11,FALSE)</f>
        <v>2</v>
      </c>
      <c r="F347" s="31">
        <f t="shared" si="4"/>
        <v>1</v>
      </c>
    </row>
    <row r="348" spans="1:6" x14ac:dyDescent="0.25">
      <c r="A348" s="46" t="s">
        <v>334</v>
      </c>
      <c r="B348" s="45">
        <v>2000</v>
      </c>
      <c r="C348" s="31">
        <f>VLOOKUP(A348,級距!$A:$K,9,FALSE)</f>
        <v>3</v>
      </c>
      <c r="D348" s="31">
        <f>VLOOKUP($A348,級距!$A:$K,10,FALSE)</f>
        <v>6</v>
      </c>
      <c r="E348" s="31">
        <f>VLOOKUP($A348,級距!$A:$K,11,FALSE)</f>
        <v>2</v>
      </c>
      <c r="F348" s="31">
        <f t="shared" si="4"/>
        <v>1</v>
      </c>
    </row>
    <row r="349" spans="1:6" x14ac:dyDescent="0.25">
      <c r="A349" s="46" t="s">
        <v>333</v>
      </c>
      <c r="B349" s="45">
        <v>-5200</v>
      </c>
      <c r="C349" s="31">
        <f>VLOOKUP(A349,級距!$A:$K,9,FALSE)</f>
        <v>3</v>
      </c>
      <c r="D349" s="31">
        <f>VLOOKUP($A349,級距!$A:$K,10,FALSE)</f>
        <v>8</v>
      </c>
      <c r="E349" s="31">
        <f>VLOOKUP($A349,級距!$A:$K,11,FALSE)</f>
        <v>3</v>
      </c>
      <c r="F349" s="31">
        <f t="shared" si="4"/>
        <v>1</v>
      </c>
    </row>
    <row r="350" spans="1:6" x14ac:dyDescent="0.25">
      <c r="A350" s="46" t="s">
        <v>332</v>
      </c>
      <c r="B350" s="45">
        <v>-2100</v>
      </c>
      <c r="C350" s="31">
        <f>VLOOKUP(A350,級距!$A:$K,9,FALSE)</f>
        <v>4</v>
      </c>
      <c r="D350" s="31">
        <f>VLOOKUP($A350,級距!$A:$K,10,FALSE)</f>
        <v>4</v>
      </c>
      <c r="E350" s="31">
        <f>VLOOKUP($A350,級距!$A:$K,11,FALSE)</f>
        <v>2</v>
      </c>
      <c r="F350" s="31">
        <f t="shared" si="4"/>
        <v>1</v>
      </c>
    </row>
    <row r="351" spans="1:6" x14ac:dyDescent="0.25">
      <c r="A351" s="46" t="s">
        <v>331</v>
      </c>
      <c r="B351" s="45">
        <v>-5700</v>
      </c>
      <c r="C351" s="31">
        <f>VLOOKUP(A351,級距!$A:$K,9,FALSE)</f>
        <v>5</v>
      </c>
      <c r="D351" s="31">
        <f>VLOOKUP($A351,級距!$A:$K,10,FALSE)</f>
        <v>4</v>
      </c>
      <c r="E351" s="31">
        <f>VLOOKUP($A351,級距!$A:$K,11,FALSE)</f>
        <v>2</v>
      </c>
      <c r="F351" s="31">
        <f t="shared" si="4"/>
        <v>1</v>
      </c>
    </row>
    <row r="352" spans="1:6" x14ac:dyDescent="0.25">
      <c r="A352" s="46" t="s">
        <v>330</v>
      </c>
      <c r="B352" s="45">
        <v>-5200</v>
      </c>
      <c r="C352" s="31">
        <f>VLOOKUP(A352,級距!$A:$K,9,FALSE)</f>
        <v>5</v>
      </c>
      <c r="D352" s="31">
        <f>VLOOKUP($A352,級距!$A:$K,10,FALSE)</f>
        <v>6</v>
      </c>
      <c r="E352" s="31">
        <f>VLOOKUP($A352,級距!$A:$K,11,FALSE)</f>
        <v>2</v>
      </c>
      <c r="F352" s="31">
        <f t="shared" si="4"/>
        <v>1</v>
      </c>
    </row>
    <row r="353" spans="1:6" x14ac:dyDescent="0.25">
      <c r="A353" s="46" t="s">
        <v>329</v>
      </c>
      <c r="B353" s="45">
        <v>15650</v>
      </c>
      <c r="C353" s="31">
        <f>VLOOKUP(A353,級距!$A:$K,9,FALSE)</f>
        <v>8</v>
      </c>
      <c r="D353" s="31">
        <f>VLOOKUP($A353,級距!$A:$K,10,FALSE)</f>
        <v>7</v>
      </c>
      <c r="E353" s="31">
        <f>VLOOKUP($A353,級距!$A:$K,11,FALSE)</f>
        <v>4</v>
      </c>
      <c r="F353" s="31">
        <f t="shared" si="4"/>
        <v>1</v>
      </c>
    </row>
    <row r="354" spans="1:6" x14ac:dyDescent="0.25">
      <c r="A354" s="46" t="s">
        <v>328</v>
      </c>
      <c r="B354" s="45">
        <v>10450</v>
      </c>
      <c r="C354" s="31">
        <f>VLOOKUP(A354,級距!$A:$K,9,FALSE)</f>
        <v>8</v>
      </c>
      <c r="D354" s="31">
        <f>VLOOKUP($A354,級距!$A:$K,10,FALSE)</f>
        <v>5</v>
      </c>
      <c r="E354" s="31">
        <f>VLOOKUP($A354,級距!$A:$K,11,FALSE)</f>
        <v>1</v>
      </c>
      <c r="F354" s="31">
        <f t="shared" si="4"/>
        <v>1</v>
      </c>
    </row>
    <row r="355" spans="1:6" x14ac:dyDescent="0.25">
      <c r="A355" s="46" t="s">
        <v>326</v>
      </c>
      <c r="B355" s="45">
        <v>9400</v>
      </c>
      <c r="C355" s="31">
        <f>VLOOKUP(A355,級距!$A:$K,9,FALSE)</f>
        <v>10</v>
      </c>
      <c r="D355" s="31">
        <f>VLOOKUP($A355,級距!$A:$K,10,FALSE)</f>
        <v>9</v>
      </c>
      <c r="E355" s="31">
        <f>VLOOKUP($A355,級距!$A:$K,11,FALSE)</f>
        <v>4</v>
      </c>
      <c r="F355" s="31">
        <f t="shared" si="4"/>
        <v>1</v>
      </c>
    </row>
    <row r="356" spans="1:6" x14ac:dyDescent="0.25">
      <c r="A356" s="46" t="s">
        <v>325</v>
      </c>
      <c r="B356" s="45">
        <v>-5200</v>
      </c>
      <c r="C356" s="31">
        <f>VLOOKUP(A356,級距!$A:$K,9,FALSE)</f>
        <v>2</v>
      </c>
      <c r="D356" s="31">
        <f>VLOOKUP($A356,級距!$A:$K,10,FALSE)</f>
        <v>4</v>
      </c>
      <c r="E356" s="31">
        <f>VLOOKUP($A356,級距!$A:$K,11,FALSE)</f>
        <v>2</v>
      </c>
      <c r="F356" s="31">
        <f t="shared" si="4"/>
        <v>1</v>
      </c>
    </row>
    <row r="357" spans="1:6" x14ac:dyDescent="0.25">
      <c r="A357" s="46" t="s">
        <v>324</v>
      </c>
      <c r="B357" s="45">
        <v>-7100</v>
      </c>
      <c r="C357" s="31">
        <f>VLOOKUP(A357,級距!$A:$K,9,FALSE)</f>
        <v>1</v>
      </c>
      <c r="D357" s="31">
        <f>VLOOKUP($A357,級距!$A:$K,10,FALSE)</f>
        <v>1</v>
      </c>
      <c r="E357" s="31">
        <f>VLOOKUP($A357,級距!$A:$K,11,FALSE)</f>
        <v>2</v>
      </c>
      <c r="F357" s="31">
        <f t="shared" si="4"/>
        <v>1</v>
      </c>
    </row>
    <row r="358" spans="1:6" x14ac:dyDescent="0.25">
      <c r="A358" s="46" t="s">
        <v>323</v>
      </c>
      <c r="B358" s="45">
        <v>8400</v>
      </c>
      <c r="C358" s="31">
        <f>VLOOKUP(A358,級距!$A:$K,9,FALSE)</f>
        <v>5</v>
      </c>
      <c r="D358" s="31">
        <f>VLOOKUP($A358,級距!$A:$K,10,FALSE)</f>
        <v>7</v>
      </c>
      <c r="E358" s="31">
        <f>VLOOKUP($A358,級距!$A:$K,11,FALSE)</f>
        <v>3</v>
      </c>
      <c r="F358" s="31">
        <f t="shared" si="4"/>
        <v>1</v>
      </c>
    </row>
    <row r="359" spans="1:6" x14ac:dyDescent="0.25">
      <c r="A359" s="46" t="s">
        <v>320</v>
      </c>
      <c r="B359" s="45">
        <v>3100</v>
      </c>
      <c r="C359" s="31">
        <f>VLOOKUP(A359,級距!$A:$K,9,FALSE)</f>
        <v>7</v>
      </c>
      <c r="D359" s="31">
        <f>VLOOKUP($A359,級距!$A:$K,10,FALSE)</f>
        <v>4</v>
      </c>
      <c r="E359" s="31">
        <f>VLOOKUP($A359,級距!$A:$K,11,FALSE)</f>
        <v>1</v>
      </c>
      <c r="F359" s="31">
        <f t="shared" si="4"/>
        <v>1</v>
      </c>
    </row>
    <row r="360" spans="1:6" x14ac:dyDescent="0.25">
      <c r="A360" s="46" t="s">
        <v>319</v>
      </c>
      <c r="B360" s="45">
        <v>3900</v>
      </c>
      <c r="C360" s="31">
        <f>VLOOKUP(A360,級距!$A:$K,9,FALSE)</f>
        <v>5</v>
      </c>
      <c r="D360" s="31">
        <f>VLOOKUP($A360,級距!$A:$K,10,FALSE)</f>
        <v>4</v>
      </c>
      <c r="E360" s="31">
        <f>VLOOKUP($A360,級距!$A:$K,11,FALSE)</f>
        <v>2</v>
      </c>
      <c r="F360" s="31">
        <f t="shared" si="4"/>
        <v>1</v>
      </c>
    </row>
    <row r="361" spans="1:6" x14ac:dyDescent="0.25">
      <c r="A361" s="46" t="s">
        <v>316</v>
      </c>
      <c r="B361" s="45">
        <v>1700</v>
      </c>
      <c r="C361" s="31">
        <f>VLOOKUP(A361,級距!$A:$K,9,FALSE)</f>
        <v>3</v>
      </c>
      <c r="D361" s="31">
        <f>VLOOKUP($A361,級距!$A:$K,10,FALSE)</f>
        <v>7</v>
      </c>
      <c r="E361" s="31">
        <f>VLOOKUP($A361,級距!$A:$K,11,FALSE)</f>
        <v>3</v>
      </c>
      <c r="F361" s="31">
        <f t="shared" si="4"/>
        <v>1</v>
      </c>
    </row>
    <row r="362" spans="1:6" x14ac:dyDescent="0.25">
      <c r="A362" s="46" t="s">
        <v>314</v>
      </c>
      <c r="B362" s="45">
        <v>-2400</v>
      </c>
      <c r="C362" s="31">
        <f>VLOOKUP(A362,級距!$A:$K,9,FALSE)</f>
        <v>2</v>
      </c>
      <c r="D362" s="31">
        <f>VLOOKUP($A362,級距!$A:$K,10,FALSE)</f>
        <v>1</v>
      </c>
      <c r="E362" s="31">
        <f>VLOOKUP($A362,級距!$A:$K,11,FALSE)</f>
        <v>2</v>
      </c>
      <c r="F362" s="31">
        <f t="shared" si="4"/>
        <v>1</v>
      </c>
    </row>
    <row r="363" spans="1:6" x14ac:dyDescent="0.25">
      <c r="A363" s="46" t="s">
        <v>312</v>
      </c>
      <c r="B363" s="45">
        <v>-2900</v>
      </c>
      <c r="C363" s="31">
        <f>VLOOKUP(A363,級距!$A:$K,9,FALSE)</f>
        <v>5</v>
      </c>
      <c r="D363" s="31">
        <f>VLOOKUP($A363,級距!$A:$K,10,FALSE)</f>
        <v>3</v>
      </c>
      <c r="E363" s="31">
        <f>VLOOKUP($A363,級距!$A:$K,11,FALSE)</f>
        <v>2</v>
      </c>
      <c r="F363" s="31">
        <f t="shared" si="4"/>
        <v>1</v>
      </c>
    </row>
    <row r="364" spans="1:6" x14ac:dyDescent="0.25">
      <c r="A364" s="46" t="s">
        <v>309</v>
      </c>
      <c r="B364" s="45">
        <v>-5400</v>
      </c>
      <c r="C364" s="31">
        <f>VLOOKUP(A364,級距!$A:$K,9,FALSE)</f>
        <v>4</v>
      </c>
      <c r="D364" s="31">
        <f>VLOOKUP($A364,級距!$A:$K,10,FALSE)</f>
        <v>7</v>
      </c>
      <c r="E364" s="31">
        <f>VLOOKUP($A364,級距!$A:$K,11,FALSE)</f>
        <v>3</v>
      </c>
      <c r="F364" s="31">
        <f t="shared" si="4"/>
        <v>1</v>
      </c>
    </row>
    <row r="365" spans="1:6" x14ac:dyDescent="0.25">
      <c r="A365" s="46" t="s">
        <v>308</v>
      </c>
      <c r="B365" s="45">
        <v>5750</v>
      </c>
      <c r="C365" s="31">
        <f>VLOOKUP(A365,級距!$A:$K,9,FALSE)</f>
        <v>8</v>
      </c>
      <c r="D365" s="31">
        <f>VLOOKUP($A365,級距!$A:$K,10,FALSE)</f>
        <v>9</v>
      </c>
      <c r="E365" s="31">
        <f>VLOOKUP($A365,級距!$A:$K,11,FALSE)</f>
        <v>4</v>
      </c>
      <c r="F365" s="31">
        <f t="shared" si="4"/>
        <v>1</v>
      </c>
    </row>
    <row r="366" spans="1:6" x14ac:dyDescent="0.25">
      <c r="A366" s="46" t="s">
        <v>307</v>
      </c>
      <c r="B366" s="45">
        <v>350</v>
      </c>
      <c r="C366" s="31">
        <f>VLOOKUP(A366,級距!$A:$K,9,FALSE)</f>
        <v>2</v>
      </c>
      <c r="D366" s="31">
        <f>VLOOKUP($A366,級距!$A:$K,10,FALSE)</f>
        <v>1</v>
      </c>
      <c r="E366" s="31">
        <f>VLOOKUP($A366,級距!$A:$K,11,FALSE)</f>
        <v>2</v>
      </c>
      <c r="F366" s="31">
        <f t="shared" si="4"/>
        <v>1</v>
      </c>
    </row>
    <row r="367" spans="1:6" x14ac:dyDescent="0.25">
      <c r="A367" s="46" t="s">
        <v>306</v>
      </c>
      <c r="B367" s="45">
        <v>2600</v>
      </c>
      <c r="C367" s="31">
        <f>VLOOKUP(A367,級距!$A:$K,9,FALSE)</f>
        <v>5</v>
      </c>
      <c r="D367" s="31">
        <f>VLOOKUP($A367,級距!$A:$K,10,FALSE)</f>
        <v>6</v>
      </c>
      <c r="E367" s="31">
        <f>VLOOKUP($A367,級距!$A:$K,11,FALSE)</f>
        <v>2</v>
      </c>
      <c r="F367" s="31">
        <f t="shared" si="4"/>
        <v>1</v>
      </c>
    </row>
    <row r="368" spans="1:6" x14ac:dyDescent="0.25">
      <c r="A368" s="46" t="s">
        <v>305</v>
      </c>
      <c r="B368" s="45">
        <v>2500</v>
      </c>
      <c r="C368" s="31">
        <f>VLOOKUP(A368,級距!$A:$K,9,FALSE)</f>
        <v>5</v>
      </c>
      <c r="D368" s="31">
        <f>VLOOKUP($A368,級距!$A:$K,10,FALSE)</f>
        <v>1</v>
      </c>
      <c r="E368" s="31">
        <f>VLOOKUP($A368,級距!$A:$K,11,FALSE)</f>
        <v>2</v>
      </c>
      <c r="F368" s="31">
        <f t="shared" si="4"/>
        <v>1</v>
      </c>
    </row>
    <row r="369" spans="1:6" x14ac:dyDescent="0.25">
      <c r="A369" s="46" t="s">
        <v>304</v>
      </c>
      <c r="B369" s="45">
        <v>-1100</v>
      </c>
      <c r="C369" s="31">
        <f>VLOOKUP(A369,級距!$A:$K,9,FALSE)</f>
        <v>7</v>
      </c>
      <c r="D369" s="31">
        <f>VLOOKUP($A369,級距!$A:$K,10,FALSE)</f>
        <v>7</v>
      </c>
      <c r="E369" s="31">
        <f>VLOOKUP($A369,級距!$A:$K,11,FALSE)</f>
        <v>4</v>
      </c>
      <c r="F369" s="31">
        <f t="shared" si="4"/>
        <v>1</v>
      </c>
    </row>
    <row r="370" spans="1:6" x14ac:dyDescent="0.25">
      <c r="A370" s="46" t="s">
        <v>302</v>
      </c>
      <c r="B370" s="45">
        <v>-5500</v>
      </c>
      <c r="C370" s="31">
        <f>VLOOKUP(A370,級距!$A:$K,9,FALSE)</f>
        <v>6</v>
      </c>
      <c r="D370" s="31">
        <f>VLOOKUP($A370,級距!$A:$K,10,FALSE)</f>
        <v>7</v>
      </c>
      <c r="E370" s="31">
        <f>VLOOKUP($A370,級距!$A:$K,11,FALSE)</f>
        <v>4</v>
      </c>
      <c r="F370" s="31">
        <f t="shared" si="4"/>
        <v>1</v>
      </c>
    </row>
    <row r="371" spans="1:6" x14ac:dyDescent="0.25">
      <c r="A371" s="46" t="s">
        <v>298</v>
      </c>
      <c r="B371" s="45">
        <v>2550</v>
      </c>
      <c r="C371" s="31">
        <f>VLOOKUP(A371,級距!$A:$K,9,FALSE)</f>
        <v>4</v>
      </c>
      <c r="D371" s="31">
        <f>VLOOKUP($A371,級距!$A:$K,10,FALSE)</f>
        <v>4</v>
      </c>
      <c r="E371" s="31">
        <f>VLOOKUP($A371,級距!$A:$K,11,FALSE)</f>
        <v>2</v>
      </c>
      <c r="F371" s="31">
        <f t="shared" si="4"/>
        <v>1</v>
      </c>
    </row>
    <row r="372" spans="1:6" x14ac:dyDescent="0.25">
      <c r="A372" s="46" t="s">
        <v>297</v>
      </c>
      <c r="B372" s="45">
        <v>-1200</v>
      </c>
      <c r="C372" s="31">
        <f>VLOOKUP(A372,級距!$A:$K,9,FALSE)</f>
        <v>5</v>
      </c>
      <c r="D372" s="31">
        <f>VLOOKUP($A372,級距!$A:$K,10,FALSE)</f>
        <v>4</v>
      </c>
      <c r="E372" s="31">
        <f>VLOOKUP($A372,級距!$A:$K,11,FALSE)</f>
        <v>2</v>
      </c>
      <c r="F372" s="31">
        <f t="shared" si="4"/>
        <v>1</v>
      </c>
    </row>
    <row r="373" spans="1:6" x14ac:dyDescent="0.25">
      <c r="A373" s="46" t="s">
        <v>295</v>
      </c>
      <c r="B373" s="45">
        <v>6550</v>
      </c>
      <c r="C373" s="31">
        <f>VLOOKUP(A373,級距!$A:$K,9,FALSE)</f>
        <v>7</v>
      </c>
      <c r="D373" s="31">
        <f>VLOOKUP($A373,級距!$A:$K,10,FALSE)</f>
        <v>8</v>
      </c>
      <c r="E373" s="31">
        <f>VLOOKUP($A373,級距!$A:$K,11,FALSE)</f>
        <v>4</v>
      </c>
      <c r="F373" s="31">
        <f t="shared" si="4"/>
        <v>1</v>
      </c>
    </row>
    <row r="374" spans="1:6" x14ac:dyDescent="0.25">
      <c r="A374" s="46" t="s">
        <v>294</v>
      </c>
      <c r="B374" s="45">
        <v>-4900</v>
      </c>
      <c r="C374" s="31">
        <f>VLOOKUP(A374,級距!$A:$K,9,FALSE)</f>
        <v>2</v>
      </c>
      <c r="D374" s="31">
        <f>VLOOKUP($A374,級距!$A:$K,10,FALSE)</f>
        <v>4</v>
      </c>
      <c r="E374" s="31">
        <f>VLOOKUP($A374,級距!$A:$K,11,FALSE)</f>
        <v>2</v>
      </c>
      <c r="F374" s="31">
        <f t="shared" si="4"/>
        <v>1</v>
      </c>
    </row>
    <row r="375" spans="1:6" x14ac:dyDescent="0.25">
      <c r="A375" s="46" t="s">
        <v>293</v>
      </c>
      <c r="B375" s="45">
        <v>-7450</v>
      </c>
      <c r="C375" s="31">
        <f>VLOOKUP(A375,級距!$A:$K,9,FALSE)</f>
        <v>4</v>
      </c>
      <c r="D375" s="31">
        <f>VLOOKUP($A375,級距!$A:$K,10,FALSE)</f>
        <v>1</v>
      </c>
      <c r="E375" s="31">
        <f>VLOOKUP($A375,級距!$A:$K,11,FALSE)</f>
        <v>2</v>
      </c>
      <c r="F375" s="31">
        <f t="shared" si="4"/>
        <v>1</v>
      </c>
    </row>
    <row r="376" spans="1:6" x14ac:dyDescent="0.25">
      <c r="A376" s="46" t="s">
        <v>291</v>
      </c>
      <c r="B376" s="45">
        <v>-1200</v>
      </c>
      <c r="C376" s="31">
        <f>VLOOKUP(A376,級距!$A:$K,9,FALSE)</f>
        <v>1</v>
      </c>
      <c r="D376" s="31">
        <f>VLOOKUP($A376,級距!$A:$K,10,FALSE)</f>
        <v>1</v>
      </c>
      <c r="E376" s="31">
        <f>VLOOKUP($A376,級距!$A:$K,11,FALSE)</f>
        <v>2</v>
      </c>
      <c r="F376" s="31">
        <f t="shared" si="4"/>
        <v>1</v>
      </c>
    </row>
    <row r="377" spans="1:6" x14ac:dyDescent="0.25">
      <c r="A377" s="46" t="s">
        <v>290</v>
      </c>
      <c r="B377" s="45">
        <v>-6250</v>
      </c>
      <c r="C377" s="31">
        <f>VLOOKUP(A377,級距!$A:$K,9,FALSE)</f>
        <v>5</v>
      </c>
      <c r="D377" s="31">
        <f>VLOOKUP($A377,級距!$A:$K,10,FALSE)</f>
        <v>2</v>
      </c>
      <c r="E377" s="31">
        <f>VLOOKUP($A377,級距!$A:$K,11,FALSE)</f>
        <v>2</v>
      </c>
      <c r="F377" s="31">
        <f t="shared" si="4"/>
        <v>1</v>
      </c>
    </row>
    <row r="378" spans="1:6" x14ac:dyDescent="0.25">
      <c r="A378" s="46" t="s">
        <v>288</v>
      </c>
      <c r="B378" s="45">
        <v>3300</v>
      </c>
      <c r="C378" s="31">
        <f>VLOOKUP(A378,級距!$A:$K,9,FALSE)</f>
        <v>8</v>
      </c>
      <c r="D378" s="31">
        <f>VLOOKUP($A378,級距!$A:$K,10,FALSE)</f>
        <v>6</v>
      </c>
      <c r="E378" s="31">
        <f>VLOOKUP($A378,級距!$A:$K,11,FALSE)</f>
        <v>1</v>
      </c>
      <c r="F378" s="31">
        <f t="shared" si="4"/>
        <v>1</v>
      </c>
    </row>
    <row r="379" spans="1:6" x14ac:dyDescent="0.25">
      <c r="A379" s="46" t="s">
        <v>287</v>
      </c>
      <c r="B379" s="45">
        <v>-5200</v>
      </c>
      <c r="C379" s="31">
        <f>VLOOKUP(A379,級距!$A:$K,9,FALSE)</f>
        <v>7</v>
      </c>
      <c r="D379" s="31">
        <f>VLOOKUP($A379,級距!$A:$K,10,FALSE)</f>
        <v>1</v>
      </c>
      <c r="E379" s="31">
        <f>VLOOKUP($A379,級距!$A:$K,11,FALSE)</f>
        <v>1</v>
      </c>
      <c r="F379" s="31">
        <f t="shared" si="4"/>
        <v>1</v>
      </c>
    </row>
    <row r="380" spans="1:6" x14ac:dyDescent="0.25">
      <c r="A380" s="46" t="s">
        <v>286</v>
      </c>
      <c r="B380" s="45">
        <v>-5500</v>
      </c>
      <c r="C380" s="31">
        <f>VLOOKUP(A380,級距!$A:$K,9,FALSE)</f>
        <v>5</v>
      </c>
      <c r="D380" s="31">
        <f>VLOOKUP($A380,級距!$A:$K,10,FALSE)</f>
        <v>1</v>
      </c>
      <c r="E380" s="31">
        <f>VLOOKUP($A380,級距!$A:$K,11,FALSE)</f>
        <v>2</v>
      </c>
      <c r="F380" s="31">
        <f t="shared" si="4"/>
        <v>1</v>
      </c>
    </row>
    <row r="381" spans="1:6" x14ac:dyDescent="0.25">
      <c r="A381" s="46" t="s">
        <v>285</v>
      </c>
      <c r="B381" s="45">
        <v>-5800</v>
      </c>
      <c r="C381" s="31">
        <f>VLOOKUP(A381,級距!$A:$K,9,FALSE)</f>
        <v>4</v>
      </c>
      <c r="D381" s="31">
        <f>VLOOKUP($A381,級距!$A:$K,10,FALSE)</f>
        <v>5</v>
      </c>
      <c r="E381" s="31">
        <f>VLOOKUP($A381,級距!$A:$K,11,FALSE)</f>
        <v>2</v>
      </c>
      <c r="F381" s="31">
        <f t="shared" si="4"/>
        <v>1</v>
      </c>
    </row>
    <row r="382" spans="1:6" x14ac:dyDescent="0.25">
      <c r="A382" s="46" t="s">
        <v>282</v>
      </c>
      <c r="B382" s="45">
        <v>700</v>
      </c>
      <c r="C382" s="31">
        <f>VLOOKUP(A382,級距!$A:$K,9,FALSE)</f>
        <v>2</v>
      </c>
      <c r="D382" s="31">
        <f>VLOOKUP($A382,級距!$A:$K,10,FALSE)</f>
        <v>7</v>
      </c>
      <c r="E382" s="31">
        <f>VLOOKUP($A382,級距!$A:$K,11,FALSE)</f>
        <v>3</v>
      </c>
      <c r="F382" s="31">
        <f t="shared" si="4"/>
        <v>1</v>
      </c>
    </row>
    <row r="383" spans="1:6" x14ac:dyDescent="0.25">
      <c r="A383" s="46" t="s">
        <v>281</v>
      </c>
      <c r="B383" s="45">
        <v>9550</v>
      </c>
      <c r="C383" s="31">
        <f>VLOOKUP(A383,級距!$A:$K,9,FALSE)</f>
        <v>6</v>
      </c>
      <c r="D383" s="31">
        <f>VLOOKUP($A383,級距!$A:$K,10,FALSE)</f>
        <v>7</v>
      </c>
      <c r="E383" s="31">
        <f>VLOOKUP($A383,級距!$A:$K,11,FALSE)</f>
        <v>4</v>
      </c>
      <c r="F383" s="31">
        <f t="shared" si="4"/>
        <v>1</v>
      </c>
    </row>
    <row r="384" spans="1:6" x14ac:dyDescent="0.25">
      <c r="A384" s="46" t="s">
        <v>280</v>
      </c>
      <c r="B384" s="45">
        <v>-2300</v>
      </c>
      <c r="C384" s="31">
        <f>VLOOKUP(A384,級距!$A:$K,9,FALSE)</f>
        <v>7</v>
      </c>
      <c r="D384" s="31">
        <f>VLOOKUP($A384,級距!$A:$K,10,FALSE)</f>
        <v>7</v>
      </c>
      <c r="E384" s="31">
        <f>VLOOKUP($A384,級距!$A:$K,11,FALSE)</f>
        <v>4</v>
      </c>
      <c r="F384" s="31">
        <f t="shared" si="4"/>
        <v>1</v>
      </c>
    </row>
    <row r="385" spans="1:6" x14ac:dyDescent="0.25">
      <c r="A385" s="46" t="s">
        <v>279</v>
      </c>
      <c r="B385" s="45">
        <v>-8200</v>
      </c>
      <c r="C385" s="31">
        <f>VLOOKUP(A385,級距!$A:$K,9,FALSE)</f>
        <v>2</v>
      </c>
      <c r="D385" s="31">
        <f>VLOOKUP($A385,級距!$A:$K,10,FALSE)</f>
        <v>5</v>
      </c>
      <c r="E385" s="31">
        <f>VLOOKUP($A385,級距!$A:$K,11,FALSE)</f>
        <v>2</v>
      </c>
      <c r="F385" s="31">
        <f t="shared" ref="F385:F448" si="5">IF(A386&lt;&gt;A385,1,0)</f>
        <v>1</v>
      </c>
    </row>
    <row r="386" spans="1:6" x14ac:dyDescent="0.25">
      <c r="A386" s="46" t="s">
        <v>278</v>
      </c>
      <c r="B386" s="45">
        <v>-2000</v>
      </c>
      <c r="C386" s="31">
        <f>VLOOKUP(A386,級距!$A:$K,9,FALSE)</f>
        <v>1</v>
      </c>
      <c r="D386" s="31">
        <f>VLOOKUP($A386,級距!$A:$K,10,FALSE)</f>
        <v>1</v>
      </c>
      <c r="E386" s="31">
        <f>VLOOKUP($A386,級距!$A:$K,11,FALSE)</f>
        <v>2</v>
      </c>
      <c r="F386" s="31">
        <f t="shared" si="5"/>
        <v>1</v>
      </c>
    </row>
    <row r="387" spans="1:6" x14ac:dyDescent="0.25">
      <c r="A387" s="46" t="s">
        <v>277</v>
      </c>
      <c r="B387" s="45">
        <v>7350</v>
      </c>
      <c r="C387" s="31">
        <f>VLOOKUP(A387,級距!$A:$K,9,FALSE)</f>
        <v>7</v>
      </c>
      <c r="D387" s="31">
        <f>VLOOKUP($A387,級距!$A:$K,10,FALSE)</f>
        <v>8</v>
      </c>
      <c r="E387" s="31">
        <f>VLOOKUP($A387,級距!$A:$K,11,FALSE)</f>
        <v>4</v>
      </c>
      <c r="F387" s="31">
        <f t="shared" si="5"/>
        <v>1</v>
      </c>
    </row>
    <row r="388" spans="1:6" x14ac:dyDescent="0.25">
      <c r="A388" s="46" t="s">
        <v>276</v>
      </c>
      <c r="B388" s="45">
        <v>-350</v>
      </c>
      <c r="C388" s="31">
        <f>VLOOKUP(A388,級距!$A:$K,9,FALSE)</f>
        <v>2</v>
      </c>
      <c r="D388" s="31">
        <f>VLOOKUP($A388,級距!$A:$K,10,FALSE)</f>
        <v>7</v>
      </c>
      <c r="E388" s="31">
        <f>VLOOKUP($A388,級距!$A:$K,11,FALSE)</f>
        <v>3</v>
      </c>
      <c r="F388" s="31">
        <f t="shared" si="5"/>
        <v>1</v>
      </c>
    </row>
    <row r="389" spans="1:6" x14ac:dyDescent="0.25">
      <c r="A389" s="46" t="s">
        <v>275</v>
      </c>
      <c r="B389" s="45">
        <v>2900</v>
      </c>
      <c r="C389" s="31">
        <f>VLOOKUP(A389,級距!$A:$K,9,FALSE)</f>
        <v>7</v>
      </c>
      <c r="D389" s="31">
        <f>VLOOKUP($A389,級距!$A:$K,10,FALSE)</f>
        <v>9</v>
      </c>
      <c r="E389" s="31">
        <f>VLOOKUP($A389,級距!$A:$K,11,FALSE)</f>
        <v>4</v>
      </c>
      <c r="F389" s="31">
        <f t="shared" si="5"/>
        <v>1</v>
      </c>
    </row>
    <row r="390" spans="1:6" x14ac:dyDescent="0.25">
      <c r="A390" s="46" t="s">
        <v>274</v>
      </c>
      <c r="B390" s="45">
        <v>-300</v>
      </c>
      <c r="C390" s="31">
        <f>VLOOKUP(A390,級距!$A:$K,9,FALSE)</f>
        <v>5</v>
      </c>
      <c r="D390" s="31">
        <f>VLOOKUP($A390,級距!$A:$K,10,FALSE)</f>
        <v>8</v>
      </c>
      <c r="E390" s="31">
        <f>VLOOKUP($A390,級距!$A:$K,11,FALSE)</f>
        <v>3</v>
      </c>
      <c r="F390" s="31">
        <f t="shared" si="5"/>
        <v>1</v>
      </c>
    </row>
    <row r="391" spans="1:6" x14ac:dyDescent="0.25">
      <c r="A391" s="46" t="s">
        <v>273</v>
      </c>
      <c r="B391" s="45">
        <v>-5700</v>
      </c>
      <c r="C391" s="31">
        <f>VLOOKUP(A391,級距!$A:$K,9,FALSE)</f>
        <v>4</v>
      </c>
      <c r="D391" s="31">
        <f>VLOOKUP($A391,級距!$A:$K,10,FALSE)</f>
        <v>2</v>
      </c>
      <c r="E391" s="31">
        <f>VLOOKUP($A391,級距!$A:$K,11,FALSE)</f>
        <v>2</v>
      </c>
      <c r="F391" s="31">
        <f t="shared" si="5"/>
        <v>1</v>
      </c>
    </row>
    <row r="392" spans="1:6" x14ac:dyDescent="0.25">
      <c r="A392" s="46" t="s">
        <v>272</v>
      </c>
      <c r="B392" s="45">
        <v>-600</v>
      </c>
      <c r="C392" s="31">
        <f>VLOOKUP(A392,級距!$A:$K,9,FALSE)</f>
        <v>3</v>
      </c>
      <c r="D392" s="31">
        <f>VLOOKUP($A392,級距!$A:$K,10,FALSE)</f>
        <v>3</v>
      </c>
      <c r="E392" s="31">
        <f>VLOOKUP($A392,級距!$A:$K,11,FALSE)</f>
        <v>2</v>
      </c>
      <c r="F392" s="31">
        <f t="shared" si="5"/>
        <v>1</v>
      </c>
    </row>
    <row r="393" spans="1:6" x14ac:dyDescent="0.25">
      <c r="A393" s="46" t="s">
        <v>271</v>
      </c>
      <c r="B393" s="45">
        <v>10000</v>
      </c>
      <c r="C393" s="31">
        <f>VLOOKUP(A393,級距!$A:$K,9,FALSE)</f>
        <v>7</v>
      </c>
      <c r="D393" s="31">
        <f>VLOOKUP($A393,級距!$A:$K,10,FALSE)</f>
        <v>8</v>
      </c>
      <c r="E393" s="31">
        <f>VLOOKUP($A393,級距!$A:$K,11,FALSE)</f>
        <v>4</v>
      </c>
      <c r="F393" s="31">
        <f t="shared" si="5"/>
        <v>1</v>
      </c>
    </row>
    <row r="394" spans="1:6" x14ac:dyDescent="0.25">
      <c r="A394" s="46" t="s">
        <v>270</v>
      </c>
      <c r="B394" s="45">
        <v>-2900</v>
      </c>
      <c r="C394" s="31">
        <f>VLOOKUP(A394,級距!$A:$K,9,FALSE)</f>
        <v>1</v>
      </c>
      <c r="D394" s="31">
        <f>VLOOKUP($A394,級距!$A:$K,10,FALSE)</f>
        <v>1</v>
      </c>
      <c r="E394" s="31">
        <f>VLOOKUP($A394,級距!$A:$K,11,FALSE)</f>
        <v>2</v>
      </c>
      <c r="F394" s="31">
        <f t="shared" si="5"/>
        <v>1</v>
      </c>
    </row>
    <row r="395" spans="1:6" x14ac:dyDescent="0.25">
      <c r="A395" s="46" t="s">
        <v>264</v>
      </c>
      <c r="B395" s="45">
        <v>-2700</v>
      </c>
      <c r="C395" s="31">
        <f>VLOOKUP(A395,級距!$A:$K,9,FALSE)</f>
        <v>1</v>
      </c>
      <c r="D395" s="31">
        <f>VLOOKUP($A395,級距!$A:$K,10,FALSE)</f>
        <v>1</v>
      </c>
      <c r="E395" s="31">
        <f>VLOOKUP($A395,級距!$A:$K,11,FALSE)</f>
        <v>2</v>
      </c>
      <c r="F395" s="31">
        <f t="shared" si="5"/>
        <v>1</v>
      </c>
    </row>
    <row r="396" spans="1:6" x14ac:dyDescent="0.25">
      <c r="A396" s="46" t="s">
        <v>263</v>
      </c>
      <c r="B396" s="45">
        <v>-1000</v>
      </c>
      <c r="C396" s="31">
        <f>VLOOKUP(A396,級距!$A:$K,9,FALSE)</f>
        <v>8</v>
      </c>
      <c r="D396" s="31">
        <f>VLOOKUP($A396,級距!$A:$K,10,FALSE)</f>
        <v>8</v>
      </c>
      <c r="E396" s="31">
        <f>VLOOKUP($A396,級距!$A:$K,11,FALSE)</f>
        <v>4</v>
      </c>
      <c r="F396" s="31">
        <f t="shared" si="5"/>
        <v>1</v>
      </c>
    </row>
    <row r="397" spans="1:6" x14ac:dyDescent="0.25">
      <c r="A397" s="46" t="s">
        <v>262</v>
      </c>
      <c r="B397" s="45">
        <v>-950</v>
      </c>
      <c r="C397" s="31">
        <f>VLOOKUP(A397,級距!$A:$K,9,FALSE)</f>
        <v>8</v>
      </c>
      <c r="D397" s="31">
        <f>VLOOKUP($A397,級距!$A:$K,10,FALSE)</f>
        <v>7</v>
      </c>
      <c r="E397" s="31">
        <f>VLOOKUP($A397,級距!$A:$K,11,FALSE)</f>
        <v>4</v>
      </c>
      <c r="F397" s="31">
        <f t="shared" si="5"/>
        <v>1</v>
      </c>
    </row>
    <row r="398" spans="1:6" x14ac:dyDescent="0.25">
      <c r="A398" s="46" t="s">
        <v>260</v>
      </c>
      <c r="B398" s="45">
        <v>15150</v>
      </c>
      <c r="C398" s="31">
        <f>VLOOKUP(A398,級距!$A:$K,9,FALSE)</f>
        <v>8</v>
      </c>
      <c r="D398" s="31">
        <f>VLOOKUP($A398,級距!$A:$K,10,FALSE)</f>
        <v>7</v>
      </c>
      <c r="E398" s="31">
        <f>VLOOKUP($A398,級距!$A:$K,11,FALSE)</f>
        <v>4</v>
      </c>
      <c r="F398" s="31">
        <f t="shared" si="5"/>
        <v>1</v>
      </c>
    </row>
    <row r="399" spans="1:6" x14ac:dyDescent="0.25">
      <c r="A399" s="46" t="s">
        <v>259</v>
      </c>
      <c r="B399" s="45">
        <v>-4700</v>
      </c>
      <c r="C399" s="31">
        <f>VLOOKUP(A399,級距!$A:$K,9,FALSE)</f>
        <v>1</v>
      </c>
      <c r="D399" s="31">
        <f>VLOOKUP($A399,級距!$A:$K,10,FALSE)</f>
        <v>1</v>
      </c>
      <c r="E399" s="31">
        <f>VLOOKUP($A399,級距!$A:$K,11,FALSE)</f>
        <v>2</v>
      </c>
      <c r="F399" s="31">
        <f t="shared" si="5"/>
        <v>1</v>
      </c>
    </row>
    <row r="400" spans="1:6" x14ac:dyDescent="0.25">
      <c r="A400" s="46" t="s">
        <v>258</v>
      </c>
      <c r="B400" s="45">
        <v>4900</v>
      </c>
      <c r="C400" s="31">
        <f>VLOOKUP(A400,級距!$A:$K,9,FALSE)</f>
        <v>6</v>
      </c>
      <c r="D400" s="31">
        <f>VLOOKUP($A400,級距!$A:$K,10,FALSE)</f>
        <v>9</v>
      </c>
      <c r="E400" s="31">
        <f>VLOOKUP($A400,級距!$A:$K,11,FALSE)</f>
        <v>4</v>
      </c>
      <c r="F400" s="31">
        <f t="shared" si="5"/>
        <v>1</v>
      </c>
    </row>
    <row r="401" spans="1:6" x14ac:dyDescent="0.25">
      <c r="A401" s="46" t="s">
        <v>257</v>
      </c>
      <c r="B401" s="45">
        <v>-500</v>
      </c>
      <c r="C401" s="31">
        <f>VLOOKUP(A401,級距!$A:$K,9,FALSE)</f>
        <v>1</v>
      </c>
      <c r="D401" s="31">
        <f>VLOOKUP($A401,級距!$A:$K,10,FALSE)</f>
        <v>4</v>
      </c>
      <c r="E401" s="31">
        <f>VLOOKUP($A401,級距!$A:$K,11,FALSE)</f>
        <v>2</v>
      </c>
      <c r="F401" s="31">
        <f t="shared" si="5"/>
        <v>1</v>
      </c>
    </row>
    <row r="402" spans="1:6" x14ac:dyDescent="0.25">
      <c r="A402" s="46" t="s">
        <v>256</v>
      </c>
      <c r="B402" s="45">
        <v>5550</v>
      </c>
      <c r="C402" s="31">
        <f>VLOOKUP(A402,級距!$A:$K,9,FALSE)</f>
        <v>9</v>
      </c>
      <c r="D402" s="31">
        <f>VLOOKUP($A402,級距!$A:$K,10,FALSE)</f>
        <v>8</v>
      </c>
      <c r="E402" s="31">
        <f>VLOOKUP($A402,級距!$A:$K,11,FALSE)</f>
        <v>4</v>
      </c>
      <c r="F402" s="31">
        <f t="shared" si="5"/>
        <v>1</v>
      </c>
    </row>
    <row r="403" spans="1:6" x14ac:dyDescent="0.25">
      <c r="A403" s="46" t="s">
        <v>255</v>
      </c>
      <c r="B403" s="45">
        <v>-5500</v>
      </c>
      <c r="C403" s="31">
        <f>VLOOKUP(A403,級距!$A:$K,9,FALSE)</f>
        <v>4</v>
      </c>
      <c r="D403" s="31">
        <f>VLOOKUP($A403,級距!$A:$K,10,FALSE)</f>
        <v>3</v>
      </c>
      <c r="E403" s="31">
        <f>VLOOKUP($A403,級距!$A:$K,11,FALSE)</f>
        <v>2</v>
      </c>
      <c r="F403" s="31">
        <f t="shared" si="5"/>
        <v>1</v>
      </c>
    </row>
    <row r="404" spans="1:6" x14ac:dyDescent="0.25">
      <c r="A404" s="46" t="s">
        <v>254</v>
      </c>
      <c r="B404" s="45">
        <v>3400</v>
      </c>
      <c r="C404" s="31">
        <f>VLOOKUP(A404,級距!$A:$K,9,FALSE)</f>
        <v>6</v>
      </c>
      <c r="D404" s="31">
        <f>VLOOKUP($A404,級距!$A:$K,10,FALSE)</f>
        <v>7</v>
      </c>
      <c r="E404" s="31">
        <f>VLOOKUP($A404,級距!$A:$K,11,FALSE)</f>
        <v>4</v>
      </c>
      <c r="F404" s="31">
        <f t="shared" si="5"/>
        <v>1</v>
      </c>
    </row>
    <row r="405" spans="1:6" x14ac:dyDescent="0.25">
      <c r="A405" s="46" t="s">
        <v>251</v>
      </c>
      <c r="B405" s="45">
        <v>900</v>
      </c>
      <c r="C405" s="31">
        <f>VLOOKUP(A405,級距!$A:$K,9,FALSE)</f>
        <v>5</v>
      </c>
      <c r="D405" s="31">
        <f>VLOOKUP($A405,級距!$A:$K,10,FALSE)</f>
        <v>3</v>
      </c>
      <c r="E405" s="31">
        <f>VLOOKUP($A405,級距!$A:$K,11,FALSE)</f>
        <v>2</v>
      </c>
      <c r="F405" s="31">
        <f t="shared" si="5"/>
        <v>1</v>
      </c>
    </row>
    <row r="406" spans="1:6" x14ac:dyDescent="0.25">
      <c r="A406" s="46" t="s">
        <v>250</v>
      </c>
      <c r="B406" s="45">
        <v>-5200</v>
      </c>
      <c r="C406" s="31">
        <f>VLOOKUP(A406,級距!$A:$K,9,FALSE)</f>
        <v>5</v>
      </c>
      <c r="D406" s="31">
        <f>VLOOKUP($A406,級距!$A:$K,10,FALSE)</f>
        <v>5</v>
      </c>
      <c r="E406" s="31">
        <f>VLOOKUP($A406,級距!$A:$K,11,FALSE)</f>
        <v>2</v>
      </c>
      <c r="F406" s="31">
        <f t="shared" si="5"/>
        <v>1</v>
      </c>
    </row>
    <row r="407" spans="1:6" x14ac:dyDescent="0.25">
      <c r="A407" s="46" t="s">
        <v>249</v>
      </c>
      <c r="B407" s="45">
        <v>-6050</v>
      </c>
      <c r="C407" s="31">
        <f>VLOOKUP(A407,級距!$A:$K,9,FALSE)</f>
        <v>2</v>
      </c>
      <c r="D407" s="31">
        <f>VLOOKUP($A407,級距!$A:$K,10,FALSE)</f>
        <v>3</v>
      </c>
      <c r="E407" s="31">
        <f>VLOOKUP($A407,級距!$A:$K,11,FALSE)</f>
        <v>2</v>
      </c>
      <c r="F407" s="31">
        <f t="shared" si="5"/>
        <v>1</v>
      </c>
    </row>
    <row r="408" spans="1:6" x14ac:dyDescent="0.25">
      <c r="A408" s="46" t="s">
        <v>246</v>
      </c>
      <c r="B408" s="45">
        <v>-900</v>
      </c>
      <c r="C408" s="31">
        <f>VLOOKUP(A408,級距!$A:$K,9,FALSE)</f>
        <v>7</v>
      </c>
      <c r="D408" s="31">
        <f>VLOOKUP($A408,級距!$A:$K,10,FALSE)</f>
        <v>3</v>
      </c>
      <c r="E408" s="31">
        <f>VLOOKUP($A408,級距!$A:$K,11,FALSE)</f>
        <v>1</v>
      </c>
      <c r="F408" s="31">
        <f t="shared" si="5"/>
        <v>1</v>
      </c>
    </row>
    <row r="409" spans="1:6" x14ac:dyDescent="0.25">
      <c r="A409" s="46" t="s">
        <v>245</v>
      </c>
      <c r="B409" s="45">
        <v>-2300</v>
      </c>
      <c r="C409" s="31">
        <f>VLOOKUP(A409,級距!$A:$K,9,FALSE)</f>
        <v>3</v>
      </c>
      <c r="D409" s="31">
        <f>VLOOKUP($A409,級距!$A:$K,10,FALSE)</f>
        <v>3</v>
      </c>
      <c r="E409" s="31">
        <f>VLOOKUP($A409,級距!$A:$K,11,FALSE)</f>
        <v>2</v>
      </c>
      <c r="F409" s="31">
        <f t="shared" si="5"/>
        <v>1</v>
      </c>
    </row>
    <row r="410" spans="1:6" x14ac:dyDescent="0.25">
      <c r="A410" s="46" t="s">
        <v>244</v>
      </c>
      <c r="B410" s="45">
        <v>-5200</v>
      </c>
      <c r="C410" s="31">
        <f>VLOOKUP(A410,級距!$A:$K,9,FALSE)</f>
        <v>8</v>
      </c>
      <c r="D410" s="31">
        <f>VLOOKUP($A410,級距!$A:$K,10,FALSE)</f>
        <v>8</v>
      </c>
      <c r="E410" s="31">
        <f>VLOOKUP($A410,級距!$A:$K,11,FALSE)</f>
        <v>4</v>
      </c>
      <c r="F410" s="31">
        <f t="shared" si="5"/>
        <v>1</v>
      </c>
    </row>
    <row r="411" spans="1:6" x14ac:dyDescent="0.25">
      <c r="A411" s="46" t="s">
        <v>242</v>
      </c>
      <c r="B411" s="45">
        <v>9850</v>
      </c>
      <c r="C411" s="31">
        <f>VLOOKUP(A411,級距!$A:$K,9,FALSE)</f>
        <v>10</v>
      </c>
      <c r="D411" s="31">
        <f>VLOOKUP($A411,級距!$A:$K,10,FALSE)</f>
        <v>9</v>
      </c>
      <c r="E411" s="31">
        <f>VLOOKUP($A411,級距!$A:$K,11,FALSE)</f>
        <v>4</v>
      </c>
      <c r="F411" s="31">
        <f t="shared" si="5"/>
        <v>1</v>
      </c>
    </row>
    <row r="412" spans="1:6" x14ac:dyDescent="0.25">
      <c r="A412" s="46" t="s">
        <v>240</v>
      </c>
      <c r="B412" s="45">
        <v>-2400</v>
      </c>
      <c r="C412" s="31">
        <f>VLOOKUP(A412,級距!$A:$K,9,FALSE)</f>
        <v>6</v>
      </c>
      <c r="D412" s="31">
        <f>VLOOKUP($A412,級距!$A:$K,10,FALSE)</f>
        <v>3</v>
      </c>
      <c r="E412" s="31">
        <f>VLOOKUP($A412,級距!$A:$K,11,FALSE)</f>
        <v>1</v>
      </c>
      <c r="F412" s="31">
        <f t="shared" si="5"/>
        <v>1</v>
      </c>
    </row>
    <row r="413" spans="1:6" x14ac:dyDescent="0.25">
      <c r="A413" s="46" t="s">
        <v>239</v>
      </c>
      <c r="B413" s="45">
        <v>-1200</v>
      </c>
      <c r="C413" s="31">
        <f>VLOOKUP(A413,級距!$A:$K,9,FALSE)</f>
        <v>8</v>
      </c>
      <c r="D413" s="31">
        <f>VLOOKUP($A413,級距!$A:$K,10,FALSE)</f>
        <v>7</v>
      </c>
      <c r="E413" s="31">
        <f>VLOOKUP($A413,級距!$A:$K,11,FALSE)</f>
        <v>4</v>
      </c>
      <c r="F413" s="31">
        <f t="shared" si="5"/>
        <v>1</v>
      </c>
    </row>
    <row r="414" spans="1:6" x14ac:dyDescent="0.25">
      <c r="A414" s="46" t="s">
        <v>238</v>
      </c>
      <c r="B414" s="45">
        <v>1700</v>
      </c>
      <c r="C414" s="31">
        <f>VLOOKUP(A414,級距!$A:$K,9,FALSE)</f>
        <v>6</v>
      </c>
      <c r="D414" s="31">
        <f>VLOOKUP($A414,級距!$A:$K,10,FALSE)</f>
        <v>8</v>
      </c>
      <c r="E414" s="31">
        <f>VLOOKUP($A414,級距!$A:$K,11,FALSE)</f>
        <v>4</v>
      </c>
      <c r="F414" s="31">
        <f t="shared" si="5"/>
        <v>1</v>
      </c>
    </row>
    <row r="415" spans="1:6" x14ac:dyDescent="0.25">
      <c r="A415" s="46" t="s">
        <v>237</v>
      </c>
      <c r="B415" s="45">
        <v>-5200</v>
      </c>
      <c r="C415" s="31">
        <f>VLOOKUP(A415,級距!$A:$K,9,FALSE)</f>
        <v>6</v>
      </c>
      <c r="D415" s="31">
        <f>VLOOKUP($A415,級距!$A:$K,10,FALSE)</f>
        <v>2</v>
      </c>
      <c r="E415" s="31">
        <f>VLOOKUP($A415,級距!$A:$K,11,FALSE)</f>
        <v>1</v>
      </c>
      <c r="F415" s="31">
        <f t="shared" si="5"/>
        <v>1</v>
      </c>
    </row>
    <row r="416" spans="1:6" x14ac:dyDescent="0.25">
      <c r="A416" s="46" t="s">
        <v>236</v>
      </c>
      <c r="B416" s="45">
        <v>-1600</v>
      </c>
      <c r="C416" s="31">
        <f>VLOOKUP(A416,級距!$A:$K,9,FALSE)</f>
        <v>5</v>
      </c>
      <c r="D416" s="31">
        <f>VLOOKUP($A416,級距!$A:$K,10,FALSE)</f>
        <v>2</v>
      </c>
      <c r="E416" s="31">
        <f>VLOOKUP($A416,級距!$A:$K,11,FALSE)</f>
        <v>2</v>
      </c>
      <c r="F416" s="31">
        <f t="shared" si="5"/>
        <v>1</v>
      </c>
    </row>
    <row r="417" spans="1:6" x14ac:dyDescent="0.25">
      <c r="A417" s="46" t="s">
        <v>235</v>
      </c>
      <c r="B417" s="45">
        <v>6300</v>
      </c>
      <c r="C417" s="31">
        <f>VLOOKUP(A417,級距!$A:$K,9,FALSE)</f>
        <v>8</v>
      </c>
      <c r="D417" s="31">
        <f>VLOOKUP($A417,級距!$A:$K,10,FALSE)</f>
        <v>5</v>
      </c>
      <c r="E417" s="31">
        <f>VLOOKUP($A417,級距!$A:$K,11,FALSE)</f>
        <v>1</v>
      </c>
      <c r="F417" s="31">
        <f t="shared" si="5"/>
        <v>1</v>
      </c>
    </row>
    <row r="418" spans="1:6" x14ac:dyDescent="0.25">
      <c r="A418" s="46" t="s">
        <v>234</v>
      </c>
      <c r="B418" s="45">
        <v>1500</v>
      </c>
      <c r="C418" s="31">
        <f>VLOOKUP(A418,級距!$A:$K,9,FALSE)</f>
        <v>8</v>
      </c>
      <c r="D418" s="31">
        <f>VLOOKUP($A418,級距!$A:$K,10,FALSE)</f>
        <v>3</v>
      </c>
      <c r="E418" s="31">
        <f>VLOOKUP($A418,級距!$A:$K,11,FALSE)</f>
        <v>1</v>
      </c>
      <c r="F418" s="31">
        <f t="shared" si="5"/>
        <v>1</v>
      </c>
    </row>
    <row r="419" spans="1:6" x14ac:dyDescent="0.25">
      <c r="A419" s="46" t="s">
        <v>233</v>
      </c>
      <c r="B419" s="45">
        <v>-1200</v>
      </c>
      <c r="C419" s="31">
        <f>VLOOKUP(A419,級距!$A:$K,9,FALSE)</f>
        <v>5</v>
      </c>
      <c r="D419" s="31">
        <f>VLOOKUP($A419,級距!$A:$K,10,FALSE)</f>
        <v>3</v>
      </c>
      <c r="E419" s="31">
        <f>VLOOKUP($A419,級距!$A:$K,11,FALSE)</f>
        <v>2</v>
      </c>
      <c r="F419" s="31">
        <f t="shared" si="5"/>
        <v>1</v>
      </c>
    </row>
    <row r="420" spans="1:6" x14ac:dyDescent="0.25">
      <c r="A420" s="46" t="s">
        <v>232</v>
      </c>
      <c r="B420" s="45">
        <v>2200</v>
      </c>
      <c r="C420" s="31">
        <f>VLOOKUP(A420,級距!$A:$K,9,FALSE)</f>
        <v>5</v>
      </c>
      <c r="D420" s="31">
        <f>VLOOKUP($A420,級距!$A:$K,10,FALSE)</f>
        <v>7</v>
      </c>
      <c r="E420" s="31">
        <f>VLOOKUP($A420,級距!$A:$K,11,FALSE)</f>
        <v>3</v>
      </c>
      <c r="F420" s="31">
        <f t="shared" si="5"/>
        <v>1</v>
      </c>
    </row>
    <row r="421" spans="1:6" x14ac:dyDescent="0.25">
      <c r="A421" s="46" t="s">
        <v>231</v>
      </c>
      <c r="B421" s="45">
        <v>-1800</v>
      </c>
      <c r="C421" s="31">
        <f>VLOOKUP(A421,級距!$A:$K,9,FALSE)</f>
        <v>4</v>
      </c>
      <c r="D421" s="31">
        <f>VLOOKUP($A421,級距!$A:$K,10,FALSE)</f>
        <v>5</v>
      </c>
      <c r="E421" s="31">
        <f>VLOOKUP($A421,級距!$A:$K,11,FALSE)</f>
        <v>2</v>
      </c>
      <c r="F421" s="31">
        <f t="shared" si="5"/>
        <v>1</v>
      </c>
    </row>
    <row r="422" spans="1:6" x14ac:dyDescent="0.25">
      <c r="A422" s="46" t="s">
        <v>230</v>
      </c>
      <c r="B422" s="45">
        <v>-3150</v>
      </c>
      <c r="C422" s="31">
        <f>VLOOKUP(A422,級距!$A:$K,9,FALSE)</f>
        <v>8</v>
      </c>
      <c r="D422" s="31">
        <f>VLOOKUP($A422,級距!$A:$K,10,FALSE)</f>
        <v>3</v>
      </c>
      <c r="E422" s="31">
        <f>VLOOKUP($A422,級距!$A:$K,11,FALSE)</f>
        <v>1</v>
      </c>
      <c r="F422" s="31">
        <f t="shared" si="5"/>
        <v>1</v>
      </c>
    </row>
    <row r="423" spans="1:6" x14ac:dyDescent="0.25">
      <c r="A423" s="46" t="s">
        <v>228</v>
      </c>
      <c r="B423" s="45">
        <v>-8100</v>
      </c>
      <c r="C423" s="31">
        <f>VLOOKUP(A423,級距!$A:$K,9,FALSE)</f>
        <v>5</v>
      </c>
      <c r="D423" s="31">
        <f>VLOOKUP($A423,級距!$A:$K,10,FALSE)</f>
        <v>3</v>
      </c>
      <c r="E423" s="31">
        <f>VLOOKUP($A423,級距!$A:$K,11,FALSE)</f>
        <v>2</v>
      </c>
      <c r="F423" s="31">
        <f t="shared" si="5"/>
        <v>1</v>
      </c>
    </row>
    <row r="424" spans="1:6" x14ac:dyDescent="0.25">
      <c r="A424" s="46" t="s">
        <v>226</v>
      </c>
      <c r="B424" s="45">
        <v>9400</v>
      </c>
      <c r="C424" s="31">
        <f>VLOOKUP(A424,級距!$A:$K,9,FALSE)</f>
        <v>10</v>
      </c>
      <c r="D424" s="31">
        <f>VLOOKUP($A424,級距!$A:$K,10,FALSE)</f>
        <v>9</v>
      </c>
      <c r="E424" s="31">
        <f>VLOOKUP($A424,級距!$A:$K,11,FALSE)</f>
        <v>4</v>
      </c>
      <c r="F424" s="31">
        <f t="shared" si="5"/>
        <v>1</v>
      </c>
    </row>
    <row r="425" spans="1:6" x14ac:dyDescent="0.25">
      <c r="A425" s="46" t="s">
        <v>223</v>
      </c>
      <c r="B425" s="45">
        <v>5350</v>
      </c>
      <c r="C425" s="31">
        <f>VLOOKUP(A425,級距!$A:$K,9,FALSE)</f>
        <v>6</v>
      </c>
      <c r="D425" s="31">
        <f>VLOOKUP($A425,級距!$A:$K,10,FALSE)</f>
        <v>7</v>
      </c>
      <c r="E425" s="31">
        <f>VLOOKUP($A425,級距!$A:$K,11,FALSE)</f>
        <v>4</v>
      </c>
      <c r="F425" s="31">
        <f t="shared" si="5"/>
        <v>1</v>
      </c>
    </row>
    <row r="426" spans="1:6" x14ac:dyDescent="0.25">
      <c r="A426" s="46" t="s">
        <v>222</v>
      </c>
      <c r="B426" s="45">
        <v>1100</v>
      </c>
      <c r="C426" s="31">
        <f>VLOOKUP(A426,級距!$A:$K,9,FALSE)</f>
        <v>6</v>
      </c>
      <c r="D426" s="31">
        <f>VLOOKUP($A426,級距!$A:$K,10,FALSE)</f>
        <v>6</v>
      </c>
      <c r="E426" s="31">
        <f>VLOOKUP($A426,級距!$A:$K,11,FALSE)</f>
        <v>1</v>
      </c>
      <c r="F426" s="31">
        <f t="shared" si="5"/>
        <v>1</v>
      </c>
    </row>
    <row r="427" spans="1:6" x14ac:dyDescent="0.25">
      <c r="A427" s="46" t="s">
        <v>221</v>
      </c>
      <c r="B427" s="45">
        <v>-5200</v>
      </c>
      <c r="C427" s="31">
        <f>VLOOKUP(A427,級距!$A:$K,9,FALSE)</f>
        <v>4</v>
      </c>
      <c r="D427" s="31">
        <f>VLOOKUP($A427,級距!$A:$K,10,FALSE)</f>
        <v>4</v>
      </c>
      <c r="E427" s="31">
        <f>VLOOKUP($A427,級距!$A:$K,11,FALSE)</f>
        <v>2</v>
      </c>
      <c r="F427" s="31">
        <f t="shared" si="5"/>
        <v>1</v>
      </c>
    </row>
    <row r="428" spans="1:6" x14ac:dyDescent="0.25">
      <c r="A428" s="46" t="s">
        <v>219</v>
      </c>
      <c r="B428" s="45">
        <v>500</v>
      </c>
      <c r="C428" s="31">
        <f>VLOOKUP(A428,級距!$A:$K,9,FALSE)</f>
        <v>6</v>
      </c>
      <c r="D428" s="31">
        <f>VLOOKUP($A428,級距!$A:$K,10,FALSE)</f>
        <v>7</v>
      </c>
      <c r="E428" s="31">
        <f>VLOOKUP($A428,級距!$A:$K,11,FALSE)</f>
        <v>4</v>
      </c>
      <c r="F428" s="31">
        <f t="shared" si="5"/>
        <v>1</v>
      </c>
    </row>
    <row r="429" spans="1:6" x14ac:dyDescent="0.25">
      <c r="A429" s="46" t="s">
        <v>217</v>
      </c>
      <c r="B429" s="45">
        <v>-5200</v>
      </c>
      <c r="C429" s="31">
        <f>VLOOKUP(A429,級距!$A:$K,9,FALSE)</f>
        <v>8</v>
      </c>
      <c r="D429" s="31">
        <f>VLOOKUP($A429,級距!$A:$K,10,FALSE)</f>
        <v>4</v>
      </c>
      <c r="E429" s="31">
        <f>VLOOKUP($A429,級距!$A:$K,11,FALSE)</f>
        <v>1</v>
      </c>
      <c r="F429" s="31">
        <f t="shared" si="5"/>
        <v>1</v>
      </c>
    </row>
    <row r="430" spans="1:6" x14ac:dyDescent="0.25">
      <c r="A430" s="46" t="s">
        <v>216</v>
      </c>
      <c r="B430" s="45">
        <v>-5200</v>
      </c>
      <c r="C430" s="31">
        <f>VLOOKUP(A430,級距!$A:$K,9,FALSE)</f>
        <v>5</v>
      </c>
      <c r="D430" s="31">
        <f>VLOOKUP($A430,級距!$A:$K,10,FALSE)</f>
        <v>4</v>
      </c>
      <c r="E430" s="31">
        <f>VLOOKUP($A430,級距!$A:$K,11,FALSE)</f>
        <v>2</v>
      </c>
      <c r="F430" s="31">
        <f t="shared" si="5"/>
        <v>1</v>
      </c>
    </row>
    <row r="431" spans="1:6" x14ac:dyDescent="0.25">
      <c r="A431" s="46" t="s">
        <v>215</v>
      </c>
      <c r="B431" s="45">
        <v>1000</v>
      </c>
      <c r="C431" s="31">
        <f>VLOOKUP(A431,級距!$A:$K,9,FALSE)</f>
        <v>4</v>
      </c>
      <c r="D431" s="31">
        <f>VLOOKUP($A431,級距!$A:$K,10,FALSE)</f>
        <v>10</v>
      </c>
      <c r="E431" s="31">
        <f>VLOOKUP($A431,級距!$A:$K,11,FALSE)</f>
        <v>3</v>
      </c>
      <c r="F431" s="31">
        <f t="shared" si="5"/>
        <v>1</v>
      </c>
    </row>
    <row r="432" spans="1:6" x14ac:dyDescent="0.25">
      <c r="A432" s="46" t="s">
        <v>214</v>
      </c>
      <c r="B432" s="45">
        <v>2700</v>
      </c>
      <c r="C432" s="31">
        <f>VLOOKUP(A432,級距!$A:$K,9,FALSE)</f>
        <v>7</v>
      </c>
      <c r="D432" s="31">
        <f>VLOOKUP($A432,級距!$A:$K,10,FALSE)</f>
        <v>6</v>
      </c>
      <c r="E432" s="31">
        <f>VLOOKUP($A432,級距!$A:$K,11,FALSE)</f>
        <v>1</v>
      </c>
      <c r="F432" s="31">
        <f t="shared" si="5"/>
        <v>1</v>
      </c>
    </row>
    <row r="433" spans="1:6" x14ac:dyDescent="0.25">
      <c r="A433" s="46" t="s">
        <v>213</v>
      </c>
      <c r="B433" s="45">
        <v>11450</v>
      </c>
      <c r="C433" s="31">
        <f>VLOOKUP(A433,級距!$A:$K,9,FALSE)</f>
        <v>8</v>
      </c>
      <c r="D433" s="31">
        <f>VLOOKUP($A433,級距!$A:$K,10,FALSE)</f>
        <v>8</v>
      </c>
      <c r="E433" s="31">
        <f>VLOOKUP($A433,級距!$A:$K,11,FALSE)</f>
        <v>4</v>
      </c>
      <c r="F433" s="31">
        <f t="shared" si="5"/>
        <v>1</v>
      </c>
    </row>
    <row r="434" spans="1:6" x14ac:dyDescent="0.25">
      <c r="A434" s="46" t="s">
        <v>212</v>
      </c>
      <c r="B434" s="45">
        <v>22200</v>
      </c>
      <c r="C434" s="31">
        <f>VLOOKUP(A434,級距!$A:$K,9,FALSE)</f>
        <v>9</v>
      </c>
      <c r="D434" s="31">
        <f>VLOOKUP($A434,級距!$A:$K,10,FALSE)</f>
        <v>10</v>
      </c>
      <c r="E434" s="31">
        <f>VLOOKUP($A434,級距!$A:$K,11,FALSE)</f>
        <v>4</v>
      </c>
      <c r="F434" s="31">
        <f t="shared" si="5"/>
        <v>1</v>
      </c>
    </row>
    <row r="435" spans="1:6" x14ac:dyDescent="0.25">
      <c r="A435" s="46" t="s">
        <v>210</v>
      </c>
      <c r="B435" s="45">
        <v>-5200</v>
      </c>
      <c r="C435" s="31">
        <f>VLOOKUP(A435,級距!$A:$K,9,FALSE)</f>
        <v>5</v>
      </c>
      <c r="D435" s="31">
        <f>VLOOKUP($A435,級距!$A:$K,10,FALSE)</f>
        <v>5</v>
      </c>
      <c r="E435" s="31">
        <f>VLOOKUP($A435,級距!$A:$K,11,FALSE)</f>
        <v>2</v>
      </c>
      <c r="F435" s="31">
        <f t="shared" si="5"/>
        <v>1</v>
      </c>
    </row>
    <row r="436" spans="1:6" x14ac:dyDescent="0.25">
      <c r="A436" s="46" t="s">
        <v>209</v>
      </c>
      <c r="B436" s="45">
        <v>-5700</v>
      </c>
      <c r="C436" s="31">
        <f>VLOOKUP(A436,級距!$A:$K,9,FALSE)</f>
        <v>4</v>
      </c>
      <c r="D436" s="31">
        <f>VLOOKUP($A436,級距!$A:$K,10,FALSE)</f>
        <v>5</v>
      </c>
      <c r="E436" s="31">
        <f>VLOOKUP($A436,級距!$A:$K,11,FALSE)</f>
        <v>2</v>
      </c>
      <c r="F436" s="31">
        <f t="shared" si="5"/>
        <v>1</v>
      </c>
    </row>
    <row r="437" spans="1:6" x14ac:dyDescent="0.25">
      <c r="A437" s="46" t="s">
        <v>208</v>
      </c>
      <c r="B437" s="45">
        <v>-5200</v>
      </c>
      <c r="C437" s="31">
        <f>VLOOKUP(A437,級距!$A:$K,9,FALSE)</f>
        <v>5</v>
      </c>
      <c r="D437" s="31">
        <f>VLOOKUP($A437,級距!$A:$K,10,FALSE)</f>
        <v>3</v>
      </c>
      <c r="E437" s="31">
        <f>VLOOKUP($A437,級距!$A:$K,11,FALSE)</f>
        <v>2</v>
      </c>
      <c r="F437" s="31">
        <f t="shared" si="5"/>
        <v>1</v>
      </c>
    </row>
    <row r="438" spans="1:6" x14ac:dyDescent="0.25">
      <c r="A438" s="46" t="s">
        <v>206</v>
      </c>
      <c r="B438" s="45">
        <v>8200</v>
      </c>
      <c r="C438" s="31">
        <f>VLOOKUP(A438,級距!$A:$K,9,FALSE)</f>
        <v>8</v>
      </c>
      <c r="D438" s="31">
        <f>VLOOKUP($A438,級距!$A:$K,10,FALSE)</f>
        <v>6</v>
      </c>
      <c r="E438" s="31">
        <f>VLOOKUP($A438,級距!$A:$K,11,FALSE)</f>
        <v>1</v>
      </c>
      <c r="F438" s="31">
        <f t="shared" si="5"/>
        <v>1</v>
      </c>
    </row>
    <row r="439" spans="1:6" x14ac:dyDescent="0.25">
      <c r="A439" s="46" t="s">
        <v>712</v>
      </c>
      <c r="B439" s="45">
        <v>-5450</v>
      </c>
      <c r="C439" s="31" t="e">
        <f>VLOOKUP(A439,級距!$A:$K,9,FALSE)</f>
        <v>#N/A</v>
      </c>
      <c r="D439" s="31" t="e">
        <f>VLOOKUP($A439,級距!$A:$K,10,FALSE)</f>
        <v>#N/A</v>
      </c>
      <c r="E439" s="31" t="e">
        <f>VLOOKUP($A439,級距!$A:$K,11,FALSE)</f>
        <v>#N/A</v>
      </c>
      <c r="F439" s="31">
        <f t="shared" si="5"/>
        <v>1</v>
      </c>
    </row>
    <row r="440" spans="1:6" x14ac:dyDescent="0.25">
      <c r="A440" s="46" t="s">
        <v>205</v>
      </c>
      <c r="B440" s="45">
        <v>-250</v>
      </c>
      <c r="C440" s="31">
        <f>VLOOKUP(A440,級距!$A:$K,9,FALSE)</f>
        <v>7</v>
      </c>
      <c r="D440" s="31">
        <f>VLOOKUP($A440,級距!$A:$K,10,FALSE)</f>
        <v>7</v>
      </c>
      <c r="E440" s="31">
        <f>VLOOKUP($A440,級距!$A:$K,11,FALSE)</f>
        <v>4</v>
      </c>
      <c r="F440" s="31">
        <f t="shared" si="5"/>
        <v>1</v>
      </c>
    </row>
    <row r="441" spans="1:6" x14ac:dyDescent="0.25">
      <c r="A441" s="46" t="s">
        <v>203</v>
      </c>
      <c r="B441" s="45">
        <v>-5200</v>
      </c>
      <c r="C441" s="31">
        <f>VLOOKUP(A441,級距!$A:$K,9,FALSE)</f>
        <v>7</v>
      </c>
      <c r="D441" s="31">
        <f>VLOOKUP($A441,級距!$A:$K,10,FALSE)</f>
        <v>1</v>
      </c>
      <c r="E441" s="31">
        <f>VLOOKUP($A441,級距!$A:$K,11,FALSE)</f>
        <v>1</v>
      </c>
      <c r="F441" s="31">
        <f t="shared" si="5"/>
        <v>1</v>
      </c>
    </row>
    <row r="442" spans="1:6" x14ac:dyDescent="0.25">
      <c r="A442" s="46" t="s">
        <v>733</v>
      </c>
      <c r="B442" s="45">
        <v>5950</v>
      </c>
      <c r="C442" s="31" t="e">
        <f>VLOOKUP(A442,級距!$A:$K,9,FALSE)</f>
        <v>#N/A</v>
      </c>
      <c r="D442" s="31" t="e">
        <f>VLOOKUP($A442,級距!$A:$K,10,FALSE)</f>
        <v>#N/A</v>
      </c>
      <c r="E442" s="31" t="e">
        <f>VLOOKUP($A442,級距!$A:$K,11,FALSE)</f>
        <v>#N/A</v>
      </c>
      <c r="F442" s="31">
        <f t="shared" si="5"/>
        <v>1</v>
      </c>
    </row>
    <row r="443" spans="1:6" x14ac:dyDescent="0.25">
      <c r="A443" s="46" t="s">
        <v>837</v>
      </c>
      <c r="B443" s="45">
        <v>-9800</v>
      </c>
      <c r="C443" s="31" t="e">
        <f>VLOOKUP(A443,級距!$A:$K,9,FALSE)</f>
        <v>#N/A</v>
      </c>
      <c r="D443" s="31" t="e">
        <f>VLOOKUP($A443,級距!$A:$K,10,FALSE)</f>
        <v>#N/A</v>
      </c>
      <c r="E443" s="31" t="e">
        <f>VLOOKUP($A443,級距!$A:$K,11,FALSE)</f>
        <v>#N/A</v>
      </c>
      <c r="F443" s="31">
        <f t="shared" si="5"/>
        <v>1</v>
      </c>
    </row>
    <row r="444" spans="1:6" x14ac:dyDescent="0.25">
      <c r="A444" s="46" t="s">
        <v>200</v>
      </c>
      <c r="B444" s="45">
        <v>-1400</v>
      </c>
      <c r="C444" s="31">
        <f>VLOOKUP(A444,級距!$A:$K,9,FALSE)</f>
        <v>9</v>
      </c>
      <c r="D444" s="31">
        <f>VLOOKUP($A444,級距!$A:$K,10,FALSE)</f>
        <v>5</v>
      </c>
      <c r="E444" s="31">
        <f>VLOOKUP($A444,級距!$A:$K,11,FALSE)</f>
        <v>1</v>
      </c>
      <c r="F444" s="31">
        <f t="shared" si="5"/>
        <v>1</v>
      </c>
    </row>
    <row r="445" spans="1:6" x14ac:dyDescent="0.25">
      <c r="A445" s="46" t="s">
        <v>850</v>
      </c>
      <c r="B445" s="45">
        <v>-2200</v>
      </c>
      <c r="C445" s="31" t="e">
        <f>VLOOKUP(A445,級距!$A:$K,9,FALSE)</f>
        <v>#N/A</v>
      </c>
      <c r="D445" s="31" t="e">
        <f>VLOOKUP($A445,級距!$A:$K,10,FALSE)</f>
        <v>#N/A</v>
      </c>
      <c r="E445" s="31" t="e">
        <f>VLOOKUP($A445,級距!$A:$K,11,FALSE)</f>
        <v>#N/A</v>
      </c>
      <c r="F445" s="31">
        <f t="shared" si="5"/>
        <v>1</v>
      </c>
    </row>
    <row r="446" spans="1:6" x14ac:dyDescent="0.25">
      <c r="A446" s="46" t="s">
        <v>834</v>
      </c>
      <c r="B446" s="45">
        <v>8350</v>
      </c>
      <c r="C446" s="31" t="e">
        <f>VLOOKUP(A446,級距!$A:$K,9,FALSE)</f>
        <v>#N/A</v>
      </c>
      <c r="D446" s="31" t="e">
        <f>VLOOKUP($A446,級距!$A:$K,10,FALSE)</f>
        <v>#N/A</v>
      </c>
      <c r="E446" s="31" t="e">
        <f>VLOOKUP($A446,級距!$A:$K,11,FALSE)</f>
        <v>#N/A</v>
      </c>
      <c r="F446" s="31">
        <f t="shared" si="5"/>
        <v>1</v>
      </c>
    </row>
    <row r="447" spans="1:6" x14ac:dyDescent="0.25">
      <c r="A447" s="46" t="s">
        <v>735</v>
      </c>
      <c r="B447" s="45">
        <v>1800</v>
      </c>
      <c r="C447" s="31" t="e">
        <f>VLOOKUP(A447,級距!$A:$K,9,FALSE)</f>
        <v>#N/A</v>
      </c>
      <c r="D447" s="31" t="e">
        <f>VLOOKUP($A447,級距!$A:$K,10,FALSE)</f>
        <v>#N/A</v>
      </c>
      <c r="E447" s="31" t="e">
        <f>VLOOKUP($A447,級距!$A:$K,11,FALSE)</f>
        <v>#N/A</v>
      </c>
      <c r="F447" s="31">
        <f t="shared" si="5"/>
        <v>1</v>
      </c>
    </row>
    <row r="448" spans="1:6" x14ac:dyDescent="0.25">
      <c r="A448" s="46" t="s">
        <v>849</v>
      </c>
      <c r="B448" s="45">
        <v>-3500</v>
      </c>
      <c r="C448" s="31" t="e">
        <f>VLOOKUP(A448,級距!$A:$K,9,FALSE)</f>
        <v>#N/A</v>
      </c>
      <c r="D448" s="31" t="e">
        <f>VLOOKUP($A448,級距!$A:$K,10,FALSE)</f>
        <v>#N/A</v>
      </c>
      <c r="E448" s="31" t="e">
        <f>VLOOKUP($A448,級距!$A:$K,11,FALSE)</f>
        <v>#N/A</v>
      </c>
      <c r="F448" s="31">
        <f t="shared" si="5"/>
        <v>1</v>
      </c>
    </row>
    <row r="449" spans="1:6" x14ac:dyDescent="0.25">
      <c r="A449" s="46" t="s">
        <v>833</v>
      </c>
      <c r="B449" s="45">
        <v>5100</v>
      </c>
      <c r="C449" s="31" t="e">
        <f>VLOOKUP(A449,級距!$A:$K,9,FALSE)</f>
        <v>#N/A</v>
      </c>
      <c r="D449" s="31" t="e">
        <f>VLOOKUP($A449,級距!$A:$K,10,FALSE)</f>
        <v>#N/A</v>
      </c>
      <c r="E449" s="31" t="e">
        <f>VLOOKUP($A449,級距!$A:$K,11,FALSE)</f>
        <v>#N/A</v>
      </c>
      <c r="F449" s="31">
        <f>IF(A450&lt;&gt;A449,1,0)</f>
        <v>1</v>
      </c>
    </row>
    <row r="450" spans="1:6" x14ac:dyDescent="0.25">
      <c r="A450" s="46" t="s">
        <v>193</v>
      </c>
      <c r="B450" s="45">
        <v>-1400</v>
      </c>
      <c r="C450" s="31">
        <f>VLOOKUP(A450,級距!$A:$K,9,FALSE)</f>
        <v>5</v>
      </c>
      <c r="D450" s="31">
        <f>VLOOKUP($A450,級距!$A:$K,10,FALSE)</f>
        <v>3</v>
      </c>
      <c r="E450" s="31">
        <f>VLOOKUP($A450,級距!$A:$K,11,FALSE)</f>
        <v>2</v>
      </c>
      <c r="F450" s="31">
        <f>IF(A451&lt;&gt;A450,1,0)</f>
        <v>1</v>
      </c>
    </row>
    <row r="451" spans="1:6" x14ac:dyDescent="0.25">
      <c r="A451" s="46" t="s">
        <v>718</v>
      </c>
      <c r="B451" s="45">
        <v>-5200</v>
      </c>
      <c r="C451" s="31" t="e">
        <f>VLOOKUP(A451,級距!$A:$K,9,FALSE)</f>
        <v>#N/A</v>
      </c>
      <c r="D451" s="31" t="e">
        <f>VLOOKUP($A451,級距!$A:$K,10,FALSE)</f>
        <v>#N/A</v>
      </c>
      <c r="E451" s="31" t="e">
        <f>VLOOKUP($A451,級距!$A:$K,11,FALSE)</f>
        <v>#N/A</v>
      </c>
      <c r="F451" s="31">
        <f>IF(A452&lt;&gt;A451,1,0)</f>
        <v>1</v>
      </c>
    </row>
    <row r="452" spans="1:6" x14ac:dyDescent="0.25">
      <c r="A452" s="46" t="s">
        <v>191</v>
      </c>
      <c r="B452" s="45">
        <v>-1500</v>
      </c>
      <c r="C452" s="31">
        <f>VLOOKUP(A452,級距!$A:$K,9,FALSE)</f>
        <v>1</v>
      </c>
      <c r="D452" s="31">
        <f>VLOOKUP($A452,級距!$A:$K,10,FALSE)</f>
        <v>2</v>
      </c>
      <c r="E452" s="31">
        <f>VLOOKUP($A452,級距!$A:$K,11,FALSE)</f>
        <v>2</v>
      </c>
      <c r="F452" s="31">
        <f>IF(A453&lt;&gt;A452,1,0)</f>
        <v>1</v>
      </c>
    </row>
    <row r="453" spans="1:6" x14ac:dyDescent="0.25">
      <c r="A453" s="46" t="s">
        <v>719</v>
      </c>
      <c r="B453" s="45">
        <v>-3100</v>
      </c>
      <c r="C453" s="31" t="e">
        <f>VLOOKUP(A453,級距!$A:$K,9,FALSE)</f>
        <v>#N/A</v>
      </c>
      <c r="D453" s="31" t="e">
        <f>VLOOKUP($A453,級距!$A:$K,10,FALSE)</f>
        <v>#N/A</v>
      </c>
      <c r="E453" s="31" t="e">
        <f>VLOOKUP($A453,級距!$A:$K,11,FALSE)</f>
        <v>#N/A</v>
      </c>
      <c r="F453" s="31">
        <f>IF(A454&lt;&gt;A453,1,0)</f>
        <v>1</v>
      </c>
    </row>
    <row r="454" spans="1:6" x14ac:dyDescent="0.25">
      <c r="A454" s="46" t="s">
        <v>721</v>
      </c>
      <c r="B454" s="45">
        <v>-5700</v>
      </c>
      <c r="C454" s="31" t="e">
        <f>VLOOKUP(A454,級距!$A:$K,9,FALSE)</f>
        <v>#N/A</v>
      </c>
      <c r="D454" s="31" t="e">
        <f>VLOOKUP($A454,級距!$A:$K,10,FALSE)</f>
        <v>#N/A</v>
      </c>
      <c r="E454" s="31" t="e">
        <f>VLOOKUP($A454,級距!$A:$K,11,FALSE)</f>
        <v>#N/A</v>
      </c>
      <c r="F454" s="31">
        <f>IF(A455&lt;&gt;A454,1,0)</f>
        <v>1</v>
      </c>
    </row>
    <row r="455" spans="1:6" x14ac:dyDescent="0.25">
      <c r="A455" s="46" t="s">
        <v>186</v>
      </c>
      <c r="B455" s="45">
        <v>8000</v>
      </c>
      <c r="C455" s="31">
        <f>VLOOKUP(A455,級距!$A:$K,9,FALSE)</f>
        <v>9</v>
      </c>
      <c r="D455" s="31">
        <f>VLOOKUP($A455,級距!$A:$K,10,FALSE)</f>
        <v>8</v>
      </c>
      <c r="E455" s="31">
        <f>VLOOKUP($A455,級距!$A:$K,11,FALSE)</f>
        <v>4</v>
      </c>
      <c r="F455" s="31">
        <f>IF(A456&lt;&gt;A455,1,0)</f>
        <v>1</v>
      </c>
    </row>
    <row r="456" spans="1:6" x14ac:dyDescent="0.25">
      <c r="A456" s="46" t="s">
        <v>184</v>
      </c>
      <c r="B456" s="45">
        <v>11700</v>
      </c>
      <c r="C456" s="31">
        <f>VLOOKUP(A456,級距!$A:$K,9,FALSE)</f>
        <v>7</v>
      </c>
      <c r="D456" s="31">
        <f>VLOOKUP($A456,級距!$A:$K,10,FALSE)</f>
        <v>5</v>
      </c>
      <c r="E456" s="31">
        <f>VLOOKUP($A456,級距!$A:$K,11,FALSE)</f>
        <v>1</v>
      </c>
      <c r="F456" s="31">
        <f>IF(A457&lt;&gt;A456,1,0)</f>
        <v>1</v>
      </c>
    </row>
    <row r="457" spans="1:6" x14ac:dyDescent="0.25">
      <c r="A457" s="46" t="s">
        <v>183</v>
      </c>
      <c r="B457" s="45">
        <v>-5550</v>
      </c>
      <c r="C457" s="31">
        <f>VLOOKUP(A457,級距!$A:$K,9,FALSE)</f>
        <v>2</v>
      </c>
      <c r="D457" s="31">
        <f>VLOOKUP($A457,級距!$A:$K,10,FALSE)</f>
        <v>5</v>
      </c>
      <c r="E457" s="31">
        <f>VLOOKUP($A457,級距!$A:$K,11,FALSE)</f>
        <v>2</v>
      </c>
      <c r="F457" s="31">
        <f>IF(A458&lt;&gt;A457,1,0)</f>
        <v>1</v>
      </c>
    </row>
    <row r="458" spans="1:6" x14ac:dyDescent="0.25">
      <c r="A458" s="46" t="s">
        <v>831</v>
      </c>
      <c r="B458" s="45">
        <v>7200</v>
      </c>
      <c r="C458" s="31" t="e">
        <f>VLOOKUP(A458,級距!$A:$K,9,FALSE)</f>
        <v>#N/A</v>
      </c>
      <c r="D458" s="31" t="e">
        <f>VLOOKUP($A458,級距!$A:$K,10,FALSE)</f>
        <v>#N/A</v>
      </c>
      <c r="E458" s="31" t="e">
        <f>VLOOKUP($A458,級距!$A:$K,11,FALSE)</f>
        <v>#N/A</v>
      </c>
      <c r="F458" s="31">
        <f>IF(A459&lt;&gt;A458,1,0)</f>
        <v>1</v>
      </c>
    </row>
    <row r="459" spans="1:6" x14ac:dyDescent="0.25">
      <c r="A459" s="46" t="s">
        <v>181</v>
      </c>
      <c r="B459" s="45">
        <v>23850</v>
      </c>
      <c r="C459" s="31">
        <f>VLOOKUP(A459,級距!$A:$K,9,FALSE)</f>
        <v>8</v>
      </c>
      <c r="D459" s="31">
        <f>VLOOKUP($A459,級距!$A:$K,10,FALSE)</f>
        <v>8</v>
      </c>
      <c r="E459" s="31">
        <f>VLOOKUP($A459,級距!$A:$K,11,FALSE)</f>
        <v>4</v>
      </c>
      <c r="F459" s="31">
        <f>IF(A460&lt;&gt;A459,1,0)</f>
        <v>1</v>
      </c>
    </row>
    <row r="460" spans="1:6" x14ac:dyDescent="0.25">
      <c r="A460" s="46" t="s">
        <v>848</v>
      </c>
      <c r="B460" s="45">
        <v>-1000</v>
      </c>
      <c r="C460" s="31" t="e">
        <f>VLOOKUP(A460,級距!$A:$K,9,FALSE)</f>
        <v>#N/A</v>
      </c>
      <c r="D460" s="31" t="e">
        <f>VLOOKUP($A460,級距!$A:$K,10,FALSE)</f>
        <v>#N/A</v>
      </c>
      <c r="E460" s="31" t="e">
        <f>VLOOKUP($A460,級距!$A:$K,11,FALSE)</f>
        <v>#N/A</v>
      </c>
      <c r="F460" s="31">
        <f>IF(A461&lt;&gt;A460,1,0)</f>
        <v>1</v>
      </c>
    </row>
    <row r="461" spans="1:6" x14ac:dyDescent="0.25">
      <c r="A461" s="46" t="s">
        <v>178</v>
      </c>
      <c r="B461" s="45">
        <v>-100</v>
      </c>
      <c r="C461" s="31">
        <f>VLOOKUP(A461,級距!$A:$K,9,FALSE)</f>
        <v>3</v>
      </c>
      <c r="D461" s="31">
        <f>VLOOKUP($A461,級距!$A:$K,10,FALSE)</f>
        <v>6</v>
      </c>
      <c r="E461" s="31">
        <f>VLOOKUP($A461,級距!$A:$K,11,FALSE)</f>
        <v>2</v>
      </c>
      <c r="F461" s="31">
        <f>IF(A462&lt;&gt;A461,1,0)</f>
        <v>1</v>
      </c>
    </row>
    <row r="462" spans="1:6" x14ac:dyDescent="0.25">
      <c r="A462" s="46" t="s">
        <v>174</v>
      </c>
      <c r="B462" s="45">
        <v>10100</v>
      </c>
      <c r="C462" s="31" t="e">
        <f>VLOOKUP(A462,級距!$A:$K,9,FALSE)</f>
        <v>#N/A</v>
      </c>
      <c r="D462" s="31" t="e">
        <f>VLOOKUP($A462,級距!$A:$K,10,FALSE)</f>
        <v>#N/A</v>
      </c>
      <c r="E462" s="31" t="e">
        <f>VLOOKUP($A462,級距!$A:$K,11,FALSE)</f>
        <v>#N/A</v>
      </c>
      <c r="F462" s="31">
        <f>IF(A463&lt;&gt;A462,1,0)</f>
        <v>1</v>
      </c>
    </row>
    <row r="463" spans="1:6" x14ac:dyDescent="0.25">
      <c r="A463" s="46" t="s">
        <v>171</v>
      </c>
      <c r="B463" s="45">
        <v>22050</v>
      </c>
      <c r="C463" s="31" t="e">
        <f>VLOOKUP(A463,級距!$A:$K,9,FALSE)</f>
        <v>#N/A</v>
      </c>
      <c r="D463" s="31" t="e">
        <f>VLOOKUP($A463,級距!$A:$K,10,FALSE)</f>
        <v>#N/A</v>
      </c>
      <c r="E463" s="31" t="e">
        <f>VLOOKUP($A463,級距!$A:$K,11,FALSE)</f>
        <v>#N/A</v>
      </c>
      <c r="F463" s="31">
        <f>IF(A464&lt;&gt;A463,1,0)</f>
        <v>1</v>
      </c>
    </row>
    <row r="464" spans="1:6" x14ac:dyDescent="0.25">
      <c r="A464" s="46" t="s">
        <v>170</v>
      </c>
      <c r="B464" s="45">
        <v>2000</v>
      </c>
      <c r="C464" s="31">
        <f>VLOOKUP(A464,級距!$A:$K,9,FALSE)</f>
        <v>1</v>
      </c>
      <c r="D464" s="31">
        <f>VLOOKUP($A464,級距!$A:$K,10,FALSE)</f>
        <v>10</v>
      </c>
      <c r="E464" s="31">
        <f>VLOOKUP($A464,級距!$A:$K,11,FALSE)</f>
        <v>3</v>
      </c>
      <c r="F464" s="31">
        <f>IF(A465&lt;&gt;A464,1,0)</f>
        <v>1</v>
      </c>
    </row>
    <row r="465" spans="1:6" x14ac:dyDescent="0.25">
      <c r="A465" s="46" t="s">
        <v>847</v>
      </c>
      <c r="B465" s="45">
        <v>-3300</v>
      </c>
      <c r="C465" s="31" t="e">
        <f>VLOOKUP(A465,級距!$A:$K,9,FALSE)</f>
        <v>#N/A</v>
      </c>
      <c r="D465" s="31" t="e">
        <f>VLOOKUP($A465,級距!$A:$K,10,FALSE)</f>
        <v>#N/A</v>
      </c>
      <c r="E465" s="31" t="e">
        <f>VLOOKUP($A465,級距!$A:$K,11,FALSE)</f>
        <v>#N/A</v>
      </c>
      <c r="F465" s="31">
        <f>IF(A466&lt;&gt;A465,1,0)</f>
        <v>1</v>
      </c>
    </row>
    <row r="466" spans="1:6" x14ac:dyDescent="0.25">
      <c r="A466" s="46" t="s">
        <v>162</v>
      </c>
      <c r="B466" s="45">
        <v>-5200</v>
      </c>
      <c r="C466" s="31">
        <f>VLOOKUP(A466,級距!$A:$K,9,FALSE)</f>
        <v>2</v>
      </c>
      <c r="D466" s="31">
        <f>VLOOKUP($A466,級距!$A:$K,10,FALSE)</f>
        <v>3</v>
      </c>
      <c r="E466" s="31">
        <f>VLOOKUP($A466,級距!$A:$K,11,FALSE)</f>
        <v>2</v>
      </c>
      <c r="F466" s="31">
        <f>IF(A467&lt;&gt;A466,1,0)</f>
        <v>1</v>
      </c>
    </row>
    <row r="467" spans="1:6" x14ac:dyDescent="0.25">
      <c r="A467" s="46" t="s">
        <v>161</v>
      </c>
      <c r="B467" s="45">
        <v>1100</v>
      </c>
      <c r="C467" s="31">
        <f>VLOOKUP(A467,級距!$A:$K,9,FALSE)</f>
        <v>5</v>
      </c>
      <c r="D467" s="31">
        <f>VLOOKUP($A467,級距!$A:$K,10,FALSE)</f>
        <v>8</v>
      </c>
      <c r="E467" s="31">
        <f>VLOOKUP($A467,級距!$A:$K,11,FALSE)</f>
        <v>3</v>
      </c>
      <c r="F467" s="31">
        <f>IF(A468&lt;&gt;A467,1,0)</f>
        <v>1</v>
      </c>
    </row>
    <row r="468" spans="1:6" x14ac:dyDescent="0.25">
      <c r="A468" s="46" t="s">
        <v>829</v>
      </c>
      <c r="B468" s="45">
        <v>-5200</v>
      </c>
      <c r="C468" s="31" t="e">
        <f>VLOOKUP(A468,級距!$A:$K,9,FALSE)</f>
        <v>#N/A</v>
      </c>
      <c r="D468" s="31" t="e">
        <f>VLOOKUP($A468,級距!$A:$K,10,FALSE)</f>
        <v>#N/A</v>
      </c>
      <c r="E468" s="31" t="e">
        <f>VLOOKUP($A468,級距!$A:$K,11,FALSE)</f>
        <v>#N/A</v>
      </c>
      <c r="F468" s="31">
        <f>IF(A469&lt;&gt;A468,1,0)</f>
        <v>1</v>
      </c>
    </row>
    <row r="469" spans="1:6" x14ac:dyDescent="0.25">
      <c r="A469" s="46" t="s">
        <v>157</v>
      </c>
      <c r="B469" s="45">
        <v>8750</v>
      </c>
      <c r="C469" s="31" t="e">
        <f>VLOOKUP(A469,級距!$A:$K,9,FALSE)</f>
        <v>#N/A</v>
      </c>
      <c r="D469" s="31" t="e">
        <f>VLOOKUP($A469,級距!$A:$K,10,FALSE)</f>
        <v>#N/A</v>
      </c>
      <c r="E469" s="31" t="e">
        <f>VLOOKUP($A469,級距!$A:$K,11,FALSE)</f>
        <v>#N/A</v>
      </c>
      <c r="F469" s="31">
        <f>IF(A470&lt;&gt;A469,1,0)</f>
        <v>1</v>
      </c>
    </row>
    <row r="470" spans="1:6" x14ac:dyDescent="0.25">
      <c r="A470" s="46" t="s">
        <v>156</v>
      </c>
      <c r="B470" s="45">
        <v>-10200</v>
      </c>
      <c r="C470" s="31">
        <f>VLOOKUP(A470,級距!$A:$K,9,FALSE)</f>
        <v>8</v>
      </c>
      <c r="D470" s="31">
        <f>VLOOKUP($A470,級距!$A:$K,10,FALSE)</f>
        <v>3</v>
      </c>
      <c r="E470" s="31">
        <f>VLOOKUP($A470,級距!$A:$K,11,FALSE)</f>
        <v>1</v>
      </c>
      <c r="F470" s="31">
        <f>IF(A471&lt;&gt;A470,1,0)</f>
        <v>1</v>
      </c>
    </row>
    <row r="471" spans="1:6" x14ac:dyDescent="0.25">
      <c r="A471" s="46" t="s">
        <v>155</v>
      </c>
      <c r="B471" s="45">
        <v>108650</v>
      </c>
      <c r="C471" s="31">
        <f>VLOOKUP(A471,級距!$A:$K,9,FALSE)</f>
        <v>10</v>
      </c>
      <c r="D471" s="31">
        <f>VLOOKUP($A471,級距!$A:$K,10,FALSE)</f>
        <v>9</v>
      </c>
      <c r="E471" s="31">
        <f>VLOOKUP($A471,級距!$A:$K,11,FALSE)</f>
        <v>4</v>
      </c>
      <c r="F471" s="31">
        <f>IF(A472&lt;&gt;A471,1,0)</f>
        <v>1</v>
      </c>
    </row>
    <row r="472" spans="1:6" x14ac:dyDescent="0.25">
      <c r="A472" s="46" t="s">
        <v>731</v>
      </c>
      <c r="B472" s="45">
        <v>6950</v>
      </c>
      <c r="C472" s="31" t="e">
        <f>VLOOKUP(A472,級距!$A:$K,9,FALSE)</f>
        <v>#N/A</v>
      </c>
      <c r="D472" s="31" t="e">
        <f>VLOOKUP($A472,級距!$A:$K,10,FALSE)</f>
        <v>#N/A</v>
      </c>
      <c r="E472" s="31" t="e">
        <f>VLOOKUP($A472,級距!$A:$K,11,FALSE)</f>
        <v>#N/A</v>
      </c>
      <c r="F472" s="31">
        <f>IF(A473&lt;&gt;A472,1,0)</f>
        <v>1</v>
      </c>
    </row>
    <row r="473" spans="1:6" x14ac:dyDescent="0.25">
      <c r="A473" s="46" t="s">
        <v>153</v>
      </c>
      <c r="B473" s="45">
        <v>10650</v>
      </c>
      <c r="C473" s="31">
        <f>VLOOKUP(A473,級距!$A:$K,9,FALSE)</f>
        <v>9</v>
      </c>
      <c r="D473" s="31">
        <f>VLOOKUP($A473,級距!$A:$K,10,FALSE)</f>
        <v>10</v>
      </c>
      <c r="E473" s="31">
        <f>VLOOKUP($A473,級距!$A:$K,11,FALSE)</f>
        <v>4</v>
      </c>
      <c r="F473" s="31">
        <f>IF(A474&lt;&gt;A473,1,0)</f>
        <v>1</v>
      </c>
    </row>
    <row r="474" spans="1:6" x14ac:dyDescent="0.25">
      <c r="A474" s="46" t="s">
        <v>732</v>
      </c>
      <c r="B474" s="45">
        <v>-1600</v>
      </c>
      <c r="C474" s="31" t="e">
        <f>VLOOKUP(A474,級距!$A:$K,9,FALSE)</f>
        <v>#N/A</v>
      </c>
      <c r="D474" s="31" t="e">
        <f>VLOOKUP($A474,級距!$A:$K,10,FALSE)</f>
        <v>#N/A</v>
      </c>
      <c r="E474" s="31" t="e">
        <f>VLOOKUP($A474,級距!$A:$K,11,FALSE)</f>
        <v>#N/A</v>
      </c>
      <c r="F474" s="31">
        <f>IF(A475&lt;&gt;A474,1,0)</f>
        <v>1</v>
      </c>
    </row>
    <row r="475" spans="1:6" x14ac:dyDescent="0.25">
      <c r="A475" s="46" t="s">
        <v>151</v>
      </c>
      <c r="B475" s="45">
        <v>9600</v>
      </c>
      <c r="C475" s="31">
        <f>VLOOKUP(A475,級距!$A:$K,9,FALSE)</f>
        <v>10</v>
      </c>
      <c r="D475" s="31">
        <f>VLOOKUP($A475,級距!$A:$K,10,FALSE)</f>
        <v>9</v>
      </c>
      <c r="E475" s="31">
        <f>VLOOKUP($A475,級距!$A:$K,11,FALSE)</f>
        <v>4</v>
      </c>
      <c r="F475" s="31">
        <f>IF(A476&lt;&gt;A475,1,0)</f>
        <v>1</v>
      </c>
    </row>
    <row r="476" spans="1:6" x14ac:dyDescent="0.25">
      <c r="A476" s="46" t="s">
        <v>150</v>
      </c>
      <c r="B476" s="45">
        <v>-10350</v>
      </c>
      <c r="C476" s="31">
        <f>VLOOKUP(A476,級距!$A:$K,9,FALSE)</f>
        <v>4</v>
      </c>
      <c r="D476" s="31">
        <f>VLOOKUP($A476,級距!$A:$K,10,FALSE)</f>
        <v>6</v>
      </c>
      <c r="E476" s="31">
        <f>VLOOKUP($A476,級距!$A:$K,11,FALSE)</f>
        <v>2</v>
      </c>
      <c r="F476" s="31">
        <f>IF(A477&lt;&gt;A476,1,0)</f>
        <v>1</v>
      </c>
    </row>
    <row r="477" spans="1:6" x14ac:dyDescent="0.25">
      <c r="A477" s="46" t="s">
        <v>149</v>
      </c>
      <c r="B477" s="45">
        <v>10100</v>
      </c>
      <c r="C477" s="31">
        <f>VLOOKUP(A477,級距!$A:$K,9,FALSE)</f>
        <v>5</v>
      </c>
      <c r="D477" s="31">
        <f>VLOOKUP($A477,級距!$A:$K,10,FALSE)</f>
        <v>5</v>
      </c>
      <c r="E477" s="31">
        <f>VLOOKUP($A477,級距!$A:$K,11,FALSE)</f>
        <v>2</v>
      </c>
      <c r="F477" s="31">
        <f>IF(A478&lt;&gt;A477,1,0)</f>
        <v>1</v>
      </c>
    </row>
    <row r="478" spans="1:6" x14ac:dyDescent="0.25">
      <c r="A478" s="46" t="s">
        <v>148</v>
      </c>
      <c r="B478" s="45">
        <v>-3600</v>
      </c>
      <c r="C478" s="31">
        <f>VLOOKUP(A478,級距!$A:$K,9,FALSE)</f>
        <v>1</v>
      </c>
      <c r="D478" s="31">
        <f>VLOOKUP($A478,級距!$A:$K,10,FALSE)</f>
        <v>3</v>
      </c>
      <c r="E478" s="31">
        <f>VLOOKUP($A478,級距!$A:$K,11,FALSE)</f>
        <v>2</v>
      </c>
      <c r="F478" s="31">
        <f>IF(A479&lt;&gt;A478,1,0)</f>
        <v>1</v>
      </c>
    </row>
    <row r="479" spans="1:6" x14ac:dyDescent="0.25">
      <c r="A479" s="46" t="s">
        <v>147</v>
      </c>
      <c r="B479" s="45">
        <v>-5200</v>
      </c>
      <c r="C479" s="31">
        <f>VLOOKUP(A479,級距!$A:$K,9,FALSE)</f>
        <v>10</v>
      </c>
      <c r="D479" s="31">
        <f>VLOOKUP($A479,級距!$A:$K,10,FALSE)</f>
        <v>7</v>
      </c>
      <c r="E479" s="31">
        <f>VLOOKUP($A479,級距!$A:$K,11,FALSE)</f>
        <v>4</v>
      </c>
      <c r="F479" s="31">
        <f>IF(A480&lt;&gt;A479,1,0)</f>
        <v>1</v>
      </c>
    </row>
    <row r="480" spans="1:6" x14ac:dyDescent="0.25">
      <c r="A480" s="46" t="s">
        <v>146</v>
      </c>
      <c r="B480" s="45">
        <v>6400</v>
      </c>
      <c r="C480" s="31">
        <f>VLOOKUP(A480,級距!$A:$K,9,FALSE)</f>
        <v>8</v>
      </c>
      <c r="D480" s="31">
        <f>VLOOKUP($A480,級距!$A:$K,10,FALSE)</f>
        <v>7</v>
      </c>
      <c r="E480" s="31">
        <f>VLOOKUP($A480,級距!$A:$K,11,FALSE)</f>
        <v>4</v>
      </c>
      <c r="F480" s="31">
        <f>IF(A481&lt;&gt;A480,1,0)</f>
        <v>1</v>
      </c>
    </row>
    <row r="481" spans="1:6" x14ac:dyDescent="0.25">
      <c r="A481" s="46" t="s">
        <v>143</v>
      </c>
      <c r="B481" s="45">
        <v>-1000</v>
      </c>
      <c r="C481" s="31">
        <f>VLOOKUP(A481,級距!$A:$K,9,FALSE)</f>
        <v>1</v>
      </c>
      <c r="D481" s="31">
        <f>VLOOKUP($A481,級距!$A:$K,10,FALSE)</f>
        <v>2</v>
      </c>
      <c r="E481" s="31">
        <f>VLOOKUP($A481,級距!$A:$K,11,FALSE)</f>
        <v>2</v>
      </c>
      <c r="F481" s="31">
        <f>IF(A482&lt;&gt;A481,1,0)</f>
        <v>1</v>
      </c>
    </row>
    <row r="482" spans="1:6" x14ac:dyDescent="0.25">
      <c r="A482" s="46" t="s">
        <v>142</v>
      </c>
      <c r="B482" s="45">
        <v>-5200</v>
      </c>
      <c r="C482" s="31">
        <f>VLOOKUP(A482,級距!$A:$K,9,FALSE)</f>
        <v>5</v>
      </c>
      <c r="D482" s="31">
        <f>VLOOKUP($A482,級距!$A:$K,10,FALSE)</f>
        <v>5</v>
      </c>
      <c r="E482" s="31">
        <f>VLOOKUP($A482,級距!$A:$K,11,FALSE)</f>
        <v>2</v>
      </c>
      <c r="F482" s="31">
        <f>IF(A483&lt;&gt;A482,1,0)</f>
        <v>1</v>
      </c>
    </row>
    <row r="483" spans="1:6" x14ac:dyDescent="0.25">
      <c r="A483" s="46" t="s">
        <v>828</v>
      </c>
      <c r="B483" s="45">
        <v>4200</v>
      </c>
      <c r="C483" s="31" t="e">
        <f>VLOOKUP(A483,級距!$A:$K,9,FALSE)</f>
        <v>#N/A</v>
      </c>
      <c r="D483" s="31" t="e">
        <f>VLOOKUP($A483,級距!$A:$K,10,FALSE)</f>
        <v>#N/A</v>
      </c>
      <c r="E483" s="31" t="e">
        <f>VLOOKUP($A483,級距!$A:$K,11,FALSE)</f>
        <v>#N/A</v>
      </c>
      <c r="F483" s="31">
        <f>IF(A484&lt;&gt;A483,1,0)</f>
        <v>1</v>
      </c>
    </row>
    <row r="484" spans="1:6" x14ac:dyDescent="0.25">
      <c r="A484" s="46" t="s">
        <v>141</v>
      </c>
      <c r="B484" s="45">
        <v>-5200</v>
      </c>
      <c r="C484" s="31">
        <f>VLOOKUP(A484,級距!$A:$K,9,FALSE)</f>
        <v>5</v>
      </c>
      <c r="D484" s="31">
        <f>VLOOKUP($A484,級距!$A:$K,10,FALSE)</f>
        <v>7</v>
      </c>
      <c r="E484" s="31">
        <f>VLOOKUP($A484,級距!$A:$K,11,FALSE)</f>
        <v>3</v>
      </c>
      <c r="F484" s="31">
        <f>IF(A485&lt;&gt;A484,1,0)</f>
        <v>1</v>
      </c>
    </row>
    <row r="485" spans="1:6" x14ac:dyDescent="0.25">
      <c r="A485" s="46" t="s">
        <v>827</v>
      </c>
      <c r="B485" s="45">
        <v>7050</v>
      </c>
      <c r="C485" s="31" t="e">
        <f>VLOOKUP(A485,級距!$A:$K,9,FALSE)</f>
        <v>#N/A</v>
      </c>
      <c r="D485" s="31" t="e">
        <f>VLOOKUP($A485,級距!$A:$K,10,FALSE)</f>
        <v>#N/A</v>
      </c>
      <c r="E485" s="31" t="e">
        <f>VLOOKUP($A485,級距!$A:$K,11,FALSE)</f>
        <v>#N/A</v>
      </c>
      <c r="F485" s="31">
        <f>IF(A486&lt;&gt;A485,1,0)</f>
        <v>1</v>
      </c>
    </row>
    <row r="486" spans="1:6" x14ac:dyDescent="0.25">
      <c r="A486" s="46" t="s">
        <v>139</v>
      </c>
      <c r="B486" s="45">
        <v>6200</v>
      </c>
      <c r="C486" s="31">
        <f>VLOOKUP(A486,級距!$A:$K,9,FALSE)</f>
        <v>8</v>
      </c>
      <c r="D486" s="31">
        <f>VLOOKUP($A486,級距!$A:$K,10,FALSE)</f>
        <v>9</v>
      </c>
      <c r="E486" s="31">
        <f>VLOOKUP($A486,級距!$A:$K,11,FALSE)</f>
        <v>4</v>
      </c>
      <c r="F486" s="31">
        <f>IF(A487&lt;&gt;A486,1,0)</f>
        <v>1</v>
      </c>
    </row>
    <row r="487" spans="1:6" x14ac:dyDescent="0.25">
      <c r="A487" s="46" t="s">
        <v>138</v>
      </c>
      <c r="B487" s="45">
        <v>-5200</v>
      </c>
      <c r="C487" s="31">
        <f>VLOOKUP(A487,級距!$A:$K,9,FALSE)</f>
        <v>3</v>
      </c>
      <c r="D487" s="31">
        <f>VLOOKUP($A487,級距!$A:$K,10,FALSE)</f>
        <v>3</v>
      </c>
      <c r="E487" s="31">
        <f>VLOOKUP($A487,級距!$A:$K,11,FALSE)</f>
        <v>2</v>
      </c>
      <c r="F487" s="31">
        <f>IF(A488&lt;&gt;A487,1,0)</f>
        <v>1</v>
      </c>
    </row>
    <row r="488" spans="1:6" x14ac:dyDescent="0.25">
      <c r="A488" s="46" t="s">
        <v>136</v>
      </c>
      <c r="B488" s="45">
        <v>-5200</v>
      </c>
      <c r="C488" s="31">
        <f>VLOOKUP(A488,級距!$A:$K,9,FALSE)</f>
        <v>3</v>
      </c>
      <c r="D488" s="31">
        <f>VLOOKUP($A488,級距!$A:$K,10,FALSE)</f>
        <v>7</v>
      </c>
      <c r="E488" s="31">
        <f>VLOOKUP($A488,級距!$A:$K,11,FALSE)</f>
        <v>3</v>
      </c>
      <c r="F488" s="31">
        <f>IF(A489&lt;&gt;A488,1,0)</f>
        <v>1</v>
      </c>
    </row>
    <row r="489" spans="1:6" x14ac:dyDescent="0.25">
      <c r="A489" s="46" t="s">
        <v>135</v>
      </c>
      <c r="B489" s="45">
        <v>8500</v>
      </c>
      <c r="C489" s="31">
        <f>VLOOKUP(A489,級距!$A:$K,9,FALSE)</f>
        <v>5</v>
      </c>
      <c r="D489" s="31">
        <f>VLOOKUP($A489,級距!$A:$K,10,FALSE)</f>
        <v>10</v>
      </c>
      <c r="E489" s="31">
        <f>VLOOKUP($A489,級距!$A:$K,11,FALSE)</f>
        <v>3</v>
      </c>
      <c r="F489" s="31">
        <f>IF(A490&lt;&gt;A489,1,0)</f>
        <v>1</v>
      </c>
    </row>
    <row r="490" spans="1:6" x14ac:dyDescent="0.25">
      <c r="A490" s="46" t="s">
        <v>133</v>
      </c>
      <c r="B490" s="45">
        <v>-5550</v>
      </c>
      <c r="C490" s="31">
        <f>VLOOKUP(A490,級距!$A:$K,9,FALSE)</f>
        <v>1</v>
      </c>
      <c r="D490" s="31">
        <f>VLOOKUP($A490,級距!$A:$K,10,FALSE)</f>
        <v>5</v>
      </c>
      <c r="E490" s="31">
        <f>VLOOKUP($A490,級距!$A:$K,11,FALSE)</f>
        <v>2</v>
      </c>
      <c r="F490" s="31">
        <f>IF(A491&lt;&gt;A490,1,0)</f>
        <v>1</v>
      </c>
    </row>
    <row r="491" spans="1:6" x14ac:dyDescent="0.25">
      <c r="A491" s="46" t="s">
        <v>132</v>
      </c>
      <c r="B491" s="45">
        <v>-10700</v>
      </c>
      <c r="C491" s="31">
        <f>VLOOKUP(A491,級距!$A:$K,9,FALSE)</f>
        <v>1</v>
      </c>
      <c r="D491" s="31">
        <f>VLOOKUP($A491,級距!$A:$K,10,FALSE)</f>
        <v>2</v>
      </c>
      <c r="E491" s="31">
        <f>VLOOKUP($A491,級距!$A:$K,11,FALSE)</f>
        <v>2</v>
      </c>
      <c r="F491" s="31">
        <f>IF(A492&lt;&gt;A491,1,0)</f>
        <v>1</v>
      </c>
    </row>
    <row r="492" spans="1:6" x14ac:dyDescent="0.25">
      <c r="A492" s="46" t="s">
        <v>130</v>
      </c>
      <c r="B492" s="45">
        <v>-1200</v>
      </c>
      <c r="C492" s="31">
        <f>VLOOKUP(A492,級距!$A:$K,9,FALSE)</f>
        <v>1</v>
      </c>
      <c r="D492" s="31">
        <f>VLOOKUP($A492,級距!$A:$K,10,FALSE)</f>
        <v>6</v>
      </c>
      <c r="E492" s="31">
        <f>VLOOKUP($A492,級距!$A:$K,11,FALSE)</f>
        <v>2</v>
      </c>
      <c r="F492" s="31">
        <f>IF(A493&lt;&gt;A492,1,0)</f>
        <v>1</v>
      </c>
    </row>
    <row r="493" spans="1:6" x14ac:dyDescent="0.25">
      <c r="A493" s="46" t="s">
        <v>129</v>
      </c>
      <c r="B493" s="45">
        <v>-10200</v>
      </c>
      <c r="C493" s="31">
        <f>VLOOKUP(A493,級距!$A:$K,9,FALSE)</f>
        <v>2</v>
      </c>
      <c r="D493" s="31">
        <f>VLOOKUP($A493,級距!$A:$K,10,FALSE)</f>
        <v>4</v>
      </c>
      <c r="E493" s="31">
        <f>VLOOKUP($A493,級距!$A:$K,11,FALSE)</f>
        <v>2</v>
      </c>
      <c r="F493" s="31">
        <f>IF(A494&lt;&gt;A493,1,0)</f>
        <v>1</v>
      </c>
    </row>
    <row r="494" spans="1:6" x14ac:dyDescent="0.25">
      <c r="A494" s="46" t="s">
        <v>128</v>
      </c>
      <c r="B494" s="45">
        <v>6850</v>
      </c>
      <c r="C494" s="31">
        <f>VLOOKUP(A494,級距!$A:$K,9,FALSE)</f>
        <v>5</v>
      </c>
      <c r="D494" s="31">
        <f>VLOOKUP($A494,級距!$A:$K,10,FALSE)</f>
        <v>7</v>
      </c>
      <c r="E494" s="31">
        <f>VLOOKUP($A494,級距!$A:$K,11,FALSE)</f>
        <v>3</v>
      </c>
      <c r="F494" s="31">
        <f>IF(A495&lt;&gt;A494,1,0)</f>
        <v>1</v>
      </c>
    </row>
    <row r="495" spans="1:6" x14ac:dyDescent="0.25">
      <c r="A495" s="46"/>
    </row>
    <row r="496" spans="1:6" x14ac:dyDescent="0.25">
      <c r="A496" s="46"/>
    </row>
    <row r="497" spans="1:6" x14ac:dyDescent="0.25">
      <c r="A497" s="46"/>
    </row>
    <row r="498" spans="1:6" x14ac:dyDescent="0.25">
      <c r="A498" s="46"/>
    </row>
    <row r="499" spans="1:6" x14ac:dyDescent="0.25">
      <c r="A499" s="46"/>
    </row>
    <row r="500" spans="1:6" x14ac:dyDescent="0.25">
      <c r="A500" s="46"/>
    </row>
    <row r="501" spans="1:6" x14ac:dyDescent="0.25">
      <c r="A501" s="66"/>
      <c r="B501" s="66"/>
      <c r="C501" s="66"/>
      <c r="D501" s="66"/>
      <c r="E501" s="66"/>
      <c r="F501" s="66"/>
    </row>
    <row r="502" spans="1:6" x14ac:dyDescent="0.25">
      <c r="A502" s="46"/>
    </row>
    <row r="503" spans="1:6" x14ac:dyDescent="0.25">
      <c r="A503" s="46"/>
    </row>
    <row r="504" spans="1:6" x14ac:dyDescent="0.25">
      <c r="A504" s="46"/>
    </row>
    <row r="505" spans="1:6" x14ac:dyDescent="0.25">
      <c r="A505" s="46"/>
    </row>
    <row r="506" spans="1:6" x14ac:dyDescent="0.25">
      <c r="A506" s="46"/>
    </row>
    <row r="507" spans="1:6" x14ac:dyDescent="0.25">
      <c r="A507" s="46"/>
    </row>
    <row r="508" spans="1:6" x14ac:dyDescent="0.25">
      <c r="A508" s="46"/>
    </row>
    <row r="509" spans="1:6" x14ac:dyDescent="0.25">
      <c r="A509" s="46"/>
    </row>
    <row r="510" spans="1:6" x14ac:dyDescent="0.25">
      <c r="A510" s="46"/>
    </row>
    <row r="511" spans="1:6" x14ac:dyDescent="0.25">
      <c r="A511" s="46"/>
    </row>
    <row r="512" spans="1:6" x14ac:dyDescent="0.25">
      <c r="A512" s="46"/>
    </row>
    <row r="513" spans="1:1" x14ac:dyDescent="0.25">
      <c r="A513" s="46"/>
    </row>
    <row r="514" spans="1:1" x14ac:dyDescent="0.25">
      <c r="A514" s="46"/>
    </row>
    <row r="515" spans="1:1" x14ac:dyDescent="0.25">
      <c r="A515" s="46"/>
    </row>
    <row r="516" spans="1:1" x14ac:dyDescent="0.25">
      <c r="A516" s="46"/>
    </row>
    <row r="517" spans="1:1" x14ac:dyDescent="0.25">
      <c r="A517" s="46"/>
    </row>
    <row r="518" spans="1:1" x14ac:dyDescent="0.25">
      <c r="A518" s="46"/>
    </row>
    <row r="519" spans="1:1" x14ac:dyDescent="0.25">
      <c r="A519" s="46"/>
    </row>
    <row r="520" spans="1:1" x14ac:dyDescent="0.25">
      <c r="A520" s="46"/>
    </row>
    <row r="521" spans="1:1" x14ac:dyDescent="0.25">
      <c r="A521" s="46"/>
    </row>
    <row r="522" spans="1:1" x14ac:dyDescent="0.25">
      <c r="A522" s="46"/>
    </row>
    <row r="523" spans="1:1" x14ac:dyDescent="0.25">
      <c r="A523" s="46"/>
    </row>
    <row r="524" spans="1:1" x14ac:dyDescent="0.25">
      <c r="A524" s="46"/>
    </row>
    <row r="525" spans="1:1" x14ac:dyDescent="0.25">
      <c r="A525" s="46"/>
    </row>
    <row r="526" spans="1:1" x14ac:dyDescent="0.25">
      <c r="A526" s="46"/>
    </row>
    <row r="527" spans="1:1" x14ac:dyDescent="0.25">
      <c r="A527" s="46"/>
    </row>
    <row r="528" spans="1:1" x14ac:dyDescent="0.25">
      <c r="A528" s="46"/>
    </row>
    <row r="529" spans="1:1" x14ac:dyDescent="0.25">
      <c r="A529" s="46"/>
    </row>
    <row r="530" spans="1:1" x14ac:dyDescent="0.25">
      <c r="A530" s="46"/>
    </row>
    <row r="531" spans="1:1" x14ac:dyDescent="0.25">
      <c r="A531" s="46"/>
    </row>
    <row r="532" spans="1:1" x14ac:dyDescent="0.25">
      <c r="A532" s="46"/>
    </row>
    <row r="533" spans="1:1" x14ac:dyDescent="0.25">
      <c r="A533" s="46"/>
    </row>
    <row r="534" spans="1:1" x14ac:dyDescent="0.25">
      <c r="A534" s="46"/>
    </row>
    <row r="535" spans="1:1" x14ac:dyDescent="0.25">
      <c r="A535" s="46"/>
    </row>
    <row r="536" spans="1:1" x14ac:dyDescent="0.25">
      <c r="A536" s="46"/>
    </row>
    <row r="537" spans="1:1" x14ac:dyDescent="0.25">
      <c r="A537" s="46"/>
    </row>
    <row r="538" spans="1:1" x14ac:dyDescent="0.25">
      <c r="A538" s="46"/>
    </row>
    <row r="539" spans="1:1" x14ac:dyDescent="0.25">
      <c r="A539" s="46"/>
    </row>
    <row r="540" spans="1:1" x14ac:dyDescent="0.25">
      <c r="A540" s="46"/>
    </row>
    <row r="541" spans="1:1" x14ac:dyDescent="0.25">
      <c r="A541" s="46"/>
    </row>
    <row r="542" spans="1:1" x14ac:dyDescent="0.25">
      <c r="A542" s="46"/>
    </row>
    <row r="543" spans="1:1" x14ac:dyDescent="0.25">
      <c r="A543" s="46"/>
    </row>
    <row r="544" spans="1:1" x14ac:dyDescent="0.25">
      <c r="A544" s="46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  <row r="553" spans="1:1" x14ac:dyDescent="0.25">
      <c r="A553" s="46"/>
    </row>
    <row r="554" spans="1:1" x14ac:dyDescent="0.25">
      <c r="A554" s="46"/>
    </row>
    <row r="555" spans="1:1" x14ac:dyDescent="0.25">
      <c r="A555" s="46"/>
    </row>
    <row r="556" spans="1:1" x14ac:dyDescent="0.25">
      <c r="A556" s="46"/>
    </row>
    <row r="557" spans="1:1" x14ac:dyDescent="0.25">
      <c r="A557" s="46"/>
    </row>
    <row r="558" spans="1:1" x14ac:dyDescent="0.25">
      <c r="A558" s="46"/>
    </row>
    <row r="559" spans="1:1" x14ac:dyDescent="0.25">
      <c r="A559" s="46"/>
    </row>
    <row r="560" spans="1:1" x14ac:dyDescent="0.25">
      <c r="A560" s="46"/>
    </row>
    <row r="561" spans="1:1" x14ac:dyDescent="0.25">
      <c r="A561" s="46"/>
    </row>
    <row r="562" spans="1:1" x14ac:dyDescent="0.25">
      <c r="A562" s="46"/>
    </row>
    <row r="563" spans="1:1" x14ac:dyDescent="0.25">
      <c r="A563" s="46"/>
    </row>
    <row r="564" spans="1:1" x14ac:dyDescent="0.25">
      <c r="A564" s="46"/>
    </row>
    <row r="565" spans="1:1" x14ac:dyDescent="0.25">
      <c r="A565" s="46"/>
    </row>
    <row r="566" spans="1:1" x14ac:dyDescent="0.25">
      <c r="A566" s="46"/>
    </row>
    <row r="567" spans="1:1" x14ac:dyDescent="0.25">
      <c r="A567" s="46"/>
    </row>
    <row r="568" spans="1:1" x14ac:dyDescent="0.25">
      <c r="A568" s="46"/>
    </row>
    <row r="569" spans="1:1" x14ac:dyDescent="0.25">
      <c r="A569" s="46"/>
    </row>
    <row r="570" spans="1:1" x14ac:dyDescent="0.25">
      <c r="A570" s="46"/>
    </row>
    <row r="571" spans="1:1" x14ac:dyDescent="0.25">
      <c r="A571" s="46"/>
    </row>
    <row r="572" spans="1:1" x14ac:dyDescent="0.25">
      <c r="A572" s="46"/>
    </row>
    <row r="573" spans="1:1" x14ac:dyDescent="0.25">
      <c r="A573" s="46"/>
    </row>
    <row r="574" spans="1:1" x14ac:dyDescent="0.25">
      <c r="A574" s="46"/>
    </row>
    <row r="575" spans="1:1" x14ac:dyDescent="0.25">
      <c r="A575" s="46"/>
    </row>
    <row r="576" spans="1:1" x14ac:dyDescent="0.25">
      <c r="A576" s="46"/>
    </row>
    <row r="577" spans="1:1" x14ac:dyDescent="0.25">
      <c r="A577" s="46"/>
    </row>
    <row r="578" spans="1:1" x14ac:dyDescent="0.25">
      <c r="A578" s="46"/>
    </row>
    <row r="579" spans="1:1" x14ac:dyDescent="0.25">
      <c r="A579" s="46"/>
    </row>
    <row r="580" spans="1:1" x14ac:dyDescent="0.25">
      <c r="A580" s="46"/>
    </row>
    <row r="581" spans="1:1" x14ac:dyDescent="0.25">
      <c r="A581" s="46"/>
    </row>
    <row r="582" spans="1:1" x14ac:dyDescent="0.25">
      <c r="A582" s="46"/>
    </row>
    <row r="583" spans="1:1" x14ac:dyDescent="0.25">
      <c r="A583" s="46"/>
    </row>
    <row r="584" spans="1:1" x14ac:dyDescent="0.25">
      <c r="A584" s="46"/>
    </row>
    <row r="585" spans="1:1" x14ac:dyDescent="0.25">
      <c r="A585" s="46"/>
    </row>
    <row r="586" spans="1:1" x14ac:dyDescent="0.25">
      <c r="A586" s="46"/>
    </row>
    <row r="587" spans="1:1" x14ac:dyDescent="0.25">
      <c r="A587" s="46"/>
    </row>
    <row r="588" spans="1:1" x14ac:dyDescent="0.25">
      <c r="A588" s="46"/>
    </row>
    <row r="589" spans="1:1" x14ac:dyDescent="0.25">
      <c r="A589" s="46"/>
    </row>
    <row r="590" spans="1:1" x14ac:dyDescent="0.25">
      <c r="A590" s="46"/>
    </row>
    <row r="591" spans="1:1" x14ac:dyDescent="0.25">
      <c r="A591" s="46"/>
    </row>
    <row r="592" spans="1:1" x14ac:dyDescent="0.25">
      <c r="A592" s="46"/>
    </row>
    <row r="593" spans="1:1" x14ac:dyDescent="0.25">
      <c r="A593" s="46"/>
    </row>
    <row r="594" spans="1:1" x14ac:dyDescent="0.25">
      <c r="A594" s="46"/>
    </row>
    <row r="595" spans="1:1" x14ac:dyDescent="0.25">
      <c r="A595" s="46"/>
    </row>
    <row r="596" spans="1:1" x14ac:dyDescent="0.25">
      <c r="A596" s="46"/>
    </row>
    <row r="597" spans="1:1" x14ac:dyDescent="0.25">
      <c r="A597" s="46"/>
    </row>
    <row r="598" spans="1:1" x14ac:dyDescent="0.25">
      <c r="A598" s="46"/>
    </row>
    <row r="599" spans="1:1" x14ac:dyDescent="0.25">
      <c r="A599" s="46"/>
    </row>
    <row r="600" spans="1:1" x14ac:dyDescent="0.25">
      <c r="A600" s="46"/>
    </row>
    <row r="601" spans="1:1" x14ac:dyDescent="0.25">
      <c r="A601" s="46"/>
    </row>
    <row r="602" spans="1:1" x14ac:dyDescent="0.25">
      <c r="A602" s="46"/>
    </row>
    <row r="603" spans="1:1" x14ac:dyDescent="0.25">
      <c r="A603" s="46"/>
    </row>
    <row r="604" spans="1:1" x14ac:dyDescent="0.25">
      <c r="A604" s="46"/>
    </row>
    <row r="605" spans="1:1" x14ac:dyDescent="0.25">
      <c r="A605" s="46"/>
    </row>
    <row r="606" spans="1:1" x14ac:dyDescent="0.25">
      <c r="A606" s="46"/>
    </row>
    <row r="607" spans="1:1" x14ac:dyDescent="0.25">
      <c r="A607" s="46"/>
    </row>
    <row r="608" spans="1:1" x14ac:dyDescent="0.25">
      <c r="A608" s="46"/>
    </row>
    <row r="609" spans="1:1" x14ac:dyDescent="0.25">
      <c r="A609" s="46"/>
    </row>
    <row r="610" spans="1:1" x14ac:dyDescent="0.25">
      <c r="A610" s="46"/>
    </row>
    <row r="611" spans="1:1" x14ac:dyDescent="0.25">
      <c r="A611" s="46"/>
    </row>
    <row r="612" spans="1:1" x14ac:dyDescent="0.25">
      <c r="A612" s="46"/>
    </row>
    <row r="613" spans="1:1" x14ac:dyDescent="0.25">
      <c r="A613" s="46"/>
    </row>
    <row r="614" spans="1:1" x14ac:dyDescent="0.25">
      <c r="A614" s="46"/>
    </row>
    <row r="615" spans="1:1" x14ac:dyDescent="0.25">
      <c r="A615" s="46"/>
    </row>
    <row r="616" spans="1:1" x14ac:dyDescent="0.25">
      <c r="A616" s="46"/>
    </row>
    <row r="617" spans="1:1" x14ac:dyDescent="0.25">
      <c r="A617" s="46"/>
    </row>
    <row r="618" spans="1:1" x14ac:dyDescent="0.25">
      <c r="A618" s="46"/>
    </row>
    <row r="619" spans="1:1" x14ac:dyDescent="0.25">
      <c r="A619" s="46"/>
    </row>
    <row r="620" spans="1:1" x14ac:dyDescent="0.25">
      <c r="A620" s="46"/>
    </row>
    <row r="621" spans="1:1" x14ac:dyDescent="0.25">
      <c r="A621" s="46"/>
    </row>
    <row r="622" spans="1:1" x14ac:dyDescent="0.25">
      <c r="A622" s="46"/>
    </row>
    <row r="623" spans="1:1" x14ac:dyDescent="0.25">
      <c r="A623" s="46"/>
    </row>
    <row r="624" spans="1:1" x14ac:dyDescent="0.25">
      <c r="A624" s="46"/>
    </row>
    <row r="625" spans="1:1" x14ac:dyDescent="0.25">
      <c r="A625" s="46"/>
    </row>
    <row r="626" spans="1:1" x14ac:dyDescent="0.25">
      <c r="A626" s="46"/>
    </row>
    <row r="627" spans="1:1" x14ac:dyDescent="0.25">
      <c r="A627" s="46"/>
    </row>
    <row r="628" spans="1:1" x14ac:dyDescent="0.25">
      <c r="A628" s="46"/>
    </row>
    <row r="629" spans="1:1" x14ac:dyDescent="0.25">
      <c r="A629" s="46"/>
    </row>
    <row r="630" spans="1:1" x14ac:dyDescent="0.25">
      <c r="A630" s="46"/>
    </row>
    <row r="631" spans="1:1" x14ac:dyDescent="0.25">
      <c r="A631" s="46"/>
    </row>
    <row r="632" spans="1:1" x14ac:dyDescent="0.25">
      <c r="A632" s="46"/>
    </row>
    <row r="633" spans="1:1" x14ac:dyDescent="0.25">
      <c r="A633" s="46"/>
    </row>
    <row r="634" spans="1:1" x14ac:dyDescent="0.25">
      <c r="A634" s="46"/>
    </row>
    <row r="635" spans="1:1" x14ac:dyDescent="0.25">
      <c r="A635" s="46"/>
    </row>
    <row r="636" spans="1:1" x14ac:dyDescent="0.25">
      <c r="A636" s="46"/>
    </row>
    <row r="637" spans="1:1" x14ac:dyDescent="0.25">
      <c r="A637" s="46"/>
    </row>
    <row r="638" spans="1:1" x14ac:dyDescent="0.25">
      <c r="A638" s="46"/>
    </row>
    <row r="639" spans="1:1" x14ac:dyDescent="0.25">
      <c r="A639" s="46"/>
    </row>
    <row r="640" spans="1:1" x14ac:dyDescent="0.25">
      <c r="A640" s="46"/>
    </row>
    <row r="641" spans="1:1" x14ac:dyDescent="0.25">
      <c r="A641" s="46"/>
    </row>
    <row r="642" spans="1:1" x14ac:dyDescent="0.25">
      <c r="A642" s="46"/>
    </row>
    <row r="643" spans="1:1" x14ac:dyDescent="0.25">
      <c r="A643" s="46"/>
    </row>
    <row r="644" spans="1:1" x14ac:dyDescent="0.25">
      <c r="A644" s="46"/>
    </row>
    <row r="645" spans="1:1" x14ac:dyDescent="0.25">
      <c r="A645" s="46"/>
    </row>
    <row r="646" spans="1:1" x14ac:dyDescent="0.25">
      <c r="A646" s="46"/>
    </row>
    <row r="647" spans="1:1" x14ac:dyDescent="0.25">
      <c r="A647" s="46"/>
    </row>
    <row r="648" spans="1:1" x14ac:dyDescent="0.25">
      <c r="A648" s="46"/>
    </row>
    <row r="649" spans="1:1" x14ac:dyDescent="0.25">
      <c r="A649" s="46"/>
    </row>
    <row r="650" spans="1:1" x14ac:dyDescent="0.25">
      <c r="A650" s="46"/>
    </row>
    <row r="651" spans="1:1" x14ac:dyDescent="0.25">
      <c r="A651" s="46"/>
    </row>
    <row r="652" spans="1:1" x14ac:dyDescent="0.25">
      <c r="A652" s="46"/>
    </row>
    <row r="653" spans="1:1" x14ac:dyDescent="0.25">
      <c r="A653" s="46"/>
    </row>
    <row r="654" spans="1:1" x14ac:dyDescent="0.25">
      <c r="A654" s="46"/>
    </row>
    <row r="655" spans="1:1" x14ac:dyDescent="0.25">
      <c r="A655" s="46"/>
    </row>
    <row r="656" spans="1:1" x14ac:dyDescent="0.25">
      <c r="A656" s="46"/>
    </row>
    <row r="657" spans="1:1" x14ac:dyDescent="0.25">
      <c r="A657" s="46"/>
    </row>
    <row r="658" spans="1:1" x14ac:dyDescent="0.25">
      <c r="A658" s="46"/>
    </row>
    <row r="659" spans="1:1" x14ac:dyDescent="0.25">
      <c r="A659" s="46"/>
    </row>
    <row r="660" spans="1:1" x14ac:dyDescent="0.25">
      <c r="A660" s="46"/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4446" spans="1:1" ht="18.75" x14ac:dyDescent="0.25">
      <c r="A4446" s="47"/>
    </row>
    <row r="4463" spans="1:1" ht="18.75" x14ac:dyDescent="0.25">
      <c r="A4463" s="47"/>
    </row>
    <row r="4466" spans="1:1" x14ac:dyDescent="0.25">
      <c r="A4466" s="48"/>
    </row>
    <row r="4467" spans="1:1" x14ac:dyDescent="0.25">
      <c r="A4467" s="48"/>
    </row>
    <row r="4468" spans="1:1" x14ac:dyDescent="0.25">
      <c r="A4468" s="48"/>
    </row>
    <row r="4469" spans="1:1" x14ac:dyDescent="0.25">
      <c r="A4469" s="48"/>
    </row>
    <row r="4470" spans="1:1" x14ac:dyDescent="0.25">
      <c r="A4470" s="48"/>
    </row>
    <row r="4471" spans="1:1" x14ac:dyDescent="0.25">
      <c r="A4471" s="48"/>
    </row>
    <row r="4472" spans="1:1" x14ac:dyDescent="0.25">
      <c r="A4472" s="48"/>
    </row>
    <row r="4473" spans="1:1" x14ac:dyDescent="0.25">
      <c r="A4473" s="48"/>
    </row>
    <row r="4474" spans="1:1" x14ac:dyDescent="0.25">
      <c r="A4474" s="48"/>
    </row>
    <row r="4475" spans="1:1" x14ac:dyDescent="0.25">
      <c r="A4475" s="48"/>
    </row>
    <row r="4476" spans="1:1" x14ac:dyDescent="0.25">
      <c r="A4476" s="48"/>
    </row>
    <row r="4477" spans="1:1" x14ac:dyDescent="0.25">
      <c r="A4477" s="48"/>
    </row>
    <row r="4478" spans="1:1" x14ac:dyDescent="0.25">
      <c r="A4478" s="48"/>
    </row>
    <row r="4479" spans="1:1" x14ac:dyDescent="0.25">
      <c r="A4479" s="48"/>
    </row>
    <row r="4480" spans="1:1" x14ac:dyDescent="0.25">
      <c r="A4480" s="48"/>
    </row>
    <row r="4481" spans="1:1" x14ac:dyDescent="0.25">
      <c r="A4481" s="48"/>
    </row>
    <row r="4482" spans="1:1" x14ac:dyDescent="0.25">
      <c r="A4482" s="48"/>
    </row>
    <row r="4483" spans="1:1" x14ac:dyDescent="0.25">
      <c r="A4483" s="48"/>
    </row>
    <row r="4484" spans="1:1" x14ac:dyDescent="0.25">
      <c r="A4484" s="48"/>
    </row>
    <row r="4485" spans="1:1" x14ac:dyDescent="0.25">
      <c r="A4485" s="48"/>
    </row>
    <row r="4486" spans="1:1" x14ac:dyDescent="0.25">
      <c r="A4486" s="48"/>
    </row>
    <row r="4487" spans="1:1" x14ac:dyDescent="0.25">
      <c r="A4487" s="48"/>
    </row>
    <row r="4488" spans="1:1" x14ac:dyDescent="0.25">
      <c r="A4488" s="48"/>
    </row>
    <row r="4489" spans="1:1" x14ac:dyDescent="0.25">
      <c r="A4489" s="48"/>
    </row>
    <row r="4490" spans="1:1" x14ac:dyDescent="0.25">
      <c r="A4490" s="48"/>
    </row>
    <row r="4491" spans="1:1" x14ac:dyDescent="0.25">
      <c r="A4491" s="48"/>
    </row>
    <row r="4492" spans="1:1" x14ac:dyDescent="0.25">
      <c r="A4492" s="48"/>
    </row>
    <row r="4493" spans="1:1" x14ac:dyDescent="0.25">
      <c r="A4493" s="48"/>
    </row>
    <row r="4494" spans="1:1" x14ac:dyDescent="0.25">
      <c r="A4494" s="48"/>
    </row>
    <row r="4495" spans="1:1" x14ac:dyDescent="0.25">
      <c r="A4495" s="48"/>
    </row>
    <row r="4496" spans="1:1" x14ac:dyDescent="0.25">
      <c r="A4496" s="48"/>
    </row>
    <row r="4497" spans="1:1" x14ac:dyDescent="0.25">
      <c r="A4497" s="48"/>
    </row>
    <row r="4498" spans="1:1" x14ac:dyDescent="0.25">
      <c r="A4498" s="48"/>
    </row>
    <row r="4499" spans="1:1" x14ac:dyDescent="0.25">
      <c r="A4499" s="48"/>
    </row>
    <row r="4500" spans="1:1" x14ac:dyDescent="0.25">
      <c r="A4500" s="48"/>
    </row>
    <row r="4501" spans="1:1" x14ac:dyDescent="0.25">
      <c r="A4501" s="48"/>
    </row>
    <row r="4502" spans="1:1" x14ac:dyDescent="0.25">
      <c r="A4502" s="48"/>
    </row>
    <row r="4503" spans="1:1" x14ac:dyDescent="0.25">
      <c r="A4503" s="48"/>
    </row>
    <row r="4504" spans="1:1" x14ac:dyDescent="0.25">
      <c r="A4504" s="48"/>
    </row>
    <row r="4505" spans="1:1" x14ac:dyDescent="0.25">
      <c r="A4505" s="48"/>
    </row>
    <row r="4506" spans="1:1" x14ac:dyDescent="0.25">
      <c r="A4506" s="48"/>
    </row>
    <row r="4507" spans="1:1" x14ac:dyDescent="0.25">
      <c r="A4507" s="48"/>
    </row>
    <row r="4508" spans="1:1" x14ac:dyDescent="0.25">
      <c r="A4508" s="48"/>
    </row>
    <row r="4509" spans="1:1" x14ac:dyDescent="0.25">
      <c r="A4509" s="48"/>
    </row>
    <row r="4510" spans="1:1" x14ac:dyDescent="0.25">
      <c r="A4510" s="48"/>
    </row>
    <row r="4511" spans="1:1" x14ac:dyDescent="0.25">
      <c r="A4511" s="48"/>
    </row>
    <row r="4512" spans="1:1" x14ac:dyDescent="0.25">
      <c r="A4512" s="48"/>
    </row>
    <row r="4513" spans="1:1" x14ac:dyDescent="0.25">
      <c r="A4513" s="48"/>
    </row>
    <row r="4514" spans="1:1" x14ac:dyDescent="0.25">
      <c r="A4514" s="48"/>
    </row>
    <row r="4515" spans="1:1" x14ac:dyDescent="0.25">
      <c r="A4515" s="48"/>
    </row>
    <row r="4516" spans="1:1" x14ac:dyDescent="0.25">
      <c r="A4516" s="48"/>
    </row>
    <row r="4517" spans="1:1" x14ac:dyDescent="0.25">
      <c r="A4517" s="48"/>
    </row>
    <row r="4518" spans="1:1" x14ac:dyDescent="0.25">
      <c r="A4518" s="48"/>
    </row>
    <row r="4519" spans="1:1" x14ac:dyDescent="0.25">
      <c r="A4519" s="48"/>
    </row>
    <row r="4520" spans="1:1" x14ac:dyDescent="0.25">
      <c r="A4520" s="48"/>
    </row>
    <row r="4521" spans="1:1" x14ac:dyDescent="0.25">
      <c r="A4521" s="48"/>
    </row>
    <row r="4522" spans="1:1" x14ac:dyDescent="0.25">
      <c r="A4522" s="48"/>
    </row>
    <row r="4523" spans="1:1" x14ac:dyDescent="0.25">
      <c r="A4523" s="48"/>
    </row>
    <row r="4524" spans="1:1" x14ac:dyDescent="0.25">
      <c r="A4524" s="48"/>
    </row>
    <row r="4525" spans="1:1" x14ac:dyDescent="0.25">
      <c r="A4525" s="48"/>
    </row>
    <row r="4526" spans="1:1" x14ac:dyDescent="0.25">
      <c r="A4526" s="48"/>
    </row>
    <row r="4527" spans="1:1" x14ac:dyDescent="0.25">
      <c r="A4527" s="48"/>
    </row>
    <row r="4528" spans="1:1" x14ac:dyDescent="0.25">
      <c r="A4528" s="48"/>
    </row>
    <row r="4529" spans="1:1" x14ac:dyDescent="0.25">
      <c r="A4529" s="48"/>
    </row>
    <row r="4530" spans="1:1" x14ac:dyDescent="0.25">
      <c r="A4530" s="48"/>
    </row>
    <row r="4531" spans="1:1" x14ac:dyDescent="0.25">
      <c r="A4531" s="48"/>
    </row>
    <row r="4532" spans="1:1" x14ac:dyDescent="0.25">
      <c r="A4532" s="48"/>
    </row>
    <row r="4533" spans="1:1" x14ac:dyDescent="0.25">
      <c r="A4533" s="48"/>
    </row>
    <row r="4534" spans="1:1" x14ac:dyDescent="0.25">
      <c r="A4534" s="48"/>
    </row>
    <row r="4535" spans="1:1" x14ac:dyDescent="0.25">
      <c r="A4535" s="48"/>
    </row>
    <row r="4536" spans="1:1" x14ac:dyDescent="0.25">
      <c r="A4536" s="48"/>
    </row>
    <row r="4537" spans="1:1" x14ac:dyDescent="0.25">
      <c r="A4537" s="48"/>
    </row>
    <row r="4538" spans="1:1" x14ac:dyDescent="0.25">
      <c r="A4538" s="48"/>
    </row>
    <row r="4539" spans="1:1" x14ac:dyDescent="0.25">
      <c r="A4539" s="48"/>
    </row>
    <row r="4540" spans="1:1" x14ac:dyDescent="0.25">
      <c r="A4540" s="48"/>
    </row>
    <row r="4541" spans="1:1" x14ac:dyDescent="0.25">
      <c r="A4541" s="48"/>
    </row>
    <row r="4542" spans="1:1" x14ac:dyDescent="0.25">
      <c r="A4542" s="48"/>
    </row>
    <row r="4543" spans="1:1" x14ac:dyDescent="0.25">
      <c r="A4543" s="48"/>
    </row>
    <row r="4544" spans="1:1" x14ac:dyDescent="0.25">
      <c r="A4544" s="48"/>
    </row>
    <row r="4545" spans="1:1" x14ac:dyDescent="0.25">
      <c r="A4545" s="48"/>
    </row>
    <row r="4546" spans="1:1" x14ac:dyDescent="0.25">
      <c r="A4546" s="48"/>
    </row>
    <row r="4547" spans="1:1" x14ac:dyDescent="0.25">
      <c r="A4547" s="48"/>
    </row>
    <row r="4548" spans="1:1" x14ac:dyDescent="0.25">
      <c r="A4548" s="48"/>
    </row>
    <row r="4549" spans="1:1" x14ac:dyDescent="0.25">
      <c r="A4549" s="48"/>
    </row>
    <row r="4550" spans="1:1" x14ac:dyDescent="0.25">
      <c r="A4550" s="48"/>
    </row>
    <row r="4551" spans="1:1" x14ac:dyDescent="0.25">
      <c r="A4551" s="48"/>
    </row>
    <row r="4552" spans="1:1" x14ac:dyDescent="0.25">
      <c r="A4552" s="48"/>
    </row>
    <row r="4553" spans="1:1" x14ac:dyDescent="0.25">
      <c r="A4553" s="48"/>
    </row>
    <row r="4554" spans="1:1" x14ac:dyDescent="0.25">
      <c r="A4554" s="48"/>
    </row>
    <row r="4555" spans="1:1" x14ac:dyDescent="0.25">
      <c r="A4555" s="48"/>
    </row>
    <row r="4556" spans="1:1" x14ac:dyDescent="0.25">
      <c r="A4556" s="48"/>
    </row>
    <row r="4557" spans="1:1" x14ac:dyDescent="0.25">
      <c r="A4557" s="48"/>
    </row>
    <row r="4558" spans="1:1" x14ac:dyDescent="0.25">
      <c r="A4558" s="48"/>
    </row>
    <row r="4559" spans="1:1" x14ac:dyDescent="0.25">
      <c r="A4559" s="48"/>
    </row>
    <row r="4560" spans="1:1" x14ac:dyDescent="0.25">
      <c r="A4560" s="48"/>
    </row>
    <row r="4561" spans="1:1" x14ac:dyDescent="0.25">
      <c r="A4561" s="48"/>
    </row>
    <row r="4562" spans="1:1" x14ac:dyDescent="0.25">
      <c r="A4562" s="48"/>
    </row>
    <row r="4563" spans="1:1" x14ac:dyDescent="0.25">
      <c r="A4563" s="48"/>
    </row>
    <row r="4564" spans="1:1" x14ac:dyDescent="0.25">
      <c r="A4564" s="48"/>
    </row>
    <row r="4565" spans="1:1" x14ac:dyDescent="0.25">
      <c r="A4565" s="48"/>
    </row>
    <row r="4566" spans="1:1" x14ac:dyDescent="0.25">
      <c r="A4566" s="48"/>
    </row>
    <row r="4567" spans="1:1" x14ac:dyDescent="0.25">
      <c r="A4567" s="48"/>
    </row>
    <row r="4568" spans="1:1" x14ac:dyDescent="0.25">
      <c r="A4568" s="48"/>
    </row>
    <row r="4569" spans="1:1" x14ac:dyDescent="0.25">
      <c r="A4569" s="48"/>
    </row>
    <row r="4570" spans="1:1" x14ac:dyDescent="0.25">
      <c r="A4570" s="48"/>
    </row>
    <row r="4571" spans="1:1" x14ac:dyDescent="0.25">
      <c r="A4571" s="48"/>
    </row>
    <row r="4572" spans="1:1" x14ac:dyDescent="0.25">
      <c r="A4572" s="48"/>
    </row>
    <row r="4573" spans="1:1" x14ac:dyDescent="0.25">
      <c r="A4573" s="48"/>
    </row>
    <row r="4574" spans="1:1" x14ac:dyDescent="0.25">
      <c r="A4574" s="48"/>
    </row>
    <row r="4575" spans="1:1" x14ac:dyDescent="0.25">
      <c r="A4575" s="48"/>
    </row>
    <row r="4576" spans="1:1" x14ac:dyDescent="0.25">
      <c r="A4576" s="48"/>
    </row>
    <row r="4577" spans="1:1" x14ac:dyDescent="0.25">
      <c r="A4577" s="48"/>
    </row>
    <row r="4578" spans="1:1" x14ac:dyDescent="0.25">
      <c r="A4578" s="48"/>
    </row>
    <row r="4579" spans="1:1" x14ac:dyDescent="0.25">
      <c r="A4579" s="48"/>
    </row>
    <row r="4580" spans="1:1" x14ac:dyDescent="0.25">
      <c r="A4580" s="48"/>
    </row>
    <row r="4581" spans="1:1" x14ac:dyDescent="0.25">
      <c r="A4581" s="48"/>
    </row>
    <row r="4582" spans="1:1" x14ac:dyDescent="0.25">
      <c r="A4582" s="48"/>
    </row>
    <row r="4583" spans="1:1" x14ac:dyDescent="0.25">
      <c r="A4583" s="48"/>
    </row>
    <row r="4584" spans="1:1" x14ac:dyDescent="0.25">
      <c r="A4584" s="48"/>
    </row>
    <row r="4587" spans="1:1" ht="18.75" x14ac:dyDescent="0.25">
      <c r="A4587" s="47"/>
    </row>
    <row r="4711" spans="1:1" ht="18.75" x14ac:dyDescent="0.25">
      <c r="A4711" s="47"/>
    </row>
    <row r="4726" spans="1:1" ht="18.75" x14ac:dyDescent="0.25">
      <c r="A4726" s="47"/>
    </row>
    <row r="4741" spans="1:1" ht="18.75" x14ac:dyDescent="0.25">
      <c r="A4741" s="47"/>
    </row>
    <row r="4793" spans="1:1" ht="18.75" x14ac:dyDescent="0.25">
      <c r="A4793" s="47"/>
    </row>
    <row r="4845" spans="1:1" ht="18.75" x14ac:dyDescent="0.25">
      <c r="A4845" s="47"/>
    </row>
    <row r="4897" spans="1:1" ht="18.75" x14ac:dyDescent="0.25">
      <c r="A4897" s="47"/>
    </row>
    <row r="4949" spans="1:1" ht="18.75" x14ac:dyDescent="0.25">
      <c r="A4949" s="47"/>
    </row>
    <row r="5001" spans="1:1" ht="18.75" x14ac:dyDescent="0.25">
      <c r="A5001" s="47"/>
    </row>
    <row r="5053" spans="1:1" ht="18.75" x14ac:dyDescent="0.25">
      <c r="A5053" s="47"/>
    </row>
  </sheetData>
  <phoneticPr fontId="2" type="noConversion"/>
  <conditionalFormatting sqref="B502:B1048576 B1:B500">
    <cfRule type="top10" dxfId="19" priority="1" bottom="1" rank="1"/>
    <cfRule type="top10" dxfId="18" priority="2" rank="1"/>
    <cfRule type="cellIs" dxfId="17" priority="3" operator="lessThan">
      <formula>-120000</formula>
    </cfRule>
    <cfRule type="cellIs" dxfId="16" priority="4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D56B-B4B0-4BFA-9688-91016CEBEE88}">
  <dimension ref="A1:O5053"/>
  <sheetViews>
    <sheetView workbookViewId="0">
      <selection activeCell="L18" sqref="L18"/>
    </sheetView>
  </sheetViews>
  <sheetFormatPr defaultRowHeight="16.5" x14ac:dyDescent="0.25"/>
  <cols>
    <col min="1" max="1" width="15.625" style="31" customWidth="1"/>
    <col min="2" max="2" width="20.625" style="45" customWidth="1"/>
    <col min="3" max="3" width="14.75" style="31" customWidth="1"/>
    <col min="4" max="4" width="13.875" style="31" customWidth="1"/>
    <col min="5" max="6" width="9" style="31"/>
    <col min="7" max="7" width="13.875" style="32" bestFit="1" customWidth="1"/>
    <col min="8" max="8" width="12.625" style="32" bestFit="1" customWidth="1"/>
    <col min="9" max="9" width="11.75" style="32" bestFit="1" customWidth="1"/>
    <col min="10" max="10" width="12" style="32" customWidth="1"/>
    <col min="11" max="11" width="10.125" style="32" bestFit="1" customWidth="1"/>
    <col min="12" max="12" width="21.375" style="32" bestFit="1" customWidth="1"/>
    <col min="13" max="16384" width="9" style="30"/>
  </cols>
  <sheetData>
    <row r="1" spans="1:15" x14ac:dyDescent="0.25">
      <c r="A1" s="31" t="s">
        <v>24</v>
      </c>
      <c r="B1" s="45" t="s">
        <v>25</v>
      </c>
      <c r="C1" s="31" t="s">
        <v>9</v>
      </c>
      <c r="D1" s="31" t="s">
        <v>10</v>
      </c>
      <c r="E1" s="31" t="s">
        <v>11</v>
      </c>
    </row>
    <row r="2" spans="1:15" x14ac:dyDescent="0.25">
      <c r="A2" s="46" t="s">
        <v>699</v>
      </c>
      <c r="B2" s="45">
        <v>-2350</v>
      </c>
      <c r="C2" s="31">
        <f>VLOOKUP($A2,級距!$A:$K,9,FALSE)</f>
        <v>5</v>
      </c>
      <c r="D2" s="31">
        <f>VLOOKUP($A2,級距!$A:$K,10,FALSE)</f>
        <v>7</v>
      </c>
      <c r="E2" s="31">
        <f>VLOOKUP($A2,級距!$A:$K,11,FALSE)</f>
        <v>3</v>
      </c>
      <c r="F2" s="31">
        <f t="shared" ref="F2:F4" si="0">IF(A3&lt;&gt;A2,1,0)</f>
        <v>1</v>
      </c>
      <c r="G2" s="35" t="s">
        <v>64</v>
      </c>
      <c r="H2" s="3">
        <f>MAX(B2:B800)</f>
        <v>40500</v>
      </c>
      <c r="I2" s="49">
        <f>ABS(H2/H3)</f>
        <v>3.75</v>
      </c>
      <c r="J2" s="35"/>
      <c r="K2" s="35"/>
      <c r="O2" s="41" t="s">
        <v>22</v>
      </c>
    </row>
    <row r="3" spans="1:15" x14ac:dyDescent="0.25">
      <c r="A3" s="46" t="s">
        <v>700</v>
      </c>
      <c r="B3" s="45">
        <v>3900</v>
      </c>
      <c r="C3" s="31">
        <f>VLOOKUP($A3,級距!$A:$K,9,FALSE)</f>
        <v>8</v>
      </c>
      <c r="D3" s="31">
        <f>VLOOKUP($A3,級距!$A:$K,10,FALSE)</f>
        <v>8</v>
      </c>
      <c r="E3" s="31">
        <f>VLOOKUP($A3,級距!$A:$K,11,FALSE)</f>
        <v>4</v>
      </c>
      <c r="F3" s="31">
        <f t="shared" si="0"/>
        <v>1</v>
      </c>
      <c r="G3" s="35" t="s">
        <v>65</v>
      </c>
      <c r="H3" s="3">
        <f>MIN(B2:B800)</f>
        <v>-10800</v>
      </c>
      <c r="I3" s="35"/>
      <c r="J3" s="35"/>
      <c r="K3" s="35"/>
    </row>
    <row r="4" spans="1:15" x14ac:dyDescent="0.25">
      <c r="A4" s="46" t="s">
        <v>702</v>
      </c>
      <c r="B4" s="45">
        <v>9950</v>
      </c>
      <c r="C4" s="31">
        <f>VLOOKUP($A4,級距!$A:$K,9,FALSE)</f>
        <v>7</v>
      </c>
      <c r="D4" s="31">
        <f>VLOOKUP($A4,級距!$A:$K,10,FALSE)</f>
        <v>7</v>
      </c>
      <c r="E4" s="31">
        <f>VLOOKUP($A4,級距!$A:$K,11,FALSE)</f>
        <v>4</v>
      </c>
      <c r="F4" s="31">
        <f t="shared" si="0"/>
        <v>1</v>
      </c>
      <c r="G4" s="35" t="s">
        <v>63</v>
      </c>
      <c r="H4" s="35">
        <v>1</v>
      </c>
      <c r="I4" s="35">
        <v>2</v>
      </c>
      <c r="J4" s="35">
        <v>3</v>
      </c>
      <c r="K4" s="35">
        <v>4</v>
      </c>
      <c r="L4" s="33" t="s">
        <v>66</v>
      </c>
      <c r="O4" s="30" t="s">
        <v>20</v>
      </c>
    </row>
    <row r="5" spans="1:15" x14ac:dyDescent="0.25">
      <c r="A5" s="46" t="s">
        <v>695</v>
      </c>
      <c r="B5" s="45">
        <v>13750</v>
      </c>
      <c r="C5" s="31">
        <f>VLOOKUP($A5,級距!$A:$K,9,FALSE)</f>
        <v>7</v>
      </c>
      <c r="D5" s="31">
        <f>VLOOKUP($A5,級距!$A:$K,10,FALSE)</f>
        <v>8</v>
      </c>
      <c r="E5" s="31">
        <f>VLOOKUP($A5,級距!$A:$K,11,FALSE)</f>
        <v>4</v>
      </c>
      <c r="F5" s="31">
        <f t="shared" ref="F5:F6" si="1">IF(A6&lt;&gt;A5,1,0)</f>
        <v>1</v>
      </c>
      <c r="G5" s="35" t="s">
        <v>68</v>
      </c>
      <c r="H5" s="36">
        <f>COUNTIF($E$2:$E$800,H$4)/COUNT($E$2:$E$800)</f>
        <v>0.14671814671814673</v>
      </c>
      <c r="I5" s="36">
        <f>COUNTIF($E$2:$E$800,I$4)/COUNT($E$2:$E$800)</f>
        <v>0.39768339768339767</v>
      </c>
      <c r="J5" s="36">
        <f>COUNTIF($E$2:$E$800,J$4)/COUNT($E$2:$E$800)</f>
        <v>0.16216216216216217</v>
      </c>
      <c r="K5" s="36">
        <f>COUNTIF($E$2:$E$800,K$4)/COUNT($E$2:$E$800)</f>
        <v>0.29343629343629346</v>
      </c>
      <c r="O5" s="30" t="s">
        <v>46</v>
      </c>
    </row>
    <row r="6" spans="1:15" x14ac:dyDescent="0.25">
      <c r="A6" s="46" t="s">
        <v>690</v>
      </c>
      <c r="B6" s="45">
        <v>12100</v>
      </c>
      <c r="C6" s="31">
        <f>VLOOKUP($A6,級距!$A:$K,9,FALSE)</f>
        <v>7</v>
      </c>
      <c r="D6" s="31">
        <f>VLOOKUP($A6,級距!$A:$K,10,FALSE)</f>
        <v>9</v>
      </c>
      <c r="E6" s="31">
        <f>VLOOKUP($A6,級距!$A:$K,11,FALSE)</f>
        <v>4</v>
      </c>
      <c r="F6" s="31">
        <f t="shared" si="1"/>
        <v>1</v>
      </c>
      <c r="G6" s="35" t="s">
        <v>69</v>
      </c>
      <c r="H6" s="3">
        <f>SUMIF($E$2:$E$800,H$4,$B$2:$B$800)</f>
        <v>8600</v>
      </c>
      <c r="I6" s="3">
        <f>SUMIF($E$2:$E$800,I$4,$B$2:$B$800)</f>
        <v>-234300</v>
      </c>
      <c r="J6" s="3">
        <f>SUMIF($E$2:$E$800,J$4,$B$2:$B$800)</f>
        <v>58550</v>
      </c>
      <c r="K6" s="3">
        <f>SUMIF($E$2:$E$800,K$4,$B$2:$B$800)</f>
        <v>606250</v>
      </c>
      <c r="L6" s="6">
        <f>SUM(H6:K6)</f>
        <v>439100</v>
      </c>
      <c r="O6" s="30" t="s">
        <v>47</v>
      </c>
    </row>
    <row r="7" spans="1:15" x14ac:dyDescent="0.25">
      <c r="A7" s="46" t="s">
        <v>688</v>
      </c>
      <c r="B7" s="45">
        <v>1000</v>
      </c>
      <c r="C7" s="31">
        <f>VLOOKUP($A7,級距!$A:$K,9,FALSE)</f>
        <v>5</v>
      </c>
      <c r="D7" s="31">
        <f>VLOOKUP($A7,級距!$A:$K,10,FALSE)</f>
        <v>6</v>
      </c>
      <c r="E7" s="31">
        <f>VLOOKUP($A7,級距!$A:$K,11,FALSE)</f>
        <v>2</v>
      </c>
      <c r="F7" s="31">
        <f t="shared" ref="F7:F67" si="2">IF(A8&lt;&gt;A7,1,0)</f>
        <v>1</v>
      </c>
      <c r="G7" s="37" t="s">
        <v>70</v>
      </c>
      <c r="H7" s="38">
        <f t="shared" ref="H7:J7" si="3">COUNTIFS($B$2:$B$408,"&gt;0",$E$2:$E$408,H$4)/COUNTIF($E$2:$E$408,H$4)</f>
        <v>0.5</v>
      </c>
      <c r="I7" s="38">
        <f t="shared" si="3"/>
        <v>0.29126213592233008</v>
      </c>
      <c r="J7" s="38">
        <f t="shared" si="3"/>
        <v>0.61904761904761907</v>
      </c>
      <c r="K7" s="38">
        <f>COUNTIFS($B$2:$B$408,"&gt;0",$E$2:$E$408,K$4)/COUNTIF($E$2:$E$408,K$4)</f>
        <v>0.82894736842105265</v>
      </c>
      <c r="L7" s="42">
        <f>COUNTIFS($B$2:$B$408,"&gt;0")/COUNT($B$2:$B$408)</f>
        <v>0.53558052434456926</v>
      </c>
      <c r="O7" s="30" t="s">
        <v>50</v>
      </c>
    </row>
    <row r="8" spans="1:15" x14ac:dyDescent="0.25">
      <c r="A8" s="46" t="s">
        <v>687</v>
      </c>
      <c r="B8" s="45">
        <v>-3850</v>
      </c>
      <c r="C8" s="31">
        <f>VLOOKUP($A8,級距!$A:$K,9,FALSE)</f>
        <v>5</v>
      </c>
      <c r="D8" s="31">
        <f>VLOOKUP($A8,級距!$A:$K,10,FALSE)</f>
        <v>5</v>
      </c>
      <c r="E8" s="31">
        <f>VLOOKUP($A8,級距!$A:$K,11,FALSE)</f>
        <v>2</v>
      </c>
      <c r="F8" s="31">
        <f t="shared" si="2"/>
        <v>1</v>
      </c>
      <c r="G8" s="37" t="s">
        <v>71</v>
      </c>
      <c r="H8" s="39">
        <f t="shared" ref="H8:J8" si="4">AVERAGEIFS($B$2:$B$408,$B$2:$B$408,"&gt;0",$E$2:$E$408,H$4)/MAX(2,-AVERAGEIFS($B$2:$B$408,$B$2:$B$408,"&lt;0",$E$2:$E$408,H$4))</f>
        <v>1.0740421868273784</v>
      </c>
      <c r="I8" s="39">
        <f t="shared" si="4"/>
        <v>0.41481678173127984</v>
      </c>
      <c r="J8" s="39">
        <f t="shared" si="4"/>
        <v>1.8305876248540667</v>
      </c>
      <c r="K8" s="39">
        <f>AVERAGEIFS($B$2:$B$408,$B$2:$B$408,"&gt;0",$E$2:$E$408,K$4)/MAX(2,-AVERAGEIFS($B$2:$B$408,$B$2:$B$408,"&lt;0",$E$2:$E$408,K$4))</f>
        <v>3.2207879135589979</v>
      </c>
      <c r="L8" s="43">
        <f>AVERAGEIFS($B$2:$B$800,$B$2:$B$800,"&gt;0")/MAX(2,-AVERAGEIFS($B$2:$B$800,$B$2:$B$800,"&lt;0"))</f>
        <v>1.7048057397148306</v>
      </c>
      <c r="O8" s="30" t="s">
        <v>48</v>
      </c>
    </row>
    <row r="9" spans="1:15" x14ac:dyDescent="0.25">
      <c r="A9" s="46" t="s">
        <v>686</v>
      </c>
      <c r="B9" s="45">
        <v>-7900</v>
      </c>
      <c r="C9" s="31">
        <f>VLOOKUP($A9,級距!$A:$K,9,FALSE)</f>
        <v>4</v>
      </c>
      <c r="D9" s="31">
        <f>VLOOKUP($A9,級距!$A:$K,10,FALSE)</f>
        <v>3</v>
      </c>
      <c r="E9" s="31">
        <f>VLOOKUP($A9,級距!$A:$K,11,FALSE)</f>
        <v>2</v>
      </c>
      <c r="F9" s="31">
        <f t="shared" si="2"/>
        <v>1</v>
      </c>
      <c r="G9" s="37" t="s">
        <v>72</v>
      </c>
      <c r="H9" s="4">
        <f>H8*H7-(1-H7)</f>
        <v>3.7021093413689199E-2</v>
      </c>
      <c r="I9" s="4">
        <f>I8*I7-(1-I7)</f>
        <v>-0.5879174422141904</v>
      </c>
      <c r="J9" s="4">
        <f>J8*J7-(1-J7)</f>
        <v>0.75226852967156521</v>
      </c>
      <c r="K9" s="4">
        <f>K8*K7-(1-K7)</f>
        <v>2.4988110336081166</v>
      </c>
      <c r="L9" s="44">
        <f>L8*L7-(1-L7)</f>
        <v>0.4486412763266695</v>
      </c>
      <c r="O9" s="30" t="s">
        <v>49</v>
      </c>
    </row>
    <row r="10" spans="1:15" x14ac:dyDescent="0.25">
      <c r="A10" s="46" t="s">
        <v>684</v>
      </c>
      <c r="B10" s="45">
        <v>-3550</v>
      </c>
      <c r="C10" s="31">
        <f>VLOOKUP($A10,級距!$A:$K,9,FALSE)</f>
        <v>6</v>
      </c>
      <c r="D10" s="31">
        <f>VLOOKUP($A10,級距!$A:$K,10,FALSE)</f>
        <v>2</v>
      </c>
      <c r="E10" s="31">
        <f>VLOOKUP($A10,級距!$A:$K,11,FALSE)</f>
        <v>1</v>
      </c>
      <c r="F10" s="31">
        <f t="shared" si="2"/>
        <v>1</v>
      </c>
      <c r="G10" s="40" t="s">
        <v>73</v>
      </c>
      <c r="H10" s="52">
        <f>SUM(F2:F800)/COUNT(級距!K:K)</f>
        <v>0.40515933232169954</v>
      </c>
      <c r="I10" s="35"/>
      <c r="J10" s="35"/>
      <c r="K10" s="35"/>
    </row>
    <row r="11" spans="1:15" x14ac:dyDescent="0.25">
      <c r="A11" s="46" t="s">
        <v>682</v>
      </c>
      <c r="B11" s="45">
        <v>-900</v>
      </c>
      <c r="C11" s="31">
        <f>VLOOKUP($A11,級距!$A:$K,9,FALSE)</f>
        <v>8</v>
      </c>
      <c r="D11" s="31">
        <f>VLOOKUP($A11,級距!$A:$K,10,FALSE)</f>
        <v>8</v>
      </c>
      <c r="E11" s="31">
        <f>VLOOKUP($A11,級距!$A:$K,11,FALSE)</f>
        <v>4</v>
      </c>
      <c r="F11" s="31">
        <f t="shared" si="2"/>
        <v>1</v>
      </c>
      <c r="G11" s="50" t="s">
        <v>74</v>
      </c>
      <c r="H11" s="44">
        <f>AVERAGEIF($B$2:$B$800,"&lt;0")</f>
        <v>-3881.0483870967741</v>
      </c>
      <c r="I11" s="33"/>
      <c r="J11" s="33"/>
      <c r="K11" s="33"/>
    </row>
    <row r="12" spans="1:15" x14ac:dyDescent="0.25">
      <c r="A12" s="46" t="s">
        <v>677</v>
      </c>
      <c r="B12" s="45">
        <v>6100</v>
      </c>
      <c r="C12" s="31">
        <f>VLOOKUP($A12,級距!$A:$K,9,FALSE)</f>
        <v>6</v>
      </c>
      <c r="D12" s="31">
        <f>VLOOKUP($A12,級距!$A:$K,10,FALSE)</f>
        <v>1</v>
      </c>
      <c r="E12" s="31">
        <f>VLOOKUP($A12,級距!$A:$K,11,FALSE)</f>
        <v>1</v>
      </c>
      <c r="F12" s="31">
        <f t="shared" si="2"/>
        <v>1</v>
      </c>
      <c r="G12" s="50" t="s">
        <v>75</v>
      </c>
      <c r="H12" s="51">
        <f>AVERAGEIF($B$2:$B$800,"&gt;0")</f>
        <v>6616.4335664335667</v>
      </c>
      <c r="I12" s="75">
        <f>H12/ABS(H11)</f>
        <v>1.7048057397148306</v>
      </c>
      <c r="J12" s="33"/>
      <c r="K12" s="33"/>
    </row>
    <row r="13" spans="1:15" x14ac:dyDescent="0.25">
      <c r="A13" s="46" t="s">
        <v>674</v>
      </c>
      <c r="B13" s="45">
        <v>-3000</v>
      </c>
      <c r="C13" s="31">
        <f>VLOOKUP($A13,級距!$A:$K,9,FALSE)</f>
        <v>6</v>
      </c>
      <c r="D13" s="31">
        <f>VLOOKUP($A13,級距!$A:$K,10,FALSE)</f>
        <v>10</v>
      </c>
      <c r="E13" s="31">
        <f>VLOOKUP($A13,級距!$A:$K,11,FALSE)</f>
        <v>4</v>
      </c>
      <c r="F13" s="31">
        <f t="shared" si="2"/>
        <v>1</v>
      </c>
      <c r="G13" s="32" t="s">
        <v>76</v>
      </c>
      <c r="H13" s="34">
        <f xml:space="preserve"> COUNTIF(B1:B508,"&lt;-120000")/COUNT(B1:B508)</f>
        <v>0</v>
      </c>
    </row>
    <row r="14" spans="1:15" x14ac:dyDescent="0.25">
      <c r="A14" s="46" t="s">
        <v>671</v>
      </c>
      <c r="B14" s="45">
        <v>-1600</v>
      </c>
      <c r="C14" s="31">
        <f>VLOOKUP($A14,級距!$A:$K,9,FALSE)</f>
        <v>1</v>
      </c>
      <c r="D14" s="31">
        <f>VLOOKUP($A14,級距!$A:$K,10,FALSE)</f>
        <v>2</v>
      </c>
      <c r="E14" s="31">
        <f>VLOOKUP($A14,級距!$A:$K,11,FALSE)</f>
        <v>2</v>
      </c>
      <c r="F14" s="31">
        <f t="shared" si="2"/>
        <v>1</v>
      </c>
    </row>
    <row r="15" spans="1:15" x14ac:dyDescent="0.25">
      <c r="A15" s="46" t="s">
        <v>670</v>
      </c>
      <c r="B15" s="45">
        <v>-4350</v>
      </c>
      <c r="C15" s="31">
        <f>VLOOKUP($A15,級距!$A:$K,9,FALSE)</f>
        <v>2</v>
      </c>
      <c r="D15" s="31">
        <f>VLOOKUP($A15,級距!$A:$K,10,FALSE)</f>
        <v>2</v>
      </c>
      <c r="E15" s="31">
        <f>VLOOKUP($A15,級距!$A:$K,11,FALSE)</f>
        <v>2</v>
      </c>
      <c r="F15" s="31">
        <f t="shared" si="2"/>
        <v>1</v>
      </c>
    </row>
    <row r="16" spans="1:15" x14ac:dyDescent="0.25">
      <c r="A16" s="46" t="s">
        <v>667</v>
      </c>
      <c r="B16" s="45">
        <v>-1700</v>
      </c>
      <c r="C16" s="31">
        <f>VLOOKUP($A16,級距!$A:$K,9,FALSE)</f>
        <v>5</v>
      </c>
      <c r="D16" s="31">
        <f>VLOOKUP($A16,級距!$A:$K,10,FALSE)</f>
        <v>1</v>
      </c>
      <c r="E16" s="31">
        <f>VLOOKUP($A16,級距!$A:$K,11,FALSE)</f>
        <v>2</v>
      </c>
      <c r="F16" s="31">
        <f t="shared" si="2"/>
        <v>1</v>
      </c>
    </row>
    <row r="17" spans="1:11" x14ac:dyDescent="0.25">
      <c r="A17" s="46" t="s">
        <v>661</v>
      </c>
      <c r="B17" s="45">
        <v>-5400</v>
      </c>
      <c r="C17" s="31">
        <f>VLOOKUP($A17,級距!$A:$K,9,FALSE)</f>
        <v>10</v>
      </c>
      <c r="D17" s="31">
        <f>VLOOKUP($A17,級距!$A:$K,10,FALSE)</f>
        <v>9</v>
      </c>
      <c r="E17" s="31">
        <f>VLOOKUP($A17,級距!$A:$K,11,FALSE)</f>
        <v>4</v>
      </c>
      <c r="F17" s="31">
        <f t="shared" si="2"/>
        <v>1</v>
      </c>
      <c r="G17" s="72"/>
      <c r="H17" s="72"/>
      <c r="I17" s="72"/>
      <c r="J17" s="72"/>
      <c r="K17" s="72"/>
    </row>
    <row r="18" spans="1:11" x14ac:dyDescent="0.25">
      <c r="A18" s="46" t="s">
        <v>660</v>
      </c>
      <c r="B18" s="45">
        <v>-1450</v>
      </c>
      <c r="C18" s="31">
        <f>VLOOKUP($A18,級距!$A:$K,9,FALSE)</f>
        <v>5</v>
      </c>
      <c r="D18" s="31">
        <f>VLOOKUP($A18,級距!$A:$K,10,FALSE)</f>
        <v>8</v>
      </c>
      <c r="E18" s="31">
        <f>VLOOKUP($A18,級距!$A:$K,11,FALSE)</f>
        <v>3</v>
      </c>
      <c r="F18" s="31">
        <f t="shared" si="2"/>
        <v>1</v>
      </c>
      <c r="G18" s="72"/>
      <c r="H18" s="24"/>
      <c r="I18" s="24"/>
      <c r="J18" s="24"/>
      <c r="K18" s="24"/>
    </row>
    <row r="19" spans="1:11" x14ac:dyDescent="0.25">
      <c r="A19" s="46" t="s">
        <v>658</v>
      </c>
      <c r="B19" s="45">
        <v>-2900</v>
      </c>
      <c r="C19" s="31">
        <f>VLOOKUP($A19,級距!$A:$K,9,FALSE)</f>
        <v>1</v>
      </c>
      <c r="D19" s="31">
        <f>VLOOKUP($A19,級距!$A:$K,10,FALSE)</f>
        <v>2</v>
      </c>
      <c r="E19" s="31">
        <f>VLOOKUP($A19,級距!$A:$K,11,FALSE)</f>
        <v>2</v>
      </c>
      <c r="F19" s="31">
        <f t="shared" si="2"/>
        <v>1</v>
      </c>
      <c r="G19" s="72"/>
      <c r="H19" s="24"/>
      <c r="I19" s="24"/>
      <c r="J19" s="24"/>
      <c r="K19" s="24"/>
    </row>
    <row r="20" spans="1:11" x14ac:dyDescent="0.25">
      <c r="A20" s="46" t="s">
        <v>656</v>
      </c>
      <c r="B20" s="45">
        <v>-3250</v>
      </c>
      <c r="C20" s="31">
        <f>VLOOKUP($A20,級距!$A:$K,9,FALSE)</f>
        <v>3</v>
      </c>
      <c r="D20" s="31">
        <f>VLOOKUP($A20,級距!$A:$K,10,FALSE)</f>
        <v>5</v>
      </c>
      <c r="E20" s="31">
        <f>VLOOKUP($A20,級距!$A:$K,11,FALSE)</f>
        <v>2</v>
      </c>
      <c r="F20" s="31">
        <f t="shared" si="2"/>
        <v>1</v>
      </c>
      <c r="G20" s="72"/>
      <c r="H20" s="24"/>
      <c r="I20" s="24"/>
      <c r="J20" s="24"/>
      <c r="K20" s="24"/>
    </row>
    <row r="21" spans="1:11" x14ac:dyDescent="0.25">
      <c r="A21" s="46" t="s">
        <v>655</v>
      </c>
      <c r="B21" s="45">
        <v>-5700</v>
      </c>
      <c r="C21" s="31">
        <f>VLOOKUP($A21,級距!$A:$K,9,FALSE)</f>
        <v>7</v>
      </c>
      <c r="D21" s="31">
        <f>VLOOKUP($A21,級距!$A:$K,10,FALSE)</f>
        <v>5</v>
      </c>
      <c r="E21" s="31">
        <f>VLOOKUP($A21,級距!$A:$K,11,FALSE)</f>
        <v>1</v>
      </c>
      <c r="F21" s="31">
        <f t="shared" si="2"/>
        <v>1</v>
      </c>
      <c r="G21" s="72"/>
      <c r="H21" s="24"/>
      <c r="I21" s="24"/>
      <c r="J21" s="24"/>
      <c r="K21" s="24"/>
    </row>
    <row r="22" spans="1:11" x14ac:dyDescent="0.25">
      <c r="A22" s="46" t="s">
        <v>653</v>
      </c>
      <c r="B22" s="45">
        <v>-5400</v>
      </c>
      <c r="C22" s="31">
        <f>VLOOKUP($A22,級距!$A:$K,9,FALSE)</f>
        <v>9</v>
      </c>
      <c r="D22" s="31">
        <f>VLOOKUP($A22,級距!$A:$K,10,FALSE)</f>
        <v>7</v>
      </c>
      <c r="E22" s="31">
        <f>VLOOKUP($A22,級距!$A:$K,11,FALSE)</f>
        <v>4</v>
      </c>
      <c r="F22" s="31">
        <f t="shared" si="2"/>
        <v>1</v>
      </c>
      <c r="G22" s="72"/>
      <c r="H22" s="24"/>
      <c r="I22" s="24"/>
      <c r="J22" s="24"/>
      <c r="K22" s="24"/>
    </row>
    <row r="23" spans="1:11" x14ac:dyDescent="0.25">
      <c r="A23" s="46" t="s">
        <v>651</v>
      </c>
      <c r="B23" s="45">
        <v>200</v>
      </c>
      <c r="C23" s="31">
        <f>VLOOKUP($A23,級距!$A:$K,9,FALSE)</f>
        <v>4</v>
      </c>
      <c r="D23" s="31">
        <f>VLOOKUP($A23,級距!$A:$K,10,FALSE)</f>
        <v>4</v>
      </c>
      <c r="E23" s="31">
        <f>VLOOKUP($A23,級距!$A:$K,11,FALSE)</f>
        <v>2</v>
      </c>
      <c r="F23" s="31">
        <f t="shared" si="2"/>
        <v>1</v>
      </c>
      <c r="G23" s="72"/>
      <c r="H23" s="24"/>
      <c r="I23" s="24"/>
      <c r="J23" s="24"/>
      <c r="K23" s="24"/>
    </row>
    <row r="24" spans="1:11" x14ac:dyDescent="0.25">
      <c r="A24" s="46" t="s">
        <v>650</v>
      </c>
      <c r="B24" s="45">
        <v>6100</v>
      </c>
      <c r="C24" s="31">
        <f>VLOOKUP($A24,級距!$A:$K,9,FALSE)</f>
        <v>8</v>
      </c>
      <c r="D24" s="31">
        <f>VLOOKUP($A24,級距!$A:$K,10,FALSE)</f>
        <v>7</v>
      </c>
      <c r="E24" s="31">
        <f>VLOOKUP($A24,級距!$A:$K,11,FALSE)</f>
        <v>4</v>
      </c>
      <c r="F24" s="31">
        <f t="shared" si="2"/>
        <v>1</v>
      </c>
    </row>
    <row r="25" spans="1:11" x14ac:dyDescent="0.25">
      <c r="A25" s="46" t="s">
        <v>642</v>
      </c>
      <c r="B25" s="45">
        <v>6650</v>
      </c>
      <c r="C25" s="31">
        <f>VLOOKUP($A25,級距!$A:$K,9,FALSE)</f>
        <v>10</v>
      </c>
      <c r="D25" s="31">
        <f>VLOOKUP($A25,級距!$A:$K,10,FALSE)</f>
        <v>7</v>
      </c>
      <c r="E25" s="31">
        <f>VLOOKUP($A25,級距!$A:$K,11,FALSE)</f>
        <v>4</v>
      </c>
      <c r="F25" s="31">
        <f t="shared" si="2"/>
        <v>1</v>
      </c>
    </row>
    <row r="26" spans="1:11" x14ac:dyDescent="0.25">
      <c r="A26" s="46" t="s">
        <v>640</v>
      </c>
      <c r="B26" s="45">
        <v>2800</v>
      </c>
      <c r="C26" s="31">
        <f>VLOOKUP($A26,級距!$A:$K,9,FALSE)</f>
        <v>10</v>
      </c>
      <c r="D26" s="31">
        <f>VLOOKUP($A26,級距!$A:$K,10,FALSE)</f>
        <v>6</v>
      </c>
      <c r="E26" s="31">
        <f>VLOOKUP($A26,級距!$A:$K,11,FALSE)</f>
        <v>1</v>
      </c>
      <c r="F26" s="31">
        <f t="shared" si="2"/>
        <v>1</v>
      </c>
      <c r="I26" s="32" t="s">
        <v>39</v>
      </c>
    </row>
    <row r="27" spans="1:11" x14ac:dyDescent="0.25">
      <c r="A27" s="46" t="s">
        <v>638</v>
      </c>
      <c r="B27" s="45">
        <v>6200</v>
      </c>
      <c r="C27" s="31">
        <f>VLOOKUP($A27,級距!$A:$K,9,FALSE)</f>
        <v>7</v>
      </c>
      <c r="D27" s="31">
        <f>VLOOKUP($A27,級距!$A:$K,10,FALSE)</f>
        <v>5</v>
      </c>
      <c r="E27" s="31">
        <f>VLOOKUP($A27,級距!$A:$K,11,FALSE)</f>
        <v>1</v>
      </c>
      <c r="F27" s="31">
        <f t="shared" si="2"/>
        <v>1</v>
      </c>
    </row>
    <row r="28" spans="1:11" x14ac:dyDescent="0.25">
      <c r="A28" s="46" t="s">
        <v>637</v>
      </c>
      <c r="B28" s="45">
        <v>23700</v>
      </c>
      <c r="C28" s="31">
        <f>VLOOKUP($A28,級距!$A:$K,9,FALSE)</f>
        <v>9</v>
      </c>
      <c r="D28" s="31">
        <f>VLOOKUP($A28,級距!$A:$K,10,FALSE)</f>
        <v>9</v>
      </c>
      <c r="E28" s="31">
        <f>VLOOKUP($A28,級距!$A:$K,11,FALSE)</f>
        <v>4</v>
      </c>
      <c r="F28" s="31">
        <f t="shared" si="2"/>
        <v>1</v>
      </c>
    </row>
    <row r="29" spans="1:11" x14ac:dyDescent="0.25">
      <c r="A29" s="46" t="s">
        <v>635</v>
      </c>
      <c r="B29" s="45">
        <v>-5400</v>
      </c>
      <c r="C29" s="31">
        <f>VLOOKUP($A29,級距!$A:$K,9,FALSE)</f>
        <v>5</v>
      </c>
      <c r="D29" s="31">
        <f>VLOOKUP($A29,級距!$A:$K,10,FALSE)</f>
        <v>2</v>
      </c>
      <c r="E29" s="31">
        <f>VLOOKUP($A29,級距!$A:$K,11,FALSE)</f>
        <v>2</v>
      </c>
      <c r="F29" s="31">
        <f t="shared" si="2"/>
        <v>1</v>
      </c>
    </row>
    <row r="30" spans="1:11" x14ac:dyDescent="0.25">
      <c r="A30" s="46" t="s">
        <v>633</v>
      </c>
      <c r="B30" s="45">
        <v>5350</v>
      </c>
      <c r="C30" s="31">
        <f>VLOOKUP($A30,級距!$A:$K,9,FALSE)</f>
        <v>7</v>
      </c>
      <c r="D30" s="31">
        <f>VLOOKUP($A30,級距!$A:$K,10,FALSE)</f>
        <v>9</v>
      </c>
      <c r="E30" s="31">
        <f>VLOOKUP($A30,級距!$A:$K,11,FALSE)</f>
        <v>4</v>
      </c>
      <c r="F30" s="31">
        <f t="shared" si="2"/>
        <v>1</v>
      </c>
    </row>
    <row r="31" spans="1:11" x14ac:dyDescent="0.25">
      <c r="A31" s="46" t="s">
        <v>632</v>
      </c>
      <c r="B31" s="45">
        <v>-6350</v>
      </c>
      <c r="C31" s="31">
        <f>VLOOKUP($A31,級距!$A:$K,9,FALSE)</f>
        <v>4</v>
      </c>
      <c r="D31" s="31">
        <f>VLOOKUP($A31,級距!$A:$K,10,FALSE)</f>
        <v>2</v>
      </c>
      <c r="E31" s="31">
        <f>VLOOKUP($A31,級距!$A:$K,11,FALSE)</f>
        <v>2</v>
      </c>
      <c r="F31" s="31">
        <f t="shared" si="2"/>
        <v>1</v>
      </c>
    </row>
    <row r="32" spans="1:11" x14ac:dyDescent="0.25">
      <c r="A32" s="46" t="s">
        <v>630</v>
      </c>
      <c r="B32" s="45">
        <v>-5650</v>
      </c>
      <c r="C32" s="31">
        <f>VLOOKUP($A32,級距!$A:$K,9,FALSE)</f>
        <v>6</v>
      </c>
      <c r="D32" s="31">
        <f>VLOOKUP($A32,級距!$A:$K,10,FALSE)</f>
        <v>6</v>
      </c>
      <c r="E32" s="31">
        <f>VLOOKUP($A32,級距!$A:$K,11,FALSE)</f>
        <v>1</v>
      </c>
      <c r="F32" s="31">
        <f t="shared" si="2"/>
        <v>1</v>
      </c>
    </row>
    <row r="33" spans="1:6" x14ac:dyDescent="0.25">
      <c r="A33" s="46" t="s">
        <v>628</v>
      </c>
      <c r="B33" s="45">
        <v>-7250</v>
      </c>
      <c r="C33" s="31">
        <f>VLOOKUP($A33,級距!$A:$K,9,FALSE)</f>
        <v>8</v>
      </c>
      <c r="D33" s="31">
        <f>VLOOKUP($A33,級距!$A:$K,10,FALSE)</f>
        <v>4</v>
      </c>
      <c r="E33" s="31">
        <f>VLOOKUP($A33,級距!$A:$K,11,FALSE)</f>
        <v>1</v>
      </c>
      <c r="F33" s="31">
        <f t="shared" si="2"/>
        <v>1</v>
      </c>
    </row>
    <row r="34" spans="1:6" x14ac:dyDescent="0.25">
      <c r="A34" s="46" t="s">
        <v>625</v>
      </c>
      <c r="B34" s="45">
        <v>40500</v>
      </c>
      <c r="C34" s="31">
        <f>VLOOKUP($A34,級距!$A:$K,9,FALSE)</f>
        <v>10</v>
      </c>
      <c r="D34" s="31">
        <f>VLOOKUP($A34,級距!$A:$K,10,FALSE)</f>
        <v>9</v>
      </c>
      <c r="E34" s="31">
        <f>VLOOKUP($A34,級距!$A:$K,11,FALSE)</f>
        <v>4</v>
      </c>
      <c r="F34" s="31">
        <f t="shared" si="2"/>
        <v>1</v>
      </c>
    </row>
    <row r="35" spans="1:6" x14ac:dyDescent="0.25">
      <c r="A35" s="46" t="s">
        <v>619</v>
      </c>
      <c r="B35" s="45">
        <v>7900</v>
      </c>
      <c r="C35" s="31">
        <f>VLOOKUP($A35,級距!$A:$K,9,FALSE)</f>
        <v>10</v>
      </c>
      <c r="D35" s="31">
        <f>VLOOKUP($A35,級距!$A:$K,10,FALSE)</f>
        <v>5</v>
      </c>
      <c r="E35" s="31">
        <f>VLOOKUP($A35,級距!$A:$K,11,FALSE)</f>
        <v>1</v>
      </c>
      <c r="F35" s="31">
        <f t="shared" si="2"/>
        <v>1</v>
      </c>
    </row>
    <row r="36" spans="1:6" x14ac:dyDescent="0.25">
      <c r="A36" s="46" t="s">
        <v>617</v>
      </c>
      <c r="B36" s="45">
        <v>4800</v>
      </c>
      <c r="C36" s="31">
        <f>VLOOKUP($A36,級距!$A:$K,9,FALSE)</f>
        <v>9</v>
      </c>
      <c r="D36" s="31">
        <f>VLOOKUP($A36,級距!$A:$K,10,FALSE)</f>
        <v>6</v>
      </c>
      <c r="E36" s="31">
        <f>VLOOKUP($A36,級距!$A:$K,11,FALSE)</f>
        <v>1</v>
      </c>
      <c r="F36" s="31">
        <f t="shared" si="2"/>
        <v>1</v>
      </c>
    </row>
    <row r="37" spans="1:6" x14ac:dyDescent="0.25">
      <c r="A37" s="46" t="s">
        <v>615</v>
      </c>
      <c r="B37" s="45">
        <v>-3000</v>
      </c>
      <c r="C37" s="31">
        <f>VLOOKUP($A37,級距!$A:$K,9,FALSE)</f>
        <v>10</v>
      </c>
      <c r="D37" s="31">
        <f>VLOOKUP($A37,級距!$A:$K,10,FALSE)</f>
        <v>5</v>
      </c>
      <c r="E37" s="31">
        <f>VLOOKUP($A37,級距!$A:$K,11,FALSE)</f>
        <v>1</v>
      </c>
      <c r="F37" s="31">
        <f t="shared" si="2"/>
        <v>1</v>
      </c>
    </row>
    <row r="38" spans="1:6" x14ac:dyDescent="0.25">
      <c r="A38" s="46" t="s">
        <v>614</v>
      </c>
      <c r="B38" s="45">
        <v>-7000</v>
      </c>
      <c r="C38" s="31">
        <f>VLOOKUP($A38,級距!$A:$K,9,FALSE)</f>
        <v>10</v>
      </c>
      <c r="D38" s="31">
        <f>VLOOKUP($A38,級距!$A:$K,10,FALSE)</f>
        <v>8</v>
      </c>
      <c r="E38" s="31">
        <f>VLOOKUP($A38,級距!$A:$K,11,FALSE)</f>
        <v>4</v>
      </c>
      <c r="F38" s="31">
        <f t="shared" si="2"/>
        <v>1</v>
      </c>
    </row>
    <row r="39" spans="1:6" x14ac:dyDescent="0.25">
      <c r="A39" s="46" t="s">
        <v>613</v>
      </c>
      <c r="B39" s="45">
        <v>11400</v>
      </c>
      <c r="C39" s="31">
        <f>VLOOKUP($A39,級距!$A:$K,9,FALSE)</f>
        <v>10</v>
      </c>
      <c r="D39" s="31">
        <f>VLOOKUP($A39,級距!$A:$K,10,FALSE)</f>
        <v>5</v>
      </c>
      <c r="E39" s="31">
        <f>VLOOKUP($A39,級距!$A:$K,11,FALSE)</f>
        <v>1</v>
      </c>
      <c r="F39" s="31">
        <f t="shared" si="2"/>
        <v>1</v>
      </c>
    </row>
    <row r="40" spans="1:6" x14ac:dyDescent="0.25">
      <c r="A40" s="46" t="s">
        <v>612</v>
      </c>
      <c r="B40" s="45">
        <v>10700</v>
      </c>
      <c r="C40" s="31">
        <f>VLOOKUP($A40,級距!$A:$K,9,FALSE)</f>
        <v>10</v>
      </c>
      <c r="D40" s="31">
        <f>VLOOKUP($A40,級距!$A:$K,10,FALSE)</f>
        <v>7</v>
      </c>
      <c r="E40" s="31">
        <f>VLOOKUP($A40,級距!$A:$K,11,FALSE)</f>
        <v>4</v>
      </c>
      <c r="F40" s="31">
        <f t="shared" si="2"/>
        <v>1</v>
      </c>
    </row>
    <row r="41" spans="1:6" x14ac:dyDescent="0.25">
      <c r="A41" s="46" t="s">
        <v>611</v>
      </c>
      <c r="B41" s="45">
        <v>39050</v>
      </c>
      <c r="C41" s="31">
        <f>VLOOKUP($A41,級距!$A:$K,9,FALSE)</f>
        <v>10</v>
      </c>
      <c r="D41" s="31">
        <f>VLOOKUP($A41,級距!$A:$K,10,FALSE)</f>
        <v>9</v>
      </c>
      <c r="E41" s="31">
        <f>VLOOKUP($A41,級距!$A:$K,11,FALSE)</f>
        <v>4</v>
      </c>
      <c r="F41" s="31">
        <f t="shared" si="2"/>
        <v>1</v>
      </c>
    </row>
    <row r="42" spans="1:6" x14ac:dyDescent="0.25">
      <c r="A42" s="46" t="s">
        <v>609</v>
      </c>
      <c r="B42" s="45">
        <v>24700</v>
      </c>
      <c r="C42" s="31">
        <f>VLOOKUP($A42,級距!$A:$K,9,FALSE)</f>
        <v>9</v>
      </c>
      <c r="D42" s="31">
        <f>VLOOKUP($A42,級距!$A:$K,10,FALSE)</f>
        <v>9</v>
      </c>
      <c r="E42" s="31">
        <f>VLOOKUP($A42,級距!$A:$K,11,FALSE)</f>
        <v>4</v>
      </c>
      <c r="F42" s="31">
        <f t="shared" si="2"/>
        <v>1</v>
      </c>
    </row>
    <row r="43" spans="1:6" x14ac:dyDescent="0.25">
      <c r="A43" s="46" t="s">
        <v>606</v>
      </c>
      <c r="B43" s="45">
        <v>8400</v>
      </c>
      <c r="C43" s="31">
        <f>VLOOKUP($A43,級距!$A:$K,9,FALSE)</f>
        <v>8</v>
      </c>
      <c r="D43" s="31">
        <f>VLOOKUP($A43,級距!$A:$K,10,FALSE)</f>
        <v>8</v>
      </c>
      <c r="E43" s="31">
        <f>VLOOKUP($A43,級距!$A:$K,11,FALSE)</f>
        <v>4</v>
      </c>
      <c r="F43" s="31">
        <f t="shared" si="2"/>
        <v>1</v>
      </c>
    </row>
    <row r="44" spans="1:6" x14ac:dyDescent="0.25">
      <c r="A44" s="46" t="s">
        <v>605</v>
      </c>
      <c r="B44" s="45">
        <v>-1300</v>
      </c>
      <c r="C44" s="31">
        <f>VLOOKUP($A44,級距!$A:$K,9,FALSE)</f>
        <v>4</v>
      </c>
      <c r="D44" s="31">
        <f>VLOOKUP($A44,級距!$A:$K,10,FALSE)</f>
        <v>6</v>
      </c>
      <c r="E44" s="31">
        <f>VLOOKUP($A44,級距!$A:$K,11,FALSE)</f>
        <v>2</v>
      </c>
      <c r="F44" s="31">
        <f t="shared" si="2"/>
        <v>1</v>
      </c>
    </row>
    <row r="45" spans="1:6" x14ac:dyDescent="0.25">
      <c r="A45" s="46" t="s">
        <v>603</v>
      </c>
      <c r="B45" s="45">
        <v>-4850</v>
      </c>
      <c r="C45" s="31">
        <f>VLOOKUP($A45,級距!$A:$K,9,FALSE)</f>
        <v>2</v>
      </c>
      <c r="D45" s="31">
        <f>VLOOKUP($A45,級距!$A:$K,10,FALSE)</f>
        <v>3</v>
      </c>
      <c r="E45" s="31">
        <f>VLOOKUP($A45,級距!$A:$K,11,FALSE)</f>
        <v>2</v>
      </c>
      <c r="F45" s="31">
        <f t="shared" si="2"/>
        <v>1</v>
      </c>
    </row>
    <row r="46" spans="1:6" x14ac:dyDescent="0.25">
      <c r="A46" s="46" t="s">
        <v>602</v>
      </c>
      <c r="B46" s="45">
        <v>-2450</v>
      </c>
      <c r="C46" s="31">
        <f>VLOOKUP($A46,級距!$A:$K,9,FALSE)</f>
        <v>1</v>
      </c>
      <c r="D46" s="31">
        <f>VLOOKUP($A46,級距!$A:$K,10,FALSE)</f>
        <v>3</v>
      </c>
      <c r="E46" s="31">
        <f>VLOOKUP($A46,級距!$A:$K,11,FALSE)</f>
        <v>2</v>
      </c>
      <c r="F46" s="31">
        <f t="shared" si="2"/>
        <v>1</v>
      </c>
    </row>
    <row r="47" spans="1:6" x14ac:dyDescent="0.25">
      <c r="A47" s="46" t="s">
        <v>600</v>
      </c>
      <c r="B47" s="45">
        <v>-6400</v>
      </c>
      <c r="C47" s="31">
        <f>VLOOKUP($A47,級距!$A:$K,9,FALSE)</f>
        <v>3</v>
      </c>
      <c r="D47" s="31">
        <f>VLOOKUP($A47,級距!$A:$K,10,FALSE)</f>
        <v>1</v>
      </c>
      <c r="E47" s="31">
        <f>VLOOKUP($A47,級距!$A:$K,11,FALSE)</f>
        <v>2</v>
      </c>
      <c r="F47" s="31">
        <f t="shared" si="2"/>
        <v>1</v>
      </c>
    </row>
    <row r="48" spans="1:6" x14ac:dyDescent="0.25">
      <c r="A48" s="46" t="s">
        <v>595</v>
      </c>
      <c r="B48" s="45">
        <v>400</v>
      </c>
      <c r="C48" s="31">
        <f>VLOOKUP($A48,級距!$A:$K,9,FALSE)</f>
        <v>2</v>
      </c>
      <c r="D48" s="31">
        <f>VLOOKUP($A48,級距!$A:$K,10,FALSE)</f>
        <v>7</v>
      </c>
      <c r="E48" s="31">
        <f>VLOOKUP($A48,級距!$A:$K,11,FALSE)</f>
        <v>3</v>
      </c>
      <c r="F48" s="31">
        <f t="shared" si="2"/>
        <v>1</v>
      </c>
    </row>
    <row r="49" spans="1:6" x14ac:dyDescent="0.25">
      <c r="A49" s="46" t="s">
        <v>594</v>
      </c>
      <c r="B49" s="45">
        <v>9900</v>
      </c>
      <c r="C49" s="31">
        <f>VLOOKUP($A49,級距!$A:$K,9,FALSE)</f>
        <v>9</v>
      </c>
      <c r="D49" s="31">
        <f>VLOOKUP($A49,級距!$A:$K,10,FALSE)</f>
        <v>6</v>
      </c>
      <c r="E49" s="31">
        <f>VLOOKUP($A49,級距!$A:$K,11,FALSE)</f>
        <v>1</v>
      </c>
      <c r="F49" s="31">
        <f t="shared" si="2"/>
        <v>1</v>
      </c>
    </row>
    <row r="50" spans="1:6" x14ac:dyDescent="0.25">
      <c r="A50" s="46" t="s">
        <v>592</v>
      </c>
      <c r="B50" s="45">
        <v>-800</v>
      </c>
      <c r="C50" s="31">
        <f>VLOOKUP($A50,級距!$A:$K,9,FALSE)</f>
        <v>2</v>
      </c>
      <c r="D50" s="31">
        <f>VLOOKUP($A50,級距!$A:$K,10,FALSE)</f>
        <v>7</v>
      </c>
      <c r="E50" s="31">
        <f>VLOOKUP($A50,級距!$A:$K,11,FALSE)</f>
        <v>3</v>
      </c>
      <c r="F50" s="31">
        <f t="shared" si="2"/>
        <v>1</v>
      </c>
    </row>
    <row r="51" spans="1:6" x14ac:dyDescent="0.25">
      <c r="A51" s="46" t="s">
        <v>588</v>
      </c>
      <c r="B51" s="45">
        <v>7600</v>
      </c>
      <c r="C51" s="31">
        <f>VLOOKUP($A51,級距!$A:$K,9,FALSE)</f>
        <v>4</v>
      </c>
      <c r="D51" s="31">
        <f>VLOOKUP($A51,級距!$A:$K,10,FALSE)</f>
        <v>4</v>
      </c>
      <c r="E51" s="31">
        <f>VLOOKUP($A51,級距!$A:$K,11,FALSE)</f>
        <v>2</v>
      </c>
      <c r="F51" s="31">
        <f t="shared" si="2"/>
        <v>1</v>
      </c>
    </row>
    <row r="52" spans="1:6" x14ac:dyDescent="0.25">
      <c r="A52" s="46" t="s">
        <v>586</v>
      </c>
      <c r="B52" s="45">
        <v>-900</v>
      </c>
      <c r="C52" s="31">
        <f>VLOOKUP($A52,級距!$A:$K,9,FALSE)</f>
        <v>5</v>
      </c>
      <c r="D52" s="31">
        <f>VLOOKUP($A52,級距!$A:$K,10,FALSE)</f>
        <v>7</v>
      </c>
      <c r="E52" s="31">
        <f>VLOOKUP($A52,級距!$A:$K,11,FALSE)</f>
        <v>3</v>
      </c>
      <c r="F52" s="31">
        <f t="shared" si="2"/>
        <v>1</v>
      </c>
    </row>
    <row r="53" spans="1:6" x14ac:dyDescent="0.25">
      <c r="A53" s="46" t="s">
        <v>584</v>
      </c>
      <c r="B53" s="45">
        <v>-850</v>
      </c>
      <c r="C53" s="31">
        <f>VLOOKUP($A53,級距!$A:$K,9,FALSE)</f>
        <v>1</v>
      </c>
      <c r="D53" s="31">
        <f>VLOOKUP($A53,級距!$A:$K,10,FALSE)</f>
        <v>4</v>
      </c>
      <c r="E53" s="31">
        <f>VLOOKUP($A53,級距!$A:$K,11,FALSE)</f>
        <v>2</v>
      </c>
      <c r="F53" s="31">
        <f t="shared" si="2"/>
        <v>1</v>
      </c>
    </row>
    <row r="54" spans="1:6" x14ac:dyDescent="0.25">
      <c r="A54" s="46" t="s">
        <v>580</v>
      </c>
      <c r="B54" s="45">
        <v>-2700</v>
      </c>
      <c r="C54" s="31">
        <f>VLOOKUP($A54,級距!$A:$K,9,FALSE)</f>
        <v>2</v>
      </c>
      <c r="D54" s="31">
        <f>VLOOKUP($A54,級距!$A:$K,10,FALSE)</f>
        <v>4</v>
      </c>
      <c r="E54" s="31">
        <f>VLOOKUP($A54,級距!$A:$K,11,FALSE)</f>
        <v>2</v>
      </c>
      <c r="F54" s="31">
        <f t="shared" si="2"/>
        <v>1</v>
      </c>
    </row>
    <row r="55" spans="1:6" x14ac:dyDescent="0.25">
      <c r="A55" s="46" t="s">
        <v>579</v>
      </c>
      <c r="B55" s="45">
        <v>-4950</v>
      </c>
      <c r="C55" s="31">
        <f>VLOOKUP($A55,級距!$A:$K,9,FALSE)</f>
        <v>3</v>
      </c>
      <c r="D55" s="31">
        <f>VLOOKUP($A55,級距!$A:$K,10,FALSE)</f>
        <v>1</v>
      </c>
      <c r="E55" s="31">
        <f>VLOOKUP($A55,級距!$A:$K,11,FALSE)</f>
        <v>2</v>
      </c>
      <c r="F55" s="31">
        <f t="shared" si="2"/>
        <v>1</v>
      </c>
    </row>
    <row r="56" spans="1:6" x14ac:dyDescent="0.25">
      <c r="A56" s="46" t="s">
        <v>572</v>
      </c>
      <c r="B56" s="45">
        <v>2400</v>
      </c>
      <c r="C56" s="31">
        <f>VLOOKUP($A56,級距!$A:$K,9,FALSE)</f>
        <v>8</v>
      </c>
      <c r="D56" s="31">
        <f>VLOOKUP($A56,級距!$A:$K,10,FALSE)</f>
        <v>7</v>
      </c>
      <c r="E56" s="31">
        <f>VLOOKUP($A56,級距!$A:$K,11,FALSE)</f>
        <v>4</v>
      </c>
      <c r="F56" s="31">
        <f t="shared" si="2"/>
        <v>1</v>
      </c>
    </row>
    <row r="57" spans="1:6" x14ac:dyDescent="0.25">
      <c r="A57" s="46" t="s">
        <v>570</v>
      </c>
      <c r="B57" s="45">
        <v>-2200</v>
      </c>
      <c r="C57" s="31">
        <f>VLOOKUP($A57,級距!$A:$K,9,FALSE)</f>
        <v>2</v>
      </c>
      <c r="D57" s="31">
        <f>VLOOKUP($A57,級距!$A:$K,10,FALSE)</f>
        <v>2</v>
      </c>
      <c r="E57" s="31">
        <f>VLOOKUP($A57,級距!$A:$K,11,FALSE)</f>
        <v>2</v>
      </c>
      <c r="F57" s="31">
        <f t="shared" si="2"/>
        <v>1</v>
      </c>
    </row>
    <row r="58" spans="1:6" x14ac:dyDescent="0.25">
      <c r="A58" s="46" t="s">
        <v>569</v>
      </c>
      <c r="B58" s="45">
        <v>-5900</v>
      </c>
      <c r="C58" s="31">
        <f>VLOOKUP($A58,級距!$A:$K,9,FALSE)</f>
        <v>3</v>
      </c>
      <c r="D58" s="31">
        <f>VLOOKUP($A58,級距!$A:$K,10,FALSE)</f>
        <v>1</v>
      </c>
      <c r="E58" s="31">
        <f>VLOOKUP($A58,級距!$A:$K,11,FALSE)</f>
        <v>2</v>
      </c>
      <c r="F58" s="31">
        <f t="shared" si="2"/>
        <v>1</v>
      </c>
    </row>
    <row r="59" spans="1:6" x14ac:dyDescent="0.25">
      <c r="A59" s="46" t="s">
        <v>568</v>
      </c>
      <c r="B59" s="45">
        <v>1300</v>
      </c>
      <c r="C59" s="31">
        <f>VLOOKUP($A59,級距!$A:$K,9,FALSE)</f>
        <v>3</v>
      </c>
      <c r="D59" s="31">
        <f>VLOOKUP($A59,級距!$A:$K,10,FALSE)</f>
        <v>6</v>
      </c>
      <c r="E59" s="31">
        <f>VLOOKUP($A59,級距!$A:$K,11,FALSE)</f>
        <v>2</v>
      </c>
      <c r="F59" s="31">
        <f t="shared" si="2"/>
        <v>1</v>
      </c>
    </row>
    <row r="60" spans="1:6" x14ac:dyDescent="0.25">
      <c r="A60" s="46" t="s">
        <v>567</v>
      </c>
      <c r="B60" s="45">
        <v>2100</v>
      </c>
      <c r="C60" s="31">
        <f>VLOOKUP($A60,級距!$A:$K,9,FALSE)</f>
        <v>5</v>
      </c>
      <c r="D60" s="31">
        <f>VLOOKUP($A60,級距!$A:$K,10,FALSE)</f>
        <v>5</v>
      </c>
      <c r="E60" s="31">
        <f>VLOOKUP($A60,級距!$A:$K,11,FALSE)</f>
        <v>2</v>
      </c>
      <c r="F60" s="31">
        <f t="shared" si="2"/>
        <v>1</v>
      </c>
    </row>
    <row r="61" spans="1:6" x14ac:dyDescent="0.25">
      <c r="A61" s="46" t="s">
        <v>565</v>
      </c>
      <c r="B61" s="45">
        <v>200</v>
      </c>
      <c r="C61" s="31">
        <f>VLOOKUP($A61,級距!$A:$K,9,FALSE)</f>
        <v>5</v>
      </c>
      <c r="D61" s="31">
        <f>VLOOKUP($A61,級距!$A:$K,10,FALSE)</f>
        <v>6</v>
      </c>
      <c r="E61" s="31">
        <f>VLOOKUP($A61,級距!$A:$K,11,FALSE)</f>
        <v>2</v>
      </c>
      <c r="F61" s="31">
        <f t="shared" si="2"/>
        <v>1</v>
      </c>
    </row>
    <row r="62" spans="1:6" x14ac:dyDescent="0.25">
      <c r="A62" s="46" t="s">
        <v>559</v>
      </c>
      <c r="B62" s="45">
        <v>2200</v>
      </c>
      <c r="C62" s="31">
        <f>VLOOKUP($A62,級距!$A:$K,9,FALSE)</f>
        <v>1</v>
      </c>
      <c r="D62" s="31">
        <f>VLOOKUP($A62,級距!$A:$K,10,FALSE)</f>
        <v>8</v>
      </c>
      <c r="E62" s="31">
        <f>VLOOKUP($A62,級距!$A:$K,11,FALSE)</f>
        <v>3</v>
      </c>
      <c r="F62" s="31">
        <f t="shared" si="2"/>
        <v>1</v>
      </c>
    </row>
    <row r="63" spans="1:6" x14ac:dyDescent="0.25">
      <c r="A63" s="46" t="s">
        <v>558</v>
      </c>
      <c r="B63" s="45">
        <v>3050</v>
      </c>
      <c r="C63" s="31">
        <f>VLOOKUP($A63,級距!$A:$K,9,FALSE)</f>
        <v>4</v>
      </c>
      <c r="D63" s="31">
        <f>VLOOKUP($A63,級距!$A:$K,10,FALSE)</f>
        <v>8</v>
      </c>
      <c r="E63" s="31">
        <f>VLOOKUP($A63,級距!$A:$K,11,FALSE)</f>
        <v>3</v>
      </c>
      <c r="F63" s="31">
        <f t="shared" si="2"/>
        <v>1</v>
      </c>
    </row>
    <row r="64" spans="1:6" x14ac:dyDescent="0.25">
      <c r="A64" s="46" t="s">
        <v>556</v>
      </c>
      <c r="B64" s="45">
        <v>50</v>
      </c>
      <c r="C64" s="31">
        <f>VLOOKUP($A64,級距!$A:$K,9,FALSE)</f>
        <v>5</v>
      </c>
      <c r="D64" s="31">
        <f>VLOOKUP($A64,級距!$A:$K,10,FALSE)</f>
        <v>4</v>
      </c>
      <c r="E64" s="31">
        <f>VLOOKUP($A64,級距!$A:$K,11,FALSE)</f>
        <v>2</v>
      </c>
      <c r="F64" s="31">
        <f t="shared" si="2"/>
        <v>1</v>
      </c>
    </row>
    <row r="65" spans="1:6" x14ac:dyDescent="0.25">
      <c r="A65" s="46" t="s">
        <v>554</v>
      </c>
      <c r="B65" s="45">
        <v>-2100</v>
      </c>
      <c r="C65" s="31">
        <f>VLOOKUP($A65,級距!$A:$K,9,FALSE)</f>
        <v>5</v>
      </c>
      <c r="D65" s="31">
        <f>VLOOKUP($A65,級距!$A:$K,10,FALSE)</f>
        <v>7</v>
      </c>
      <c r="E65" s="31">
        <f>VLOOKUP($A65,級距!$A:$K,11,FALSE)</f>
        <v>3</v>
      </c>
      <c r="F65" s="31">
        <f t="shared" si="2"/>
        <v>1</v>
      </c>
    </row>
    <row r="66" spans="1:6" x14ac:dyDescent="0.25">
      <c r="A66" s="46" t="s">
        <v>552</v>
      </c>
      <c r="B66" s="45">
        <v>-500</v>
      </c>
      <c r="C66" s="31">
        <f>VLOOKUP($A66,級距!$A:$K,9,FALSE)</f>
        <v>5</v>
      </c>
      <c r="D66" s="31">
        <f>VLOOKUP($A66,級距!$A:$K,10,FALSE)</f>
        <v>8</v>
      </c>
      <c r="E66" s="31">
        <f>VLOOKUP($A66,級距!$A:$K,11,FALSE)</f>
        <v>3</v>
      </c>
      <c r="F66" s="31">
        <f t="shared" si="2"/>
        <v>1</v>
      </c>
    </row>
    <row r="67" spans="1:6" x14ac:dyDescent="0.25">
      <c r="A67" s="46" t="s">
        <v>550</v>
      </c>
      <c r="B67" s="45">
        <v>700</v>
      </c>
      <c r="C67" s="31">
        <f>VLOOKUP($A67,級距!$A:$K,9,FALSE)</f>
        <v>5</v>
      </c>
      <c r="D67" s="31">
        <f>VLOOKUP($A67,級距!$A:$K,10,FALSE)</f>
        <v>1</v>
      </c>
      <c r="E67" s="31">
        <f>VLOOKUP($A67,級距!$A:$K,11,FALSE)</f>
        <v>2</v>
      </c>
      <c r="F67" s="31">
        <f t="shared" si="2"/>
        <v>1</v>
      </c>
    </row>
    <row r="68" spans="1:6" x14ac:dyDescent="0.25">
      <c r="A68" s="46" t="s">
        <v>549</v>
      </c>
      <c r="B68" s="45">
        <v>800</v>
      </c>
      <c r="C68" s="31">
        <f>VLOOKUP($A68,級距!$A:$K,9,FALSE)</f>
        <v>5</v>
      </c>
      <c r="D68" s="31">
        <f>VLOOKUP($A68,級距!$A:$K,10,FALSE)</f>
        <v>9</v>
      </c>
      <c r="E68" s="31">
        <f>VLOOKUP($A68,級距!$A:$K,11,FALSE)</f>
        <v>3</v>
      </c>
      <c r="F68" s="31">
        <f t="shared" ref="F68:F131" si="5">IF(A69&lt;&gt;A68,1,0)</f>
        <v>1</v>
      </c>
    </row>
    <row r="69" spans="1:6" x14ac:dyDescent="0.25">
      <c r="A69" s="46" t="s">
        <v>547</v>
      </c>
      <c r="B69" s="45">
        <v>-4400</v>
      </c>
      <c r="C69" s="31">
        <f>VLOOKUP($A69,級距!$A:$K,9,FALSE)</f>
        <v>4</v>
      </c>
      <c r="D69" s="31">
        <f>VLOOKUP($A69,級距!$A:$K,10,FALSE)</f>
        <v>6</v>
      </c>
      <c r="E69" s="31">
        <f>VLOOKUP($A69,級距!$A:$K,11,FALSE)</f>
        <v>2</v>
      </c>
      <c r="F69" s="31">
        <f t="shared" si="5"/>
        <v>1</v>
      </c>
    </row>
    <row r="70" spans="1:6" x14ac:dyDescent="0.25">
      <c r="A70" s="46" t="s">
        <v>546</v>
      </c>
      <c r="B70" s="45">
        <v>-4200</v>
      </c>
      <c r="C70" s="31">
        <f>VLOOKUP($A70,級距!$A:$K,9,FALSE)</f>
        <v>2</v>
      </c>
      <c r="D70" s="31">
        <f>VLOOKUP($A70,級距!$A:$K,10,FALSE)</f>
        <v>1</v>
      </c>
      <c r="E70" s="31">
        <f>VLOOKUP($A70,級距!$A:$K,11,FALSE)</f>
        <v>2</v>
      </c>
      <c r="F70" s="31">
        <f t="shared" si="5"/>
        <v>1</v>
      </c>
    </row>
    <row r="71" spans="1:6" x14ac:dyDescent="0.25">
      <c r="A71" s="46" t="s">
        <v>545</v>
      </c>
      <c r="B71" s="45">
        <v>-100</v>
      </c>
      <c r="C71" s="31">
        <f>VLOOKUP($A71,級距!$A:$K,9,FALSE)</f>
        <v>2</v>
      </c>
      <c r="D71" s="31">
        <f>VLOOKUP($A71,級距!$A:$K,10,FALSE)</f>
        <v>4</v>
      </c>
      <c r="E71" s="31">
        <f>VLOOKUP($A71,級距!$A:$K,11,FALSE)</f>
        <v>2</v>
      </c>
      <c r="F71" s="31">
        <f t="shared" si="5"/>
        <v>1</v>
      </c>
    </row>
    <row r="72" spans="1:6" x14ac:dyDescent="0.25">
      <c r="A72" s="46" t="s">
        <v>544</v>
      </c>
      <c r="B72" s="45">
        <v>1700</v>
      </c>
      <c r="C72" s="31">
        <f>VLOOKUP($A72,級距!$A:$K,9,FALSE)</f>
        <v>4</v>
      </c>
      <c r="D72" s="31">
        <f>VLOOKUP($A72,級距!$A:$K,10,FALSE)</f>
        <v>8</v>
      </c>
      <c r="E72" s="31">
        <f>VLOOKUP($A72,級距!$A:$K,11,FALSE)</f>
        <v>3</v>
      </c>
      <c r="F72" s="31">
        <f t="shared" si="5"/>
        <v>1</v>
      </c>
    </row>
    <row r="73" spans="1:6" x14ac:dyDescent="0.25">
      <c r="A73" s="46" t="s">
        <v>543</v>
      </c>
      <c r="B73" s="45">
        <v>10350</v>
      </c>
      <c r="C73" s="31">
        <f>VLOOKUP($A73,級距!$A:$K,9,FALSE)</f>
        <v>6</v>
      </c>
      <c r="D73" s="31">
        <f>VLOOKUP($A73,級距!$A:$K,10,FALSE)</f>
        <v>10</v>
      </c>
      <c r="E73" s="31">
        <f>VLOOKUP($A73,級距!$A:$K,11,FALSE)</f>
        <v>4</v>
      </c>
      <c r="F73" s="31">
        <f t="shared" si="5"/>
        <v>1</v>
      </c>
    </row>
    <row r="74" spans="1:6" x14ac:dyDescent="0.25">
      <c r="A74" s="46" t="s">
        <v>542</v>
      </c>
      <c r="B74" s="45">
        <v>300</v>
      </c>
      <c r="C74" s="31">
        <f>VLOOKUP($A74,級距!$A:$K,9,FALSE)</f>
        <v>3</v>
      </c>
      <c r="D74" s="31">
        <f>VLOOKUP($A74,級距!$A:$K,10,FALSE)</f>
        <v>4</v>
      </c>
      <c r="E74" s="31">
        <f>VLOOKUP($A74,級距!$A:$K,11,FALSE)</f>
        <v>2</v>
      </c>
      <c r="F74" s="31">
        <f t="shared" si="5"/>
        <v>1</v>
      </c>
    </row>
    <row r="75" spans="1:6" x14ac:dyDescent="0.25">
      <c r="A75" s="46" t="s">
        <v>537</v>
      </c>
      <c r="B75" s="45">
        <v>-5500</v>
      </c>
      <c r="C75" s="31">
        <f>VLOOKUP($A75,級距!$A:$K,9,FALSE)</f>
        <v>4</v>
      </c>
      <c r="D75" s="31">
        <f>VLOOKUP($A75,級距!$A:$K,10,FALSE)</f>
        <v>2</v>
      </c>
      <c r="E75" s="31">
        <f>VLOOKUP($A75,級距!$A:$K,11,FALSE)</f>
        <v>2</v>
      </c>
      <c r="F75" s="31">
        <f t="shared" si="5"/>
        <v>1</v>
      </c>
    </row>
    <row r="76" spans="1:6" x14ac:dyDescent="0.25">
      <c r="A76" s="46" t="s">
        <v>536</v>
      </c>
      <c r="B76" s="45">
        <v>4300</v>
      </c>
      <c r="C76" s="31">
        <f>VLOOKUP($A76,級距!$A:$K,9,FALSE)</f>
        <v>7</v>
      </c>
      <c r="D76" s="31">
        <f>VLOOKUP($A76,級距!$A:$K,10,FALSE)</f>
        <v>9</v>
      </c>
      <c r="E76" s="31">
        <f>VLOOKUP($A76,級距!$A:$K,11,FALSE)</f>
        <v>4</v>
      </c>
      <c r="F76" s="31">
        <f t="shared" si="5"/>
        <v>1</v>
      </c>
    </row>
    <row r="77" spans="1:6" x14ac:dyDescent="0.25">
      <c r="A77" s="46" t="s">
        <v>532</v>
      </c>
      <c r="B77" s="45">
        <v>-4450</v>
      </c>
      <c r="C77" s="31">
        <f>VLOOKUP($A77,級距!$A:$K,9,FALSE)</f>
        <v>3</v>
      </c>
      <c r="D77" s="31">
        <f>VLOOKUP($A77,級距!$A:$K,10,FALSE)</f>
        <v>5</v>
      </c>
      <c r="E77" s="31">
        <f>VLOOKUP($A77,級距!$A:$K,11,FALSE)</f>
        <v>2</v>
      </c>
      <c r="F77" s="31">
        <f t="shared" si="5"/>
        <v>1</v>
      </c>
    </row>
    <row r="78" spans="1:6" x14ac:dyDescent="0.25">
      <c r="A78" s="46" t="s">
        <v>528</v>
      </c>
      <c r="B78" s="45">
        <v>-5650</v>
      </c>
      <c r="C78" s="31">
        <f>VLOOKUP($A78,級距!$A:$K,9,FALSE)</f>
        <v>4</v>
      </c>
      <c r="D78" s="31">
        <f>VLOOKUP($A78,級距!$A:$K,10,FALSE)</f>
        <v>4</v>
      </c>
      <c r="E78" s="31">
        <f>VLOOKUP($A78,級距!$A:$K,11,FALSE)</f>
        <v>2</v>
      </c>
      <c r="F78" s="31">
        <f t="shared" si="5"/>
        <v>1</v>
      </c>
    </row>
    <row r="79" spans="1:6" x14ac:dyDescent="0.25">
      <c r="A79" s="46" t="s">
        <v>527</v>
      </c>
      <c r="B79" s="45">
        <v>-10400</v>
      </c>
      <c r="C79" s="31">
        <f>VLOOKUP($A79,級距!$A:$K,9,FALSE)</f>
        <v>7</v>
      </c>
      <c r="D79" s="31">
        <f>VLOOKUP($A79,級距!$A:$K,10,FALSE)</f>
        <v>3</v>
      </c>
      <c r="E79" s="31">
        <f>VLOOKUP($A79,級距!$A:$K,11,FALSE)</f>
        <v>1</v>
      </c>
      <c r="F79" s="31">
        <f t="shared" si="5"/>
        <v>1</v>
      </c>
    </row>
    <row r="80" spans="1:6" x14ac:dyDescent="0.25">
      <c r="A80" s="46" t="s">
        <v>526</v>
      </c>
      <c r="B80" s="45">
        <v>2100</v>
      </c>
      <c r="C80" s="31">
        <f>VLOOKUP($A80,級距!$A:$K,9,FALSE)</f>
        <v>7</v>
      </c>
      <c r="D80" s="31">
        <f>VLOOKUP($A80,級距!$A:$K,10,FALSE)</f>
        <v>4</v>
      </c>
      <c r="E80" s="31">
        <f>VLOOKUP($A80,級距!$A:$K,11,FALSE)</f>
        <v>1</v>
      </c>
      <c r="F80" s="31">
        <f t="shared" si="5"/>
        <v>1</v>
      </c>
    </row>
    <row r="81" spans="1:6" x14ac:dyDescent="0.25">
      <c r="A81" s="46" t="s">
        <v>523</v>
      </c>
      <c r="B81" s="45">
        <v>5500</v>
      </c>
      <c r="C81" s="31">
        <f>VLOOKUP($A81,級距!$A:$K,9,FALSE)</f>
        <v>7</v>
      </c>
      <c r="D81" s="31">
        <f>VLOOKUP($A81,級距!$A:$K,10,FALSE)</f>
        <v>10</v>
      </c>
      <c r="E81" s="31">
        <f>VLOOKUP($A81,級距!$A:$K,11,FALSE)</f>
        <v>4</v>
      </c>
      <c r="F81" s="31">
        <f t="shared" si="5"/>
        <v>1</v>
      </c>
    </row>
    <row r="82" spans="1:6" x14ac:dyDescent="0.25">
      <c r="A82" s="46" t="s">
        <v>520</v>
      </c>
      <c r="B82" s="45">
        <v>-2300</v>
      </c>
      <c r="C82" s="31">
        <f>VLOOKUP($A82,級距!$A:$K,9,FALSE)</f>
        <v>5</v>
      </c>
      <c r="D82" s="31">
        <f>VLOOKUP($A82,級距!$A:$K,10,FALSE)</f>
        <v>3</v>
      </c>
      <c r="E82" s="31">
        <f>VLOOKUP($A82,級距!$A:$K,11,FALSE)</f>
        <v>2</v>
      </c>
      <c r="F82" s="31">
        <f t="shared" si="5"/>
        <v>1</v>
      </c>
    </row>
    <row r="83" spans="1:6" x14ac:dyDescent="0.25">
      <c r="A83" s="46" t="s">
        <v>516</v>
      </c>
      <c r="B83" s="45">
        <v>1400</v>
      </c>
      <c r="C83" s="31">
        <f>VLOOKUP($A83,級距!$A:$K,9,FALSE)</f>
        <v>5</v>
      </c>
      <c r="D83" s="31">
        <f>VLOOKUP($A83,級距!$A:$K,10,FALSE)</f>
        <v>8</v>
      </c>
      <c r="E83" s="31">
        <f>VLOOKUP($A83,級距!$A:$K,11,FALSE)</f>
        <v>3</v>
      </c>
      <c r="F83" s="31">
        <f t="shared" si="5"/>
        <v>1</v>
      </c>
    </row>
    <row r="84" spans="1:6" x14ac:dyDescent="0.25">
      <c r="A84" s="46" t="s">
        <v>515</v>
      </c>
      <c r="B84" s="45">
        <v>3200</v>
      </c>
      <c r="C84" s="31">
        <f>VLOOKUP($A84,級距!$A:$K,9,FALSE)</f>
        <v>5</v>
      </c>
      <c r="D84" s="31">
        <f>VLOOKUP($A84,級距!$A:$K,10,FALSE)</f>
        <v>5</v>
      </c>
      <c r="E84" s="31">
        <f>VLOOKUP($A84,級距!$A:$K,11,FALSE)</f>
        <v>2</v>
      </c>
      <c r="F84" s="31">
        <f t="shared" si="5"/>
        <v>1</v>
      </c>
    </row>
    <row r="85" spans="1:6" x14ac:dyDescent="0.25">
      <c r="A85" s="46" t="s">
        <v>514</v>
      </c>
      <c r="B85" s="45">
        <v>4850</v>
      </c>
      <c r="C85" s="31">
        <f>VLOOKUP($A85,級距!$A:$K,9,FALSE)</f>
        <v>5</v>
      </c>
      <c r="D85" s="31">
        <f>VLOOKUP($A85,級距!$A:$K,10,FALSE)</f>
        <v>8</v>
      </c>
      <c r="E85" s="31">
        <f>VLOOKUP($A85,級距!$A:$K,11,FALSE)</f>
        <v>3</v>
      </c>
      <c r="F85" s="31">
        <f t="shared" si="5"/>
        <v>1</v>
      </c>
    </row>
    <row r="86" spans="1:6" x14ac:dyDescent="0.25">
      <c r="A86" s="46" t="s">
        <v>513</v>
      </c>
      <c r="B86" s="45">
        <v>2700</v>
      </c>
      <c r="C86" s="31">
        <f>VLOOKUP($A86,級距!$A:$K,9,FALSE)</f>
        <v>2</v>
      </c>
      <c r="D86" s="31">
        <f>VLOOKUP($A86,級距!$A:$K,10,FALSE)</f>
        <v>2</v>
      </c>
      <c r="E86" s="31">
        <f>VLOOKUP($A86,級距!$A:$K,11,FALSE)</f>
        <v>2</v>
      </c>
      <c r="F86" s="31">
        <f t="shared" si="5"/>
        <v>1</v>
      </c>
    </row>
    <row r="87" spans="1:6" x14ac:dyDescent="0.25">
      <c r="A87" s="46" t="s">
        <v>511</v>
      </c>
      <c r="B87" s="45">
        <v>2250</v>
      </c>
      <c r="C87" s="31">
        <f>VLOOKUP($A87,級距!$A:$K,9,FALSE)</f>
        <v>10</v>
      </c>
      <c r="D87" s="31">
        <f>VLOOKUP($A87,級距!$A:$K,10,FALSE)</f>
        <v>10</v>
      </c>
      <c r="E87" s="31">
        <f>VLOOKUP($A87,級距!$A:$K,11,FALSE)</f>
        <v>4</v>
      </c>
      <c r="F87" s="31">
        <f t="shared" si="5"/>
        <v>1</v>
      </c>
    </row>
    <row r="88" spans="1:6" x14ac:dyDescent="0.25">
      <c r="A88" s="46" t="s">
        <v>509</v>
      </c>
      <c r="B88" s="45">
        <v>-7450</v>
      </c>
      <c r="C88" s="31">
        <f>VLOOKUP($A88,級距!$A:$K,9,FALSE)</f>
        <v>6</v>
      </c>
      <c r="D88" s="31">
        <f>VLOOKUP($A88,級距!$A:$K,10,FALSE)</f>
        <v>1</v>
      </c>
      <c r="E88" s="31">
        <f>VLOOKUP($A88,級距!$A:$K,11,FALSE)</f>
        <v>1</v>
      </c>
      <c r="F88" s="31">
        <f t="shared" si="5"/>
        <v>1</v>
      </c>
    </row>
    <row r="89" spans="1:6" x14ac:dyDescent="0.25">
      <c r="A89" s="46" t="s">
        <v>508</v>
      </c>
      <c r="B89" s="45">
        <v>10150</v>
      </c>
      <c r="C89" s="31">
        <f>VLOOKUP($A89,級距!$A:$K,9,FALSE)</f>
        <v>10</v>
      </c>
      <c r="D89" s="31">
        <f>VLOOKUP($A89,級距!$A:$K,10,FALSE)</f>
        <v>9</v>
      </c>
      <c r="E89" s="31">
        <f>VLOOKUP($A89,級距!$A:$K,11,FALSE)</f>
        <v>4</v>
      </c>
      <c r="F89" s="31">
        <f t="shared" si="5"/>
        <v>1</v>
      </c>
    </row>
    <row r="90" spans="1:6" x14ac:dyDescent="0.25">
      <c r="A90" s="46" t="s">
        <v>506</v>
      </c>
      <c r="B90" s="45">
        <v>8500</v>
      </c>
      <c r="C90" s="31">
        <f>VLOOKUP($A90,級距!$A:$K,9,FALSE)</f>
        <v>7</v>
      </c>
      <c r="D90" s="31">
        <f>VLOOKUP($A90,級距!$A:$K,10,FALSE)</f>
        <v>10</v>
      </c>
      <c r="E90" s="31">
        <f>VLOOKUP($A90,級距!$A:$K,11,FALSE)</f>
        <v>4</v>
      </c>
      <c r="F90" s="31">
        <f t="shared" si="5"/>
        <v>1</v>
      </c>
    </row>
    <row r="91" spans="1:6" x14ac:dyDescent="0.25">
      <c r="A91" s="46" t="s">
        <v>505</v>
      </c>
      <c r="B91" s="45">
        <v>1050</v>
      </c>
      <c r="C91" s="31">
        <f>VLOOKUP($A91,級距!$A:$K,9,FALSE)</f>
        <v>4</v>
      </c>
      <c r="D91" s="31">
        <f>VLOOKUP($A91,級距!$A:$K,10,FALSE)</f>
        <v>8</v>
      </c>
      <c r="E91" s="31">
        <f>VLOOKUP($A91,級距!$A:$K,11,FALSE)</f>
        <v>3</v>
      </c>
      <c r="F91" s="31">
        <f t="shared" si="5"/>
        <v>1</v>
      </c>
    </row>
    <row r="92" spans="1:6" x14ac:dyDescent="0.25">
      <c r="A92" s="46" t="s">
        <v>503</v>
      </c>
      <c r="B92" s="45">
        <v>-2500</v>
      </c>
      <c r="C92" s="31">
        <f>VLOOKUP($A92,級距!$A:$K,9,FALSE)</f>
        <v>7</v>
      </c>
      <c r="D92" s="31">
        <f>VLOOKUP($A92,級距!$A:$K,10,FALSE)</f>
        <v>5</v>
      </c>
      <c r="E92" s="31">
        <f>VLOOKUP($A92,級距!$A:$K,11,FALSE)</f>
        <v>1</v>
      </c>
      <c r="F92" s="31">
        <f t="shared" si="5"/>
        <v>1</v>
      </c>
    </row>
    <row r="93" spans="1:6" x14ac:dyDescent="0.25">
      <c r="A93" s="46" t="s">
        <v>500</v>
      </c>
      <c r="B93" s="45">
        <v>300</v>
      </c>
      <c r="C93" s="31">
        <f>VLOOKUP($A93,級距!$A:$K,9,FALSE)</f>
        <v>5</v>
      </c>
      <c r="D93" s="31">
        <f>VLOOKUP($A93,級距!$A:$K,10,FALSE)</f>
        <v>6</v>
      </c>
      <c r="E93" s="31">
        <f>VLOOKUP($A93,級距!$A:$K,11,FALSE)</f>
        <v>2</v>
      </c>
      <c r="F93" s="31">
        <f t="shared" si="5"/>
        <v>1</v>
      </c>
    </row>
    <row r="94" spans="1:6" x14ac:dyDescent="0.25">
      <c r="A94" s="46" t="s">
        <v>496</v>
      </c>
      <c r="B94" s="45">
        <v>-3850</v>
      </c>
      <c r="C94" s="31">
        <f>VLOOKUP($A94,級距!$A:$K,9,FALSE)</f>
        <v>5</v>
      </c>
      <c r="D94" s="31">
        <f>VLOOKUP($A94,級距!$A:$K,10,FALSE)</f>
        <v>4</v>
      </c>
      <c r="E94" s="31">
        <f>VLOOKUP($A94,級距!$A:$K,11,FALSE)</f>
        <v>2</v>
      </c>
      <c r="F94" s="31">
        <f t="shared" si="5"/>
        <v>1</v>
      </c>
    </row>
    <row r="95" spans="1:6" x14ac:dyDescent="0.25">
      <c r="A95" s="46" t="s">
        <v>494</v>
      </c>
      <c r="B95" s="45">
        <v>-700</v>
      </c>
      <c r="C95" s="31">
        <f>VLOOKUP($A95,級距!$A:$K,9,FALSE)</f>
        <v>4</v>
      </c>
      <c r="D95" s="31">
        <f>VLOOKUP($A95,級距!$A:$K,10,FALSE)</f>
        <v>2</v>
      </c>
      <c r="E95" s="31">
        <f>VLOOKUP($A95,級距!$A:$K,11,FALSE)</f>
        <v>2</v>
      </c>
      <c r="F95" s="31">
        <f t="shared" si="5"/>
        <v>1</v>
      </c>
    </row>
    <row r="96" spans="1:6" x14ac:dyDescent="0.25">
      <c r="A96" s="46" t="s">
        <v>490</v>
      </c>
      <c r="B96" s="45">
        <v>-4650</v>
      </c>
      <c r="C96" s="31">
        <f>VLOOKUP($A96,級距!$A:$K,9,FALSE)</f>
        <v>8</v>
      </c>
      <c r="D96" s="31">
        <f>VLOOKUP($A96,級距!$A:$K,10,FALSE)</f>
        <v>4</v>
      </c>
      <c r="E96" s="31">
        <f>VLOOKUP($A96,級距!$A:$K,11,FALSE)</f>
        <v>1</v>
      </c>
      <c r="F96" s="31">
        <f t="shared" si="5"/>
        <v>1</v>
      </c>
    </row>
    <row r="97" spans="1:6" x14ac:dyDescent="0.25">
      <c r="A97" s="46" t="s">
        <v>489</v>
      </c>
      <c r="B97" s="45">
        <v>600</v>
      </c>
      <c r="C97" s="31">
        <f>VLOOKUP($A97,級距!$A:$K,9,FALSE)</f>
        <v>4</v>
      </c>
      <c r="D97" s="31">
        <f>VLOOKUP($A97,級距!$A:$K,10,FALSE)</f>
        <v>9</v>
      </c>
      <c r="E97" s="31">
        <f>VLOOKUP($A97,級距!$A:$K,11,FALSE)</f>
        <v>3</v>
      </c>
      <c r="F97" s="31">
        <f t="shared" si="5"/>
        <v>1</v>
      </c>
    </row>
    <row r="98" spans="1:6" x14ac:dyDescent="0.25">
      <c r="A98" s="46" t="s">
        <v>483</v>
      </c>
      <c r="B98" s="45">
        <v>100</v>
      </c>
      <c r="C98" s="31">
        <f>VLOOKUP($A98,級距!$A:$K,9,FALSE)</f>
        <v>2</v>
      </c>
      <c r="D98" s="31">
        <f>VLOOKUP($A98,級距!$A:$K,10,FALSE)</f>
        <v>6</v>
      </c>
      <c r="E98" s="31">
        <f>VLOOKUP($A98,級距!$A:$K,11,FALSE)</f>
        <v>2</v>
      </c>
      <c r="F98" s="31">
        <f t="shared" si="5"/>
        <v>1</v>
      </c>
    </row>
    <row r="99" spans="1:6" x14ac:dyDescent="0.25">
      <c r="A99" s="46" t="s">
        <v>482</v>
      </c>
      <c r="B99" s="45">
        <v>-1450</v>
      </c>
      <c r="C99" s="31">
        <f>VLOOKUP($A99,級距!$A:$K,9,FALSE)</f>
        <v>5</v>
      </c>
      <c r="D99" s="31">
        <f>VLOOKUP($A99,級距!$A:$K,10,FALSE)</f>
        <v>7</v>
      </c>
      <c r="E99" s="31">
        <f>VLOOKUP($A99,級距!$A:$K,11,FALSE)</f>
        <v>3</v>
      </c>
      <c r="F99" s="31">
        <f t="shared" si="5"/>
        <v>1</v>
      </c>
    </row>
    <row r="100" spans="1:6" x14ac:dyDescent="0.25">
      <c r="A100" s="46" t="s">
        <v>480</v>
      </c>
      <c r="B100" s="45">
        <v>3350</v>
      </c>
      <c r="C100" s="31">
        <f>VLOOKUP($A100,級距!$A:$K,9,FALSE)</f>
        <v>7</v>
      </c>
      <c r="D100" s="31">
        <f>VLOOKUP($A100,級距!$A:$K,10,FALSE)</f>
        <v>7</v>
      </c>
      <c r="E100" s="31">
        <f>VLOOKUP($A100,級距!$A:$K,11,FALSE)</f>
        <v>4</v>
      </c>
      <c r="F100" s="31">
        <f t="shared" si="5"/>
        <v>1</v>
      </c>
    </row>
    <row r="101" spans="1:6" x14ac:dyDescent="0.25">
      <c r="A101" s="46" t="s">
        <v>479</v>
      </c>
      <c r="B101" s="45">
        <v>-7950</v>
      </c>
      <c r="C101" s="31">
        <f>VLOOKUP($A101,級距!$A:$K,9,FALSE)</f>
        <v>4</v>
      </c>
      <c r="D101" s="31">
        <f>VLOOKUP($A101,級距!$A:$K,10,FALSE)</f>
        <v>3</v>
      </c>
      <c r="E101" s="31">
        <f>VLOOKUP($A101,級距!$A:$K,11,FALSE)</f>
        <v>2</v>
      </c>
      <c r="F101" s="31">
        <f t="shared" si="5"/>
        <v>1</v>
      </c>
    </row>
    <row r="102" spans="1:6" x14ac:dyDescent="0.25">
      <c r="A102" s="46" t="s">
        <v>478</v>
      </c>
      <c r="B102" s="45">
        <v>11900</v>
      </c>
      <c r="C102" s="31">
        <f>VLOOKUP($A102,級距!$A:$K,9,FALSE)</f>
        <v>9</v>
      </c>
      <c r="D102" s="31">
        <f>VLOOKUP($A102,級距!$A:$K,10,FALSE)</f>
        <v>9</v>
      </c>
      <c r="E102" s="31">
        <f>VLOOKUP($A102,級距!$A:$K,11,FALSE)</f>
        <v>4</v>
      </c>
      <c r="F102" s="31">
        <f t="shared" si="5"/>
        <v>1</v>
      </c>
    </row>
    <row r="103" spans="1:6" x14ac:dyDescent="0.25">
      <c r="A103" s="46" t="s">
        <v>477</v>
      </c>
      <c r="B103" s="45">
        <v>3050</v>
      </c>
      <c r="C103" s="31">
        <f>VLOOKUP($A103,級距!$A:$K,9,FALSE)</f>
        <v>6</v>
      </c>
      <c r="D103" s="31">
        <f>VLOOKUP($A103,級距!$A:$K,10,FALSE)</f>
        <v>10</v>
      </c>
      <c r="E103" s="31">
        <f>VLOOKUP($A103,級距!$A:$K,11,FALSE)</f>
        <v>4</v>
      </c>
      <c r="F103" s="31">
        <f t="shared" si="5"/>
        <v>1</v>
      </c>
    </row>
    <row r="104" spans="1:6" x14ac:dyDescent="0.25">
      <c r="A104" s="46" t="s">
        <v>476</v>
      </c>
      <c r="B104" s="45">
        <v>-1400</v>
      </c>
      <c r="C104" s="31">
        <f>VLOOKUP($A104,級距!$A:$K,9,FALSE)</f>
        <v>4</v>
      </c>
      <c r="D104" s="31">
        <f>VLOOKUP($A104,級距!$A:$K,10,FALSE)</f>
        <v>2</v>
      </c>
      <c r="E104" s="31">
        <f>VLOOKUP($A104,級距!$A:$K,11,FALSE)</f>
        <v>2</v>
      </c>
      <c r="F104" s="31">
        <f t="shared" si="5"/>
        <v>1</v>
      </c>
    </row>
    <row r="105" spans="1:6" x14ac:dyDescent="0.25">
      <c r="A105" s="46" t="s">
        <v>475</v>
      </c>
      <c r="B105" s="45">
        <v>3900</v>
      </c>
      <c r="C105" s="31">
        <f>VLOOKUP($A105,級距!$A:$K,9,FALSE)</f>
        <v>8</v>
      </c>
      <c r="D105" s="31">
        <f>VLOOKUP($A105,級距!$A:$K,10,FALSE)</f>
        <v>5</v>
      </c>
      <c r="E105" s="31">
        <f>VLOOKUP($A105,級距!$A:$K,11,FALSE)</f>
        <v>1</v>
      </c>
      <c r="F105" s="31">
        <f t="shared" si="5"/>
        <v>1</v>
      </c>
    </row>
    <row r="106" spans="1:6" x14ac:dyDescent="0.25">
      <c r="A106" s="46" t="s">
        <v>474</v>
      </c>
      <c r="B106" s="45">
        <v>6750</v>
      </c>
      <c r="C106" s="31">
        <f>VLOOKUP($A106,級距!$A:$K,9,FALSE)</f>
        <v>8</v>
      </c>
      <c r="D106" s="31">
        <f>VLOOKUP($A106,級距!$A:$K,10,FALSE)</f>
        <v>7</v>
      </c>
      <c r="E106" s="31">
        <f>VLOOKUP($A106,級距!$A:$K,11,FALSE)</f>
        <v>4</v>
      </c>
      <c r="F106" s="31">
        <f t="shared" si="5"/>
        <v>1</v>
      </c>
    </row>
    <row r="107" spans="1:6" x14ac:dyDescent="0.25">
      <c r="A107" s="46" t="s">
        <v>473</v>
      </c>
      <c r="B107" s="45">
        <v>1100</v>
      </c>
      <c r="C107" s="31">
        <f>VLOOKUP($A107,級距!$A:$K,9,FALSE)</f>
        <v>5</v>
      </c>
      <c r="D107" s="31">
        <f>VLOOKUP($A107,級距!$A:$K,10,FALSE)</f>
        <v>8</v>
      </c>
      <c r="E107" s="31">
        <f>VLOOKUP($A107,級距!$A:$K,11,FALSE)</f>
        <v>3</v>
      </c>
      <c r="F107" s="31">
        <f t="shared" si="5"/>
        <v>1</v>
      </c>
    </row>
    <row r="108" spans="1:6" x14ac:dyDescent="0.25">
      <c r="A108" s="46" t="s">
        <v>472</v>
      </c>
      <c r="B108" s="45">
        <v>-7100</v>
      </c>
      <c r="C108" s="31">
        <f>VLOOKUP($A108,級距!$A:$K,9,FALSE)</f>
        <v>4</v>
      </c>
      <c r="D108" s="31">
        <f>VLOOKUP($A108,級距!$A:$K,10,FALSE)</f>
        <v>2</v>
      </c>
      <c r="E108" s="31">
        <f>VLOOKUP($A108,級距!$A:$K,11,FALSE)</f>
        <v>2</v>
      </c>
      <c r="F108" s="31">
        <f t="shared" si="5"/>
        <v>1</v>
      </c>
    </row>
    <row r="109" spans="1:6" x14ac:dyDescent="0.25">
      <c r="A109" s="46" t="s">
        <v>468</v>
      </c>
      <c r="B109" s="45">
        <v>-10400</v>
      </c>
      <c r="C109" s="31">
        <f>VLOOKUP($A109,級距!$A:$K,9,FALSE)</f>
        <v>9</v>
      </c>
      <c r="D109" s="31">
        <f>VLOOKUP($A109,級距!$A:$K,10,FALSE)</f>
        <v>6</v>
      </c>
      <c r="E109" s="31">
        <f>VLOOKUP($A109,級距!$A:$K,11,FALSE)</f>
        <v>1</v>
      </c>
      <c r="F109" s="31">
        <f t="shared" si="5"/>
        <v>1</v>
      </c>
    </row>
    <row r="110" spans="1:6" x14ac:dyDescent="0.25">
      <c r="A110" s="46" t="s">
        <v>464</v>
      </c>
      <c r="B110" s="45">
        <v>14100</v>
      </c>
      <c r="C110" s="31">
        <f>VLOOKUP($A110,級距!$A:$K,9,FALSE)</f>
        <v>10</v>
      </c>
      <c r="D110" s="31">
        <f>VLOOKUP($A110,級距!$A:$K,10,FALSE)</f>
        <v>6</v>
      </c>
      <c r="E110" s="31">
        <f>VLOOKUP($A110,級距!$A:$K,11,FALSE)</f>
        <v>1</v>
      </c>
      <c r="F110" s="31">
        <f t="shared" si="5"/>
        <v>1</v>
      </c>
    </row>
    <row r="111" spans="1:6" x14ac:dyDescent="0.25">
      <c r="A111" s="46" t="s">
        <v>462</v>
      </c>
      <c r="B111" s="45">
        <v>-900</v>
      </c>
      <c r="C111" s="31">
        <f>VLOOKUP($A111,級距!$A:$K,9,FALSE)</f>
        <v>7</v>
      </c>
      <c r="D111" s="31">
        <f>VLOOKUP($A111,級距!$A:$K,10,FALSE)</f>
        <v>8</v>
      </c>
      <c r="E111" s="31">
        <f>VLOOKUP($A111,級距!$A:$K,11,FALSE)</f>
        <v>4</v>
      </c>
      <c r="F111" s="31">
        <f t="shared" si="5"/>
        <v>1</v>
      </c>
    </row>
    <row r="112" spans="1:6" x14ac:dyDescent="0.25">
      <c r="A112" s="46" t="s">
        <v>461</v>
      </c>
      <c r="B112" s="45">
        <v>17200</v>
      </c>
      <c r="C112" s="31">
        <f>VLOOKUP($A112,級距!$A:$K,9,FALSE)</f>
        <v>9</v>
      </c>
      <c r="D112" s="31">
        <f>VLOOKUP($A112,級距!$A:$K,10,FALSE)</f>
        <v>7</v>
      </c>
      <c r="E112" s="31">
        <f>VLOOKUP($A112,級距!$A:$K,11,FALSE)</f>
        <v>4</v>
      </c>
      <c r="F112" s="31">
        <f t="shared" si="5"/>
        <v>1</v>
      </c>
    </row>
    <row r="113" spans="1:6" x14ac:dyDescent="0.25">
      <c r="A113" s="46" t="s">
        <v>460</v>
      </c>
      <c r="B113" s="45">
        <v>-3750</v>
      </c>
      <c r="C113" s="31">
        <f>VLOOKUP($A113,級距!$A:$K,9,FALSE)</f>
        <v>6</v>
      </c>
      <c r="D113" s="31">
        <f>VLOOKUP($A113,級距!$A:$K,10,FALSE)</f>
        <v>2</v>
      </c>
      <c r="E113" s="31">
        <f>VLOOKUP($A113,級距!$A:$K,11,FALSE)</f>
        <v>1</v>
      </c>
      <c r="F113" s="31">
        <f t="shared" si="5"/>
        <v>1</v>
      </c>
    </row>
    <row r="114" spans="1:6" x14ac:dyDescent="0.25">
      <c r="A114" s="46" t="s">
        <v>459</v>
      </c>
      <c r="B114" s="45">
        <v>8150</v>
      </c>
      <c r="C114" s="31">
        <f>VLOOKUP($A114,級距!$A:$K,9,FALSE)</f>
        <v>9</v>
      </c>
      <c r="D114" s="31">
        <f>VLOOKUP($A114,級距!$A:$K,10,FALSE)</f>
        <v>5</v>
      </c>
      <c r="E114" s="31">
        <f>VLOOKUP($A114,級距!$A:$K,11,FALSE)</f>
        <v>1</v>
      </c>
      <c r="F114" s="31">
        <f t="shared" si="5"/>
        <v>1</v>
      </c>
    </row>
    <row r="115" spans="1:6" x14ac:dyDescent="0.25">
      <c r="A115" s="46" t="s">
        <v>458</v>
      </c>
      <c r="B115" s="45">
        <v>300</v>
      </c>
      <c r="C115" s="31">
        <f>VLOOKUP($A115,級距!$A:$K,9,FALSE)</f>
        <v>5</v>
      </c>
      <c r="D115" s="31">
        <f>VLOOKUP($A115,級距!$A:$K,10,FALSE)</f>
        <v>3</v>
      </c>
      <c r="E115" s="31">
        <f>VLOOKUP($A115,級距!$A:$K,11,FALSE)</f>
        <v>2</v>
      </c>
      <c r="F115" s="31">
        <f t="shared" si="5"/>
        <v>1</v>
      </c>
    </row>
    <row r="116" spans="1:6" x14ac:dyDescent="0.25">
      <c r="A116" s="46" t="s">
        <v>457</v>
      </c>
      <c r="B116" s="45">
        <v>-3100</v>
      </c>
      <c r="C116" s="31">
        <f>VLOOKUP($A116,級距!$A:$K,9,FALSE)</f>
        <v>9</v>
      </c>
      <c r="D116" s="31">
        <f>VLOOKUP($A116,級距!$A:$K,10,FALSE)</f>
        <v>8</v>
      </c>
      <c r="E116" s="31">
        <f>VLOOKUP($A116,級距!$A:$K,11,FALSE)</f>
        <v>4</v>
      </c>
      <c r="F116" s="31">
        <f t="shared" si="5"/>
        <v>1</v>
      </c>
    </row>
    <row r="117" spans="1:6" x14ac:dyDescent="0.25">
      <c r="A117" s="46" t="s">
        <v>456</v>
      </c>
      <c r="B117" s="45">
        <v>14650</v>
      </c>
      <c r="C117" s="31">
        <f>VLOOKUP($A117,級距!$A:$K,9,FALSE)</f>
        <v>10</v>
      </c>
      <c r="D117" s="31">
        <f>VLOOKUP($A117,級距!$A:$K,10,FALSE)</f>
        <v>9</v>
      </c>
      <c r="E117" s="31">
        <f>VLOOKUP($A117,級距!$A:$K,11,FALSE)</f>
        <v>4</v>
      </c>
      <c r="F117" s="31">
        <f t="shared" si="5"/>
        <v>1</v>
      </c>
    </row>
    <row r="118" spans="1:6" x14ac:dyDescent="0.25">
      <c r="A118" s="46" t="s">
        <v>451</v>
      </c>
      <c r="B118" s="45">
        <v>3800</v>
      </c>
      <c r="C118" s="31">
        <f>VLOOKUP($A118,級距!$A:$K,9,FALSE)</f>
        <v>5</v>
      </c>
      <c r="D118" s="31">
        <f>VLOOKUP($A118,級距!$A:$K,10,FALSE)</f>
        <v>8</v>
      </c>
      <c r="E118" s="31">
        <f>VLOOKUP($A118,級距!$A:$K,11,FALSE)</f>
        <v>3</v>
      </c>
      <c r="F118" s="31">
        <f t="shared" si="5"/>
        <v>1</v>
      </c>
    </row>
    <row r="119" spans="1:6" x14ac:dyDescent="0.25">
      <c r="A119" s="46" t="s">
        <v>449</v>
      </c>
      <c r="B119" s="45">
        <v>3600</v>
      </c>
      <c r="C119" s="31">
        <f>VLOOKUP($A119,級距!$A:$K,9,FALSE)</f>
        <v>8</v>
      </c>
      <c r="D119" s="31">
        <f>VLOOKUP($A119,級距!$A:$K,10,FALSE)</f>
        <v>7</v>
      </c>
      <c r="E119" s="31">
        <f>VLOOKUP($A119,級距!$A:$K,11,FALSE)</f>
        <v>4</v>
      </c>
      <c r="F119" s="31">
        <f t="shared" si="5"/>
        <v>1</v>
      </c>
    </row>
    <row r="120" spans="1:6" x14ac:dyDescent="0.25">
      <c r="A120" s="46" t="s">
        <v>446</v>
      </c>
      <c r="B120" s="45">
        <v>-10800</v>
      </c>
      <c r="C120" s="31">
        <f>VLOOKUP($A120,級距!$A:$K,9,FALSE)</f>
        <v>9</v>
      </c>
      <c r="D120" s="31">
        <f>VLOOKUP($A120,級距!$A:$K,10,FALSE)</f>
        <v>4</v>
      </c>
      <c r="E120" s="31">
        <f>VLOOKUP($A120,級距!$A:$K,11,FALSE)</f>
        <v>1</v>
      </c>
      <c r="F120" s="31">
        <f t="shared" si="5"/>
        <v>1</v>
      </c>
    </row>
    <row r="121" spans="1:6" x14ac:dyDescent="0.25">
      <c r="A121" s="46" t="s">
        <v>445</v>
      </c>
      <c r="B121" s="45">
        <v>600</v>
      </c>
      <c r="C121" s="31">
        <f>VLOOKUP($A121,級距!$A:$K,9,FALSE)</f>
        <v>10</v>
      </c>
      <c r="D121" s="31">
        <f>VLOOKUP($A121,級距!$A:$K,10,FALSE)</f>
        <v>8</v>
      </c>
      <c r="E121" s="31">
        <f>VLOOKUP($A121,級距!$A:$K,11,FALSE)</f>
        <v>4</v>
      </c>
      <c r="F121" s="31">
        <f t="shared" si="5"/>
        <v>1</v>
      </c>
    </row>
    <row r="122" spans="1:6" x14ac:dyDescent="0.25">
      <c r="A122" s="46" t="s">
        <v>441</v>
      </c>
      <c r="B122" s="45">
        <v>4750</v>
      </c>
      <c r="C122" s="31">
        <f>VLOOKUP($A122,級距!$A:$K,9,FALSE)</f>
        <v>7</v>
      </c>
      <c r="D122" s="31">
        <f>VLOOKUP($A122,級距!$A:$K,10,FALSE)</f>
        <v>4</v>
      </c>
      <c r="E122" s="31">
        <f>VLOOKUP($A122,級距!$A:$K,11,FALSE)</f>
        <v>1</v>
      </c>
      <c r="F122" s="31">
        <f t="shared" si="5"/>
        <v>1</v>
      </c>
    </row>
    <row r="123" spans="1:6" x14ac:dyDescent="0.25">
      <c r="A123" s="46" t="s">
        <v>438</v>
      </c>
      <c r="B123" s="45">
        <v>-3100</v>
      </c>
      <c r="C123" s="31">
        <f>VLOOKUP($A123,級距!$A:$K,9,FALSE)</f>
        <v>7</v>
      </c>
      <c r="D123" s="31">
        <f>VLOOKUP($A123,級距!$A:$K,10,FALSE)</f>
        <v>7</v>
      </c>
      <c r="E123" s="31">
        <f>VLOOKUP($A123,級距!$A:$K,11,FALSE)</f>
        <v>4</v>
      </c>
      <c r="F123" s="31">
        <f t="shared" si="5"/>
        <v>1</v>
      </c>
    </row>
    <row r="124" spans="1:6" x14ac:dyDescent="0.25">
      <c r="A124" s="46" t="s">
        <v>436</v>
      </c>
      <c r="B124" s="45">
        <v>1800</v>
      </c>
      <c r="C124" s="31">
        <f>VLOOKUP($A124,級距!$A:$K,9,FALSE)</f>
        <v>5</v>
      </c>
      <c r="D124" s="31">
        <f>VLOOKUP($A124,級距!$A:$K,10,FALSE)</f>
        <v>7</v>
      </c>
      <c r="E124" s="31">
        <f>VLOOKUP($A124,級距!$A:$K,11,FALSE)</f>
        <v>3</v>
      </c>
      <c r="F124" s="31">
        <f t="shared" si="5"/>
        <v>1</v>
      </c>
    </row>
    <row r="125" spans="1:6" x14ac:dyDescent="0.25">
      <c r="A125" s="46" t="s">
        <v>435</v>
      </c>
      <c r="B125" s="45">
        <v>3600</v>
      </c>
      <c r="C125" s="31">
        <f>VLOOKUP($A125,級距!$A:$K,9,FALSE)</f>
        <v>8</v>
      </c>
      <c r="D125" s="31">
        <f>VLOOKUP($A125,級距!$A:$K,10,FALSE)</f>
        <v>8</v>
      </c>
      <c r="E125" s="31">
        <f>VLOOKUP($A125,級距!$A:$K,11,FALSE)</f>
        <v>4</v>
      </c>
      <c r="F125" s="31">
        <f t="shared" si="5"/>
        <v>1</v>
      </c>
    </row>
    <row r="126" spans="1:6" x14ac:dyDescent="0.25">
      <c r="A126" s="46" t="s">
        <v>434</v>
      </c>
      <c r="B126" s="45">
        <v>3000</v>
      </c>
      <c r="C126" s="31">
        <f>VLOOKUP($A126,級距!$A:$K,9,FALSE)</f>
        <v>5</v>
      </c>
      <c r="D126" s="31">
        <f>VLOOKUP($A126,級距!$A:$K,10,FALSE)</f>
        <v>6</v>
      </c>
      <c r="E126" s="31">
        <f>VLOOKUP($A126,級距!$A:$K,11,FALSE)</f>
        <v>2</v>
      </c>
      <c r="F126" s="31">
        <f t="shared" si="5"/>
        <v>1</v>
      </c>
    </row>
    <row r="127" spans="1:6" x14ac:dyDescent="0.25">
      <c r="A127" s="46" t="s">
        <v>430</v>
      </c>
      <c r="B127" s="45">
        <v>-3900</v>
      </c>
      <c r="C127" s="31">
        <f>VLOOKUP($A127,級距!$A:$K,9,FALSE)</f>
        <v>2</v>
      </c>
      <c r="D127" s="31">
        <f>VLOOKUP($A127,級距!$A:$K,10,FALSE)</f>
        <v>1</v>
      </c>
      <c r="E127" s="31">
        <f>VLOOKUP($A127,級距!$A:$K,11,FALSE)</f>
        <v>2</v>
      </c>
      <c r="F127" s="31">
        <f t="shared" si="5"/>
        <v>1</v>
      </c>
    </row>
    <row r="128" spans="1:6" x14ac:dyDescent="0.25">
      <c r="A128" s="46" t="s">
        <v>429</v>
      </c>
      <c r="B128" s="45">
        <v>11950</v>
      </c>
      <c r="C128" s="31">
        <f>VLOOKUP($A128,級距!$A:$K,9,FALSE)</f>
        <v>9</v>
      </c>
      <c r="D128" s="31">
        <f>VLOOKUP($A128,級距!$A:$K,10,FALSE)</f>
        <v>7</v>
      </c>
      <c r="E128" s="31">
        <f>VLOOKUP($A128,級距!$A:$K,11,FALSE)</f>
        <v>4</v>
      </c>
      <c r="F128" s="31">
        <f t="shared" si="5"/>
        <v>1</v>
      </c>
    </row>
    <row r="129" spans="1:6" x14ac:dyDescent="0.25">
      <c r="A129" s="46" t="s">
        <v>427</v>
      </c>
      <c r="B129" s="45">
        <v>-500</v>
      </c>
      <c r="C129" s="31">
        <f>VLOOKUP($A129,級距!$A:$K,9,FALSE)</f>
        <v>10</v>
      </c>
      <c r="D129" s="31">
        <f>VLOOKUP($A129,級距!$A:$K,10,FALSE)</f>
        <v>8</v>
      </c>
      <c r="E129" s="31">
        <f>VLOOKUP($A129,級距!$A:$K,11,FALSE)</f>
        <v>4</v>
      </c>
      <c r="F129" s="31">
        <f t="shared" si="5"/>
        <v>1</v>
      </c>
    </row>
    <row r="130" spans="1:6" x14ac:dyDescent="0.25">
      <c r="A130" s="46" t="s">
        <v>425</v>
      </c>
      <c r="B130" s="45">
        <v>-1850</v>
      </c>
      <c r="C130" s="31">
        <f>VLOOKUP($A130,級距!$A:$K,9,FALSE)</f>
        <v>1</v>
      </c>
      <c r="D130" s="31">
        <f>VLOOKUP($A130,級距!$A:$K,10,FALSE)</f>
        <v>7</v>
      </c>
      <c r="E130" s="31">
        <f>VLOOKUP($A130,級距!$A:$K,11,FALSE)</f>
        <v>3</v>
      </c>
      <c r="F130" s="31">
        <f t="shared" si="5"/>
        <v>1</v>
      </c>
    </row>
    <row r="131" spans="1:6" x14ac:dyDescent="0.25">
      <c r="A131" s="46" t="s">
        <v>422</v>
      </c>
      <c r="B131" s="45">
        <v>-4350</v>
      </c>
      <c r="C131" s="31">
        <f>VLOOKUP($A131,級距!$A:$K,9,FALSE)</f>
        <v>5</v>
      </c>
      <c r="D131" s="31">
        <f>VLOOKUP($A131,級距!$A:$K,10,FALSE)</f>
        <v>1</v>
      </c>
      <c r="E131" s="31">
        <f>VLOOKUP($A131,級距!$A:$K,11,FALSE)</f>
        <v>2</v>
      </c>
      <c r="F131" s="31">
        <f t="shared" si="5"/>
        <v>1</v>
      </c>
    </row>
    <row r="132" spans="1:6" x14ac:dyDescent="0.25">
      <c r="A132" s="46" t="s">
        <v>420</v>
      </c>
      <c r="B132" s="45">
        <v>-1400</v>
      </c>
      <c r="C132" s="31">
        <f>VLOOKUP($A132,級距!$A:$K,9,FALSE)</f>
        <v>1</v>
      </c>
      <c r="D132" s="31">
        <f>VLOOKUP($A132,級距!$A:$K,10,FALSE)</f>
        <v>4</v>
      </c>
      <c r="E132" s="31">
        <f>VLOOKUP($A132,級距!$A:$K,11,FALSE)</f>
        <v>2</v>
      </c>
      <c r="F132" s="31">
        <f t="shared" ref="F132:F195" si="6">IF(A133&lt;&gt;A132,1,0)</f>
        <v>1</v>
      </c>
    </row>
    <row r="133" spans="1:6" x14ac:dyDescent="0.25">
      <c r="A133" s="46" t="s">
        <v>419</v>
      </c>
      <c r="B133" s="45">
        <v>-2650</v>
      </c>
      <c r="C133" s="31">
        <f>VLOOKUP($A133,級距!$A:$K,9,FALSE)</f>
        <v>4</v>
      </c>
      <c r="D133" s="31">
        <f>VLOOKUP($A133,級距!$A:$K,10,FALSE)</f>
        <v>4</v>
      </c>
      <c r="E133" s="31">
        <f>VLOOKUP($A133,級距!$A:$K,11,FALSE)</f>
        <v>2</v>
      </c>
      <c r="F133" s="31">
        <f t="shared" si="6"/>
        <v>1</v>
      </c>
    </row>
    <row r="134" spans="1:6" x14ac:dyDescent="0.25">
      <c r="A134" s="46" t="s">
        <v>418</v>
      </c>
      <c r="B134" s="45">
        <v>-5600</v>
      </c>
      <c r="C134" s="31">
        <f>VLOOKUP($A134,級距!$A:$K,9,FALSE)</f>
        <v>5</v>
      </c>
      <c r="D134" s="31">
        <f>VLOOKUP($A134,級距!$A:$K,10,FALSE)</f>
        <v>2</v>
      </c>
      <c r="E134" s="31">
        <f>VLOOKUP($A134,級距!$A:$K,11,FALSE)</f>
        <v>2</v>
      </c>
      <c r="F134" s="31">
        <f t="shared" si="6"/>
        <v>1</v>
      </c>
    </row>
    <row r="135" spans="1:6" x14ac:dyDescent="0.25">
      <c r="A135" s="46" t="s">
        <v>414</v>
      </c>
      <c r="B135" s="45">
        <v>2000</v>
      </c>
      <c r="C135" s="31">
        <f>VLOOKUP($A135,級距!$A:$K,9,FALSE)</f>
        <v>7</v>
      </c>
      <c r="D135" s="31">
        <f>VLOOKUP($A135,級距!$A:$K,10,FALSE)</f>
        <v>7</v>
      </c>
      <c r="E135" s="31">
        <f>VLOOKUP($A135,級距!$A:$K,11,FALSE)</f>
        <v>4</v>
      </c>
      <c r="F135" s="31">
        <f t="shared" si="6"/>
        <v>1</v>
      </c>
    </row>
    <row r="136" spans="1:6" x14ac:dyDescent="0.25">
      <c r="A136" s="46" t="s">
        <v>412</v>
      </c>
      <c r="B136" s="45">
        <v>700</v>
      </c>
      <c r="C136" s="31">
        <f>VLOOKUP($A136,級距!$A:$K,9,FALSE)</f>
        <v>2</v>
      </c>
      <c r="D136" s="31">
        <f>VLOOKUP($A136,級距!$A:$K,10,FALSE)</f>
        <v>9</v>
      </c>
      <c r="E136" s="31">
        <f>VLOOKUP($A136,級距!$A:$K,11,FALSE)</f>
        <v>3</v>
      </c>
      <c r="F136" s="31">
        <f t="shared" si="6"/>
        <v>1</v>
      </c>
    </row>
    <row r="137" spans="1:6" x14ac:dyDescent="0.25">
      <c r="A137" s="46" t="s">
        <v>410</v>
      </c>
      <c r="B137" s="45">
        <v>4450</v>
      </c>
      <c r="C137" s="31">
        <f>VLOOKUP($A137,級距!$A:$K,9,FALSE)</f>
        <v>7</v>
      </c>
      <c r="D137" s="31">
        <f>VLOOKUP($A137,級距!$A:$K,10,FALSE)</f>
        <v>8</v>
      </c>
      <c r="E137" s="31">
        <f>VLOOKUP($A137,級距!$A:$K,11,FALSE)</f>
        <v>4</v>
      </c>
      <c r="F137" s="31">
        <f t="shared" si="6"/>
        <v>1</v>
      </c>
    </row>
    <row r="138" spans="1:6" x14ac:dyDescent="0.25">
      <c r="A138" s="46" t="s">
        <v>408</v>
      </c>
      <c r="B138" s="45">
        <v>-5400</v>
      </c>
      <c r="C138" s="31">
        <f>VLOOKUP($A138,級距!$A:$K,9,FALSE)</f>
        <v>4</v>
      </c>
      <c r="D138" s="31">
        <f>VLOOKUP($A138,級距!$A:$K,10,FALSE)</f>
        <v>1</v>
      </c>
      <c r="E138" s="31">
        <f>VLOOKUP($A138,級距!$A:$K,11,FALSE)</f>
        <v>2</v>
      </c>
      <c r="F138" s="31">
        <f t="shared" si="6"/>
        <v>1</v>
      </c>
    </row>
    <row r="139" spans="1:6" x14ac:dyDescent="0.25">
      <c r="A139" s="46" t="s">
        <v>407</v>
      </c>
      <c r="B139" s="45">
        <v>2700</v>
      </c>
      <c r="C139" s="31">
        <f>VLOOKUP($A139,級距!$A:$K,9,FALSE)</f>
        <v>3</v>
      </c>
      <c r="D139" s="31">
        <f>VLOOKUP($A139,級距!$A:$K,10,FALSE)</f>
        <v>9</v>
      </c>
      <c r="E139" s="31">
        <f>VLOOKUP($A139,級距!$A:$K,11,FALSE)</f>
        <v>3</v>
      </c>
      <c r="F139" s="31">
        <f t="shared" si="6"/>
        <v>1</v>
      </c>
    </row>
    <row r="140" spans="1:6" x14ac:dyDescent="0.25">
      <c r="A140" s="46" t="s">
        <v>406</v>
      </c>
      <c r="B140" s="45">
        <v>6700</v>
      </c>
      <c r="C140" s="31">
        <f>VLOOKUP($A140,級距!$A:$K,9,FALSE)</f>
        <v>5</v>
      </c>
      <c r="D140" s="31">
        <f>VLOOKUP($A140,級距!$A:$K,10,FALSE)</f>
        <v>9</v>
      </c>
      <c r="E140" s="31">
        <f>VLOOKUP($A140,級距!$A:$K,11,FALSE)</f>
        <v>3</v>
      </c>
      <c r="F140" s="31">
        <f t="shared" si="6"/>
        <v>1</v>
      </c>
    </row>
    <row r="141" spans="1:6" x14ac:dyDescent="0.25">
      <c r="A141" s="46" t="s">
        <v>405</v>
      </c>
      <c r="B141" s="45">
        <v>-700</v>
      </c>
      <c r="C141" s="31">
        <f>VLOOKUP($A141,級距!$A:$K,9,FALSE)</f>
        <v>2</v>
      </c>
      <c r="D141" s="31">
        <f>VLOOKUP($A141,級距!$A:$K,10,FALSE)</f>
        <v>2</v>
      </c>
      <c r="E141" s="31">
        <f>VLOOKUP($A141,級距!$A:$K,11,FALSE)</f>
        <v>2</v>
      </c>
      <c r="F141" s="31">
        <f t="shared" si="6"/>
        <v>1</v>
      </c>
    </row>
    <row r="142" spans="1:6" x14ac:dyDescent="0.25">
      <c r="A142" s="46" t="s">
        <v>402</v>
      </c>
      <c r="B142" s="45">
        <v>-700</v>
      </c>
      <c r="C142" s="31">
        <f>VLOOKUP($A142,級距!$A:$K,9,FALSE)</f>
        <v>2</v>
      </c>
      <c r="D142" s="31">
        <f>VLOOKUP($A142,級距!$A:$K,10,FALSE)</f>
        <v>3</v>
      </c>
      <c r="E142" s="31">
        <f>VLOOKUP($A142,級距!$A:$K,11,FALSE)</f>
        <v>2</v>
      </c>
      <c r="F142" s="31">
        <f t="shared" si="6"/>
        <v>1</v>
      </c>
    </row>
    <row r="143" spans="1:6" x14ac:dyDescent="0.25">
      <c r="A143" s="46" t="s">
        <v>397</v>
      </c>
      <c r="B143" s="45">
        <v>2100</v>
      </c>
      <c r="C143" s="31">
        <f>VLOOKUP($A143,級距!$A:$K,9,FALSE)</f>
        <v>3</v>
      </c>
      <c r="D143" s="31">
        <f>VLOOKUP($A143,級距!$A:$K,10,FALSE)</f>
        <v>10</v>
      </c>
      <c r="E143" s="31">
        <f>VLOOKUP($A143,級距!$A:$K,11,FALSE)</f>
        <v>3</v>
      </c>
      <c r="F143" s="31">
        <f t="shared" si="6"/>
        <v>1</v>
      </c>
    </row>
    <row r="144" spans="1:6" x14ac:dyDescent="0.25">
      <c r="A144" s="46" t="s">
        <v>396</v>
      </c>
      <c r="B144" s="45">
        <v>-2500</v>
      </c>
      <c r="C144" s="31">
        <f>VLOOKUP($A144,級距!$A:$K,9,FALSE)</f>
        <v>2</v>
      </c>
      <c r="D144" s="31">
        <f>VLOOKUP($A144,級距!$A:$K,10,FALSE)</f>
        <v>4</v>
      </c>
      <c r="E144" s="31">
        <f>VLOOKUP($A144,級距!$A:$K,11,FALSE)</f>
        <v>2</v>
      </c>
      <c r="F144" s="31">
        <f t="shared" si="6"/>
        <v>1</v>
      </c>
    </row>
    <row r="145" spans="1:6" x14ac:dyDescent="0.25">
      <c r="A145" s="46" t="s">
        <v>392</v>
      </c>
      <c r="B145" s="45">
        <v>3500</v>
      </c>
      <c r="C145" s="31">
        <f>VLOOKUP($A145,級距!$A:$K,9,FALSE)</f>
        <v>5</v>
      </c>
      <c r="D145" s="31">
        <f>VLOOKUP($A145,級距!$A:$K,10,FALSE)</f>
        <v>6</v>
      </c>
      <c r="E145" s="31">
        <f>VLOOKUP($A145,級距!$A:$K,11,FALSE)</f>
        <v>2</v>
      </c>
      <c r="F145" s="31">
        <f t="shared" si="6"/>
        <v>1</v>
      </c>
    </row>
    <row r="146" spans="1:6" x14ac:dyDescent="0.25">
      <c r="A146" s="46" t="s">
        <v>389</v>
      </c>
      <c r="B146" s="45">
        <v>3300</v>
      </c>
      <c r="C146" s="31">
        <f>VLOOKUP($A146,級距!$A:$K,9,FALSE)</f>
        <v>5</v>
      </c>
      <c r="D146" s="31">
        <f>VLOOKUP($A146,級距!$A:$K,10,FALSE)</f>
        <v>8</v>
      </c>
      <c r="E146" s="31">
        <f>VLOOKUP($A146,級距!$A:$K,11,FALSE)</f>
        <v>3</v>
      </c>
      <c r="F146" s="31">
        <f t="shared" si="6"/>
        <v>1</v>
      </c>
    </row>
    <row r="147" spans="1:6" x14ac:dyDescent="0.25">
      <c r="A147" s="46" t="s">
        <v>384</v>
      </c>
      <c r="B147" s="45">
        <v>-5300</v>
      </c>
      <c r="C147" s="31">
        <f>VLOOKUP($A147,級距!$A:$K,9,FALSE)</f>
        <v>5</v>
      </c>
      <c r="D147" s="31">
        <f>VLOOKUP($A147,級距!$A:$K,10,FALSE)</f>
        <v>3</v>
      </c>
      <c r="E147" s="31">
        <f>VLOOKUP($A147,級距!$A:$K,11,FALSE)</f>
        <v>2</v>
      </c>
      <c r="F147" s="31">
        <f t="shared" si="6"/>
        <v>1</v>
      </c>
    </row>
    <row r="148" spans="1:6" x14ac:dyDescent="0.25">
      <c r="A148" s="46" t="s">
        <v>381</v>
      </c>
      <c r="B148" s="45">
        <v>300</v>
      </c>
      <c r="C148" s="31">
        <f>VLOOKUP($A148,級距!$A:$K,9,FALSE)</f>
        <v>2</v>
      </c>
      <c r="D148" s="31">
        <f>VLOOKUP($A148,級距!$A:$K,10,FALSE)</f>
        <v>8</v>
      </c>
      <c r="E148" s="31">
        <f>VLOOKUP($A148,級距!$A:$K,11,FALSE)</f>
        <v>3</v>
      </c>
      <c r="F148" s="31">
        <f t="shared" si="6"/>
        <v>1</v>
      </c>
    </row>
    <row r="149" spans="1:6" x14ac:dyDescent="0.25">
      <c r="A149" s="46" t="s">
        <v>378</v>
      </c>
      <c r="B149" s="45">
        <v>2400</v>
      </c>
      <c r="C149" s="31">
        <f>VLOOKUP($A149,級距!$A:$K,9,FALSE)</f>
        <v>2</v>
      </c>
      <c r="D149" s="31">
        <f>VLOOKUP($A149,級距!$A:$K,10,FALSE)</f>
        <v>6</v>
      </c>
      <c r="E149" s="31">
        <f>VLOOKUP($A149,級距!$A:$K,11,FALSE)</f>
        <v>2</v>
      </c>
      <c r="F149" s="31">
        <f t="shared" si="6"/>
        <v>1</v>
      </c>
    </row>
    <row r="150" spans="1:6" x14ac:dyDescent="0.25">
      <c r="A150" s="46" t="s">
        <v>373</v>
      </c>
      <c r="B150" s="45">
        <v>-2900</v>
      </c>
      <c r="C150" s="31">
        <f>VLOOKUP($A150,級距!$A:$K,9,FALSE)</f>
        <v>2</v>
      </c>
      <c r="D150" s="31">
        <f>VLOOKUP($A150,級距!$A:$K,10,FALSE)</f>
        <v>6</v>
      </c>
      <c r="E150" s="31">
        <f>VLOOKUP($A150,級距!$A:$K,11,FALSE)</f>
        <v>2</v>
      </c>
      <c r="F150" s="31">
        <f t="shared" si="6"/>
        <v>1</v>
      </c>
    </row>
    <row r="151" spans="1:6" x14ac:dyDescent="0.25">
      <c r="A151" s="46" t="s">
        <v>372</v>
      </c>
      <c r="B151" s="45">
        <v>-3150</v>
      </c>
      <c r="C151" s="31">
        <f>VLOOKUP($A151,級距!$A:$K,9,FALSE)</f>
        <v>1</v>
      </c>
      <c r="D151" s="31">
        <f>VLOOKUP($A151,級距!$A:$K,10,FALSE)</f>
        <v>4</v>
      </c>
      <c r="E151" s="31">
        <f>VLOOKUP($A151,級距!$A:$K,11,FALSE)</f>
        <v>2</v>
      </c>
      <c r="F151" s="31">
        <f t="shared" si="6"/>
        <v>1</v>
      </c>
    </row>
    <row r="152" spans="1:6" x14ac:dyDescent="0.25">
      <c r="A152" s="46" t="s">
        <v>371</v>
      </c>
      <c r="B152" s="45">
        <v>700</v>
      </c>
      <c r="C152" s="31">
        <f>VLOOKUP($A152,級距!$A:$K,9,FALSE)</f>
        <v>3</v>
      </c>
      <c r="D152" s="31">
        <f>VLOOKUP($A152,級距!$A:$K,10,FALSE)</f>
        <v>5</v>
      </c>
      <c r="E152" s="31">
        <f>VLOOKUP($A152,級距!$A:$K,11,FALSE)</f>
        <v>2</v>
      </c>
      <c r="F152" s="31">
        <f t="shared" si="6"/>
        <v>1</v>
      </c>
    </row>
    <row r="153" spans="1:6" x14ac:dyDescent="0.25">
      <c r="A153" s="46" t="s">
        <v>370</v>
      </c>
      <c r="B153" s="45">
        <v>-2000</v>
      </c>
      <c r="C153" s="31">
        <f>VLOOKUP($A153,級距!$A:$K,9,FALSE)</f>
        <v>4</v>
      </c>
      <c r="D153" s="31">
        <f>VLOOKUP($A153,級距!$A:$K,10,FALSE)</f>
        <v>7</v>
      </c>
      <c r="E153" s="31">
        <f>VLOOKUP($A153,級距!$A:$K,11,FALSE)</f>
        <v>3</v>
      </c>
      <c r="F153" s="31">
        <f t="shared" si="6"/>
        <v>1</v>
      </c>
    </row>
    <row r="154" spans="1:6" x14ac:dyDescent="0.25">
      <c r="A154" s="46" t="s">
        <v>369</v>
      </c>
      <c r="B154" s="45">
        <v>-500</v>
      </c>
      <c r="C154" s="31">
        <f>VLOOKUP($A154,級距!$A:$K,9,FALSE)</f>
        <v>8</v>
      </c>
      <c r="D154" s="31">
        <f>VLOOKUP($A154,級距!$A:$K,10,FALSE)</f>
        <v>8</v>
      </c>
      <c r="E154" s="31">
        <f>VLOOKUP($A154,級距!$A:$K,11,FALSE)</f>
        <v>4</v>
      </c>
      <c r="F154" s="31">
        <f t="shared" si="6"/>
        <v>1</v>
      </c>
    </row>
    <row r="155" spans="1:6" x14ac:dyDescent="0.25">
      <c r="A155" s="46" t="s">
        <v>368</v>
      </c>
      <c r="B155" s="45">
        <v>100</v>
      </c>
      <c r="C155" s="31">
        <f>VLOOKUP($A155,級距!$A:$K,9,FALSE)</f>
        <v>4</v>
      </c>
      <c r="D155" s="31">
        <f>VLOOKUP($A155,級距!$A:$K,10,FALSE)</f>
        <v>6</v>
      </c>
      <c r="E155" s="31">
        <f>VLOOKUP($A155,級距!$A:$K,11,FALSE)</f>
        <v>2</v>
      </c>
      <c r="F155" s="31">
        <f t="shared" si="6"/>
        <v>1</v>
      </c>
    </row>
    <row r="156" spans="1:6" x14ac:dyDescent="0.25">
      <c r="A156" s="46" t="s">
        <v>365</v>
      </c>
      <c r="B156" s="45">
        <v>3600</v>
      </c>
      <c r="C156" s="31">
        <f>VLOOKUP($A156,級距!$A:$K,9,FALSE)</f>
        <v>6</v>
      </c>
      <c r="D156" s="31">
        <f>VLOOKUP($A156,級距!$A:$K,10,FALSE)</f>
        <v>9</v>
      </c>
      <c r="E156" s="31">
        <f>VLOOKUP($A156,級距!$A:$K,11,FALSE)</f>
        <v>4</v>
      </c>
      <c r="F156" s="31">
        <f t="shared" si="6"/>
        <v>1</v>
      </c>
    </row>
    <row r="157" spans="1:6" x14ac:dyDescent="0.25">
      <c r="A157" s="46" t="s">
        <v>364</v>
      </c>
      <c r="B157" s="45">
        <v>21350</v>
      </c>
      <c r="C157" s="31">
        <f>VLOOKUP($A157,級距!$A:$K,9,FALSE)</f>
        <v>10</v>
      </c>
      <c r="D157" s="31">
        <f>VLOOKUP($A157,級距!$A:$K,10,FALSE)</f>
        <v>10</v>
      </c>
      <c r="E157" s="31">
        <f>VLOOKUP($A157,級距!$A:$K,11,FALSE)</f>
        <v>4</v>
      </c>
      <c r="F157" s="31">
        <f t="shared" si="6"/>
        <v>1</v>
      </c>
    </row>
    <row r="158" spans="1:6" x14ac:dyDescent="0.25">
      <c r="A158" s="46" t="s">
        <v>363</v>
      </c>
      <c r="B158" s="45">
        <v>-900</v>
      </c>
      <c r="C158" s="31">
        <f>VLOOKUP($A158,級距!$A:$K,9,FALSE)</f>
        <v>3</v>
      </c>
      <c r="D158" s="31">
        <f>VLOOKUP($A158,級距!$A:$K,10,FALSE)</f>
        <v>8</v>
      </c>
      <c r="E158" s="31">
        <f>VLOOKUP($A158,級距!$A:$K,11,FALSE)</f>
        <v>3</v>
      </c>
      <c r="F158" s="31">
        <f t="shared" si="6"/>
        <v>1</v>
      </c>
    </row>
    <row r="159" spans="1:6" x14ac:dyDescent="0.25">
      <c r="A159" s="46" t="s">
        <v>362</v>
      </c>
      <c r="B159" s="45">
        <v>2500</v>
      </c>
      <c r="C159" s="31">
        <f>VLOOKUP($A159,級距!$A:$K,9,FALSE)</f>
        <v>1</v>
      </c>
      <c r="D159" s="31">
        <f>VLOOKUP($A159,級距!$A:$K,10,FALSE)</f>
        <v>6</v>
      </c>
      <c r="E159" s="31">
        <f>VLOOKUP($A159,級距!$A:$K,11,FALSE)</f>
        <v>2</v>
      </c>
      <c r="F159" s="31">
        <f t="shared" si="6"/>
        <v>1</v>
      </c>
    </row>
    <row r="160" spans="1:6" x14ac:dyDescent="0.25">
      <c r="A160" s="46" t="s">
        <v>361</v>
      </c>
      <c r="B160" s="45">
        <v>-3000</v>
      </c>
      <c r="C160" s="31">
        <f>VLOOKUP($A160,級距!$A:$K,9,FALSE)</f>
        <v>1</v>
      </c>
      <c r="D160" s="31">
        <f>VLOOKUP($A160,級距!$A:$K,10,FALSE)</f>
        <v>1</v>
      </c>
      <c r="E160" s="31">
        <f>VLOOKUP($A160,級距!$A:$K,11,FALSE)</f>
        <v>2</v>
      </c>
      <c r="F160" s="31">
        <f t="shared" si="6"/>
        <v>1</v>
      </c>
    </row>
    <row r="161" spans="1:6" x14ac:dyDescent="0.25">
      <c r="A161" s="46" t="s">
        <v>360</v>
      </c>
      <c r="B161" s="45">
        <v>4500</v>
      </c>
      <c r="C161" s="31">
        <f>VLOOKUP($A161,級距!$A:$K,9,FALSE)</f>
        <v>4</v>
      </c>
      <c r="D161" s="31">
        <f>VLOOKUP($A161,級距!$A:$K,10,FALSE)</f>
        <v>7</v>
      </c>
      <c r="E161" s="31">
        <f>VLOOKUP($A161,級距!$A:$K,11,FALSE)</f>
        <v>3</v>
      </c>
      <c r="F161" s="31">
        <f t="shared" si="6"/>
        <v>1</v>
      </c>
    </row>
    <row r="162" spans="1:6" x14ac:dyDescent="0.25">
      <c r="A162" s="46" t="s">
        <v>354</v>
      </c>
      <c r="B162" s="45">
        <v>4900</v>
      </c>
      <c r="C162" s="31">
        <f>VLOOKUP($A162,級距!$A:$K,9,FALSE)</f>
        <v>5</v>
      </c>
      <c r="D162" s="31">
        <f>VLOOKUP($A162,級距!$A:$K,10,FALSE)</f>
        <v>10</v>
      </c>
      <c r="E162" s="31">
        <f>VLOOKUP($A162,級距!$A:$K,11,FALSE)</f>
        <v>3</v>
      </c>
      <c r="F162" s="31">
        <f t="shared" si="6"/>
        <v>1</v>
      </c>
    </row>
    <row r="163" spans="1:6" x14ac:dyDescent="0.25">
      <c r="A163" s="46" t="s">
        <v>348</v>
      </c>
      <c r="B163" s="45">
        <v>-2350</v>
      </c>
      <c r="C163" s="31">
        <f>VLOOKUP($A163,級距!$A:$K,9,FALSE)</f>
        <v>5</v>
      </c>
      <c r="D163" s="31">
        <f>VLOOKUP($A163,級距!$A:$K,10,FALSE)</f>
        <v>5</v>
      </c>
      <c r="E163" s="31">
        <f>VLOOKUP($A163,級距!$A:$K,11,FALSE)</f>
        <v>2</v>
      </c>
      <c r="F163" s="31">
        <f t="shared" si="6"/>
        <v>1</v>
      </c>
    </row>
    <row r="164" spans="1:6" x14ac:dyDescent="0.25">
      <c r="A164" s="46" t="s">
        <v>345</v>
      </c>
      <c r="B164" s="45">
        <v>10750</v>
      </c>
      <c r="C164" s="31">
        <f>VLOOKUP($A164,級距!$A:$K,9,FALSE)</f>
        <v>7</v>
      </c>
      <c r="D164" s="31">
        <f>VLOOKUP($A164,級距!$A:$K,10,FALSE)</f>
        <v>7</v>
      </c>
      <c r="E164" s="31">
        <f>VLOOKUP($A164,級距!$A:$K,11,FALSE)</f>
        <v>4</v>
      </c>
      <c r="F164" s="31">
        <f t="shared" si="6"/>
        <v>1</v>
      </c>
    </row>
    <row r="165" spans="1:6" x14ac:dyDescent="0.25">
      <c r="A165" s="46" t="s">
        <v>341</v>
      </c>
      <c r="B165" s="45">
        <v>6150</v>
      </c>
      <c r="C165" s="31">
        <f>VLOOKUP($A165,級距!$A:$K,9,FALSE)</f>
        <v>8</v>
      </c>
      <c r="D165" s="31">
        <f>VLOOKUP($A165,級距!$A:$K,10,FALSE)</f>
        <v>8</v>
      </c>
      <c r="E165" s="31">
        <f>VLOOKUP($A165,級距!$A:$K,11,FALSE)</f>
        <v>4</v>
      </c>
      <c r="F165" s="31">
        <f t="shared" si="6"/>
        <v>1</v>
      </c>
    </row>
    <row r="166" spans="1:6" x14ac:dyDescent="0.25">
      <c r="A166" s="46" t="s">
        <v>337</v>
      </c>
      <c r="B166" s="45">
        <v>-5400</v>
      </c>
      <c r="C166" s="31">
        <f>VLOOKUP($A166,級距!$A:$K,9,FALSE)</f>
        <v>5</v>
      </c>
      <c r="D166" s="31">
        <f>VLOOKUP($A166,級距!$A:$K,10,FALSE)</f>
        <v>4</v>
      </c>
      <c r="E166" s="31">
        <f>VLOOKUP($A166,級距!$A:$K,11,FALSE)</f>
        <v>2</v>
      </c>
      <c r="F166" s="31">
        <f t="shared" si="6"/>
        <v>1</v>
      </c>
    </row>
    <row r="167" spans="1:6" x14ac:dyDescent="0.25">
      <c r="A167" s="46" t="s">
        <v>334</v>
      </c>
      <c r="B167" s="45">
        <v>-7400</v>
      </c>
      <c r="C167" s="31">
        <f>VLOOKUP($A167,級距!$A:$K,9,FALSE)</f>
        <v>3</v>
      </c>
      <c r="D167" s="31">
        <f>VLOOKUP($A167,級距!$A:$K,10,FALSE)</f>
        <v>6</v>
      </c>
      <c r="E167" s="31">
        <f>VLOOKUP($A167,級距!$A:$K,11,FALSE)</f>
        <v>2</v>
      </c>
      <c r="F167" s="31">
        <f t="shared" si="6"/>
        <v>1</v>
      </c>
    </row>
    <row r="168" spans="1:6" x14ac:dyDescent="0.25">
      <c r="A168" s="46" t="s">
        <v>329</v>
      </c>
      <c r="B168" s="45">
        <v>7000</v>
      </c>
      <c r="C168" s="31">
        <f>VLOOKUP($A168,級距!$A:$K,9,FALSE)</f>
        <v>8</v>
      </c>
      <c r="D168" s="31">
        <f>VLOOKUP($A168,級距!$A:$K,10,FALSE)</f>
        <v>7</v>
      </c>
      <c r="E168" s="31">
        <f>VLOOKUP($A168,級距!$A:$K,11,FALSE)</f>
        <v>4</v>
      </c>
      <c r="F168" s="31">
        <f t="shared" si="6"/>
        <v>1</v>
      </c>
    </row>
    <row r="169" spans="1:6" x14ac:dyDescent="0.25">
      <c r="A169" s="46" t="s">
        <v>326</v>
      </c>
      <c r="B169" s="45">
        <v>1550</v>
      </c>
      <c r="C169" s="31">
        <f>VLOOKUP($A169,級距!$A:$K,9,FALSE)</f>
        <v>10</v>
      </c>
      <c r="D169" s="31">
        <f>VLOOKUP($A169,級距!$A:$K,10,FALSE)</f>
        <v>9</v>
      </c>
      <c r="E169" s="31">
        <f>VLOOKUP($A169,級距!$A:$K,11,FALSE)</f>
        <v>4</v>
      </c>
      <c r="F169" s="31">
        <f t="shared" si="6"/>
        <v>1</v>
      </c>
    </row>
    <row r="170" spans="1:6" x14ac:dyDescent="0.25">
      <c r="A170" s="46" t="s">
        <v>325</v>
      </c>
      <c r="B170" s="45">
        <v>-5300</v>
      </c>
      <c r="C170" s="31">
        <f>VLOOKUP($A170,級距!$A:$K,9,FALSE)</f>
        <v>2</v>
      </c>
      <c r="D170" s="31">
        <f>VLOOKUP($A170,級距!$A:$K,10,FALSE)</f>
        <v>4</v>
      </c>
      <c r="E170" s="31">
        <f>VLOOKUP($A170,級距!$A:$K,11,FALSE)</f>
        <v>2</v>
      </c>
      <c r="F170" s="31">
        <f t="shared" si="6"/>
        <v>1</v>
      </c>
    </row>
    <row r="171" spans="1:6" x14ac:dyDescent="0.25">
      <c r="A171" s="46" t="s">
        <v>322</v>
      </c>
      <c r="B171" s="45">
        <v>2600</v>
      </c>
      <c r="C171" s="31">
        <f>VLOOKUP($A171,級距!$A:$K,9,FALSE)</f>
        <v>5</v>
      </c>
      <c r="D171" s="31">
        <f>VLOOKUP($A171,級距!$A:$K,10,FALSE)</f>
        <v>6</v>
      </c>
      <c r="E171" s="31">
        <f>VLOOKUP($A171,級距!$A:$K,11,FALSE)</f>
        <v>2</v>
      </c>
      <c r="F171" s="31">
        <f t="shared" si="6"/>
        <v>1</v>
      </c>
    </row>
    <row r="172" spans="1:6" x14ac:dyDescent="0.25">
      <c r="A172" s="46" t="s">
        <v>320</v>
      </c>
      <c r="B172" s="45">
        <v>-7150</v>
      </c>
      <c r="C172" s="31">
        <f>VLOOKUP($A172,級距!$A:$K,9,FALSE)</f>
        <v>7</v>
      </c>
      <c r="D172" s="31">
        <f>VLOOKUP($A172,級距!$A:$K,10,FALSE)</f>
        <v>4</v>
      </c>
      <c r="E172" s="31">
        <f>VLOOKUP($A172,級距!$A:$K,11,FALSE)</f>
        <v>1</v>
      </c>
      <c r="F172" s="31">
        <f t="shared" si="6"/>
        <v>1</v>
      </c>
    </row>
    <row r="173" spans="1:6" x14ac:dyDescent="0.25">
      <c r="A173" s="46" t="s">
        <v>318</v>
      </c>
      <c r="B173" s="45">
        <v>800</v>
      </c>
      <c r="C173" s="31">
        <f>VLOOKUP($A173,級距!$A:$K,9,FALSE)</f>
        <v>3</v>
      </c>
      <c r="D173" s="31">
        <f>VLOOKUP($A173,級距!$A:$K,10,FALSE)</f>
        <v>7</v>
      </c>
      <c r="E173" s="31">
        <f>VLOOKUP($A173,級距!$A:$K,11,FALSE)</f>
        <v>3</v>
      </c>
      <c r="F173" s="31">
        <f t="shared" si="6"/>
        <v>1</v>
      </c>
    </row>
    <row r="174" spans="1:6" x14ac:dyDescent="0.25">
      <c r="A174" s="46" t="s">
        <v>317</v>
      </c>
      <c r="B174" s="45">
        <v>-600</v>
      </c>
      <c r="C174" s="31">
        <f>VLOOKUP($A174,級距!$A:$K,9,FALSE)</f>
        <v>3</v>
      </c>
      <c r="D174" s="31">
        <f>VLOOKUP($A174,級距!$A:$K,10,FALSE)</f>
        <v>7</v>
      </c>
      <c r="E174" s="31">
        <f>VLOOKUP($A174,級距!$A:$K,11,FALSE)</f>
        <v>3</v>
      </c>
      <c r="F174" s="31">
        <f t="shared" si="6"/>
        <v>1</v>
      </c>
    </row>
    <row r="175" spans="1:6" x14ac:dyDescent="0.25">
      <c r="A175" s="46" t="s">
        <v>311</v>
      </c>
      <c r="B175" s="45">
        <v>4450</v>
      </c>
      <c r="C175" s="31">
        <f>VLOOKUP($A175,級距!$A:$K,9,FALSE)</f>
        <v>8</v>
      </c>
      <c r="D175" s="31">
        <f>VLOOKUP($A175,級距!$A:$K,10,FALSE)</f>
        <v>3</v>
      </c>
      <c r="E175" s="31">
        <f>VLOOKUP($A175,級距!$A:$K,11,FALSE)</f>
        <v>1</v>
      </c>
      <c r="F175" s="31">
        <f t="shared" si="6"/>
        <v>1</v>
      </c>
    </row>
    <row r="176" spans="1:6" x14ac:dyDescent="0.25">
      <c r="A176" s="46" t="s">
        <v>310</v>
      </c>
      <c r="B176" s="45">
        <v>1000</v>
      </c>
      <c r="C176" s="31">
        <f>VLOOKUP($A176,級距!$A:$K,9,FALSE)</f>
        <v>4</v>
      </c>
      <c r="D176" s="31">
        <f>VLOOKUP($A176,級距!$A:$K,10,FALSE)</f>
        <v>5</v>
      </c>
      <c r="E176" s="31">
        <f>VLOOKUP($A176,級距!$A:$K,11,FALSE)</f>
        <v>2</v>
      </c>
      <c r="F176" s="31">
        <f t="shared" si="6"/>
        <v>1</v>
      </c>
    </row>
    <row r="177" spans="1:6" x14ac:dyDescent="0.25">
      <c r="A177" s="46" t="s">
        <v>309</v>
      </c>
      <c r="B177" s="45">
        <v>-1500</v>
      </c>
      <c r="C177" s="31">
        <f>VLOOKUP($A177,級距!$A:$K,9,FALSE)</f>
        <v>4</v>
      </c>
      <c r="D177" s="31">
        <f>VLOOKUP($A177,級距!$A:$K,10,FALSE)</f>
        <v>7</v>
      </c>
      <c r="E177" s="31">
        <f>VLOOKUP($A177,級距!$A:$K,11,FALSE)</f>
        <v>3</v>
      </c>
      <c r="F177" s="31">
        <f t="shared" si="6"/>
        <v>1</v>
      </c>
    </row>
    <row r="178" spans="1:6" x14ac:dyDescent="0.25">
      <c r="A178" s="46" t="s">
        <v>308</v>
      </c>
      <c r="B178" s="45">
        <v>3150</v>
      </c>
      <c r="C178" s="31">
        <f>VLOOKUP($A178,級距!$A:$K,9,FALSE)</f>
        <v>8</v>
      </c>
      <c r="D178" s="31">
        <f>VLOOKUP($A178,級距!$A:$K,10,FALSE)</f>
        <v>9</v>
      </c>
      <c r="E178" s="31">
        <f>VLOOKUP($A178,級距!$A:$K,11,FALSE)</f>
        <v>4</v>
      </c>
      <c r="F178" s="31">
        <f t="shared" si="6"/>
        <v>1</v>
      </c>
    </row>
    <row r="179" spans="1:6" x14ac:dyDescent="0.25">
      <c r="A179" s="46" t="s">
        <v>307</v>
      </c>
      <c r="B179" s="45">
        <v>-400</v>
      </c>
      <c r="C179" s="31">
        <f>VLOOKUP($A179,級距!$A:$K,9,FALSE)</f>
        <v>2</v>
      </c>
      <c r="D179" s="31">
        <f>VLOOKUP($A179,級距!$A:$K,10,FALSE)</f>
        <v>1</v>
      </c>
      <c r="E179" s="31">
        <f>VLOOKUP($A179,級距!$A:$K,11,FALSE)</f>
        <v>2</v>
      </c>
      <c r="F179" s="31">
        <f t="shared" si="6"/>
        <v>1</v>
      </c>
    </row>
    <row r="180" spans="1:6" x14ac:dyDescent="0.25">
      <c r="A180" s="46" t="s">
        <v>305</v>
      </c>
      <c r="B180" s="45">
        <v>-5400</v>
      </c>
      <c r="C180" s="31">
        <f>VLOOKUP($A180,級距!$A:$K,9,FALSE)</f>
        <v>5</v>
      </c>
      <c r="D180" s="31">
        <f>VLOOKUP($A180,級距!$A:$K,10,FALSE)</f>
        <v>1</v>
      </c>
      <c r="E180" s="31">
        <f>VLOOKUP($A180,級距!$A:$K,11,FALSE)</f>
        <v>2</v>
      </c>
      <c r="F180" s="31">
        <f t="shared" si="6"/>
        <v>1</v>
      </c>
    </row>
    <row r="181" spans="1:6" x14ac:dyDescent="0.25">
      <c r="A181" s="46" t="s">
        <v>304</v>
      </c>
      <c r="B181" s="45">
        <v>900</v>
      </c>
      <c r="C181" s="31">
        <f>VLOOKUP($A181,級距!$A:$K,9,FALSE)</f>
        <v>7</v>
      </c>
      <c r="D181" s="31">
        <f>VLOOKUP($A181,級距!$A:$K,10,FALSE)</f>
        <v>7</v>
      </c>
      <c r="E181" s="31">
        <f>VLOOKUP($A181,級距!$A:$K,11,FALSE)</f>
        <v>4</v>
      </c>
      <c r="F181" s="31">
        <f t="shared" si="6"/>
        <v>1</v>
      </c>
    </row>
    <row r="182" spans="1:6" x14ac:dyDescent="0.25">
      <c r="A182" s="46" t="s">
        <v>302</v>
      </c>
      <c r="B182" s="45">
        <v>700</v>
      </c>
      <c r="C182" s="31">
        <f>VLOOKUP($A182,級距!$A:$K,9,FALSE)</f>
        <v>6</v>
      </c>
      <c r="D182" s="31">
        <f>VLOOKUP($A182,級距!$A:$K,10,FALSE)</f>
        <v>7</v>
      </c>
      <c r="E182" s="31">
        <f>VLOOKUP($A182,級距!$A:$K,11,FALSE)</f>
        <v>4</v>
      </c>
      <c r="F182" s="31">
        <f t="shared" si="6"/>
        <v>1</v>
      </c>
    </row>
    <row r="183" spans="1:6" x14ac:dyDescent="0.25">
      <c r="A183" s="46" t="s">
        <v>301</v>
      </c>
      <c r="B183" s="45">
        <v>1700</v>
      </c>
      <c r="C183" s="31">
        <f>VLOOKUP($A183,級距!$A:$K,9,FALSE)</f>
        <v>2</v>
      </c>
      <c r="D183" s="31">
        <f>VLOOKUP($A183,級距!$A:$K,10,FALSE)</f>
        <v>6</v>
      </c>
      <c r="E183" s="31">
        <f>VLOOKUP($A183,級距!$A:$K,11,FALSE)</f>
        <v>2</v>
      </c>
      <c r="F183" s="31">
        <f t="shared" si="6"/>
        <v>1</v>
      </c>
    </row>
    <row r="184" spans="1:6" x14ac:dyDescent="0.25">
      <c r="A184" s="46" t="s">
        <v>300</v>
      </c>
      <c r="B184" s="45">
        <v>4500</v>
      </c>
      <c r="C184" s="31">
        <f>VLOOKUP($A184,級距!$A:$K,9,FALSE)</f>
        <v>7</v>
      </c>
      <c r="D184" s="31">
        <f>VLOOKUP($A184,級距!$A:$K,10,FALSE)</f>
        <v>9</v>
      </c>
      <c r="E184" s="31">
        <f>VLOOKUP($A184,級距!$A:$K,11,FALSE)</f>
        <v>4</v>
      </c>
      <c r="F184" s="31">
        <f t="shared" si="6"/>
        <v>1</v>
      </c>
    </row>
    <row r="185" spans="1:6" x14ac:dyDescent="0.25">
      <c r="A185" s="46" t="s">
        <v>299</v>
      </c>
      <c r="B185" s="45">
        <v>2200</v>
      </c>
      <c r="C185" s="31">
        <f>VLOOKUP($A185,級距!$A:$K,9,FALSE)</f>
        <v>5</v>
      </c>
      <c r="D185" s="31">
        <f>VLOOKUP($A185,級距!$A:$K,10,FALSE)</f>
        <v>3</v>
      </c>
      <c r="E185" s="31">
        <f>VLOOKUP($A185,級距!$A:$K,11,FALSE)</f>
        <v>2</v>
      </c>
      <c r="F185" s="31">
        <f t="shared" si="6"/>
        <v>1</v>
      </c>
    </row>
    <row r="186" spans="1:6" x14ac:dyDescent="0.25">
      <c r="A186" s="46" t="s">
        <v>296</v>
      </c>
      <c r="B186" s="45">
        <v>-4200</v>
      </c>
      <c r="C186" s="31">
        <f>VLOOKUP($A186,級距!$A:$K,9,FALSE)</f>
        <v>4</v>
      </c>
      <c r="D186" s="31">
        <f>VLOOKUP($A186,級距!$A:$K,10,FALSE)</f>
        <v>1</v>
      </c>
      <c r="E186" s="31">
        <f>VLOOKUP($A186,級距!$A:$K,11,FALSE)</f>
        <v>2</v>
      </c>
      <c r="F186" s="31">
        <f t="shared" si="6"/>
        <v>1</v>
      </c>
    </row>
    <row r="187" spans="1:6" x14ac:dyDescent="0.25">
      <c r="A187" s="46" t="s">
        <v>295</v>
      </c>
      <c r="B187" s="45">
        <v>4450</v>
      </c>
      <c r="C187" s="31">
        <f>VLOOKUP($A187,級距!$A:$K,9,FALSE)</f>
        <v>7</v>
      </c>
      <c r="D187" s="31">
        <f>VLOOKUP($A187,級距!$A:$K,10,FALSE)</f>
        <v>8</v>
      </c>
      <c r="E187" s="31">
        <f>VLOOKUP($A187,級距!$A:$K,11,FALSE)</f>
        <v>4</v>
      </c>
      <c r="F187" s="31">
        <f t="shared" si="6"/>
        <v>1</v>
      </c>
    </row>
    <row r="188" spans="1:6" x14ac:dyDescent="0.25">
      <c r="A188" s="46" t="s">
        <v>293</v>
      </c>
      <c r="B188" s="45">
        <v>-5900</v>
      </c>
      <c r="C188" s="31">
        <f>VLOOKUP($A188,級距!$A:$K,9,FALSE)</f>
        <v>4</v>
      </c>
      <c r="D188" s="31">
        <f>VLOOKUP($A188,級距!$A:$K,10,FALSE)</f>
        <v>1</v>
      </c>
      <c r="E188" s="31">
        <f>VLOOKUP($A188,級距!$A:$K,11,FALSE)</f>
        <v>2</v>
      </c>
      <c r="F188" s="31">
        <f t="shared" si="6"/>
        <v>1</v>
      </c>
    </row>
    <row r="189" spans="1:6" x14ac:dyDescent="0.25">
      <c r="A189" s="46" t="s">
        <v>292</v>
      </c>
      <c r="B189" s="45">
        <v>-7300</v>
      </c>
      <c r="C189" s="31">
        <f>VLOOKUP($A189,級距!$A:$K,9,FALSE)</f>
        <v>2</v>
      </c>
      <c r="D189" s="31">
        <f>VLOOKUP($A189,級距!$A:$K,10,FALSE)</f>
        <v>2</v>
      </c>
      <c r="E189" s="31">
        <f>VLOOKUP($A189,級距!$A:$K,11,FALSE)</f>
        <v>2</v>
      </c>
      <c r="F189" s="31">
        <f t="shared" si="6"/>
        <v>1</v>
      </c>
    </row>
    <row r="190" spans="1:6" x14ac:dyDescent="0.25">
      <c r="A190" s="46" t="s">
        <v>290</v>
      </c>
      <c r="B190" s="45">
        <v>-5400</v>
      </c>
      <c r="C190" s="31">
        <f>VLOOKUP($A190,級距!$A:$K,9,FALSE)</f>
        <v>5</v>
      </c>
      <c r="D190" s="31">
        <f>VLOOKUP($A190,級距!$A:$K,10,FALSE)</f>
        <v>2</v>
      </c>
      <c r="E190" s="31">
        <f>VLOOKUP($A190,級距!$A:$K,11,FALSE)</f>
        <v>2</v>
      </c>
      <c r="F190" s="31">
        <f t="shared" si="6"/>
        <v>1</v>
      </c>
    </row>
    <row r="191" spans="1:6" x14ac:dyDescent="0.25">
      <c r="A191" s="46" t="s">
        <v>289</v>
      </c>
      <c r="B191" s="45">
        <v>-1300</v>
      </c>
      <c r="C191" s="31">
        <f>VLOOKUP($A191,級距!$A:$K,9,FALSE)</f>
        <v>2</v>
      </c>
      <c r="D191" s="31">
        <f>VLOOKUP($A191,級距!$A:$K,10,FALSE)</f>
        <v>2</v>
      </c>
      <c r="E191" s="31">
        <f>VLOOKUP($A191,級距!$A:$K,11,FALSE)</f>
        <v>2</v>
      </c>
      <c r="F191" s="31">
        <f t="shared" si="6"/>
        <v>1</v>
      </c>
    </row>
    <row r="192" spans="1:6" x14ac:dyDescent="0.25">
      <c r="A192" s="46" t="s">
        <v>288</v>
      </c>
      <c r="B192" s="45">
        <v>10150</v>
      </c>
      <c r="C192" s="31">
        <f>VLOOKUP($A192,級距!$A:$K,9,FALSE)</f>
        <v>8</v>
      </c>
      <c r="D192" s="31">
        <f>VLOOKUP($A192,級距!$A:$K,10,FALSE)</f>
        <v>6</v>
      </c>
      <c r="E192" s="31">
        <f>VLOOKUP($A192,級距!$A:$K,11,FALSE)</f>
        <v>1</v>
      </c>
      <c r="F192" s="31">
        <f t="shared" si="6"/>
        <v>1</v>
      </c>
    </row>
    <row r="193" spans="1:6" x14ac:dyDescent="0.25">
      <c r="A193" s="46" t="s">
        <v>287</v>
      </c>
      <c r="B193" s="45">
        <v>-6600</v>
      </c>
      <c r="C193" s="31">
        <f>VLOOKUP($A193,級距!$A:$K,9,FALSE)</f>
        <v>7</v>
      </c>
      <c r="D193" s="31">
        <f>VLOOKUP($A193,級距!$A:$K,10,FALSE)</f>
        <v>1</v>
      </c>
      <c r="E193" s="31">
        <f>VLOOKUP($A193,級距!$A:$K,11,FALSE)</f>
        <v>1</v>
      </c>
      <c r="F193" s="31">
        <f t="shared" si="6"/>
        <v>1</v>
      </c>
    </row>
    <row r="194" spans="1:6" x14ac:dyDescent="0.25">
      <c r="A194" s="46" t="s">
        <v>286</v>
      </c>
      <c r="B194" s="45">
        <v>1850</v>
      </c>
      <c r="C194" s="31">
        <f>VLOOKUP($A194,級距!$A:$K,9,FALSE)</f>
        <v>5</v>
      </c>
      <c r="D194" s="31">
        <f>VLOOKUP($A194,級距!$A:$K,10,FALSE)</f>
        <v>1</v>
      </c>
      <c r="E194" s="31">
        <f>VLOOKUP($A194,級距!$A:$K,11,FALSE)</f>
        <v>2</v>
      </c>
      <c r="F194" s="31">
        <f t="shared" si="6"/>
        <v>1</v>
      </c>
    </row>
    <row r="195" spans="1:6" x14ac:dyDescent="0.25">
      <c r="A195" s="46" t="s">
        <v>285</v>
      </c>
      <c r="B195" s="45">
        <v>-4050</v>
      </c>
      <c r="C195" s="31">
        <f>VLOOKUP($A195,級距!$A:$K,9,FALSE)</f>
        <v>4</v>
      </c>
      <c r="D195" s="31">
        <f>VLOOKUP($A195,級距!$A:$K,10,FALSE)</f>
        <v>5</v>
      </c>
      <c r="E195" s="31">
        <f>VLOOKUP($A195,級距!$A:$K,11,FALSE)</f>
        <v>2</v>
      </c>
      <c r="F195" s="31">
        <f t="shared" si="6"/>
        <v>1</v>
      </c>
    </row>
    <row r="196" spans="1:6" x14ac:dyDescent="0.25">
      <c r="A196" s="46" t="s">
        <v>284</v>
      </c>
      <c r="B196" s="45">
        <v>2900</v>
      </c>
      <c r="C196" s="31">
        <f>VLOOKUP($A196,級距!$A:$K,9,FALSE)</f>
        <v>7</v>
      </c>
      <c r="D196" s="31">
        <f>VLOOKUP($A196,級距!$A:$K,10,FALSE)</f>
        <v>8</v>
      </c>
      <c r="E196" s="31">
        <f>VLOOKUP($A196,級距!$A:$K,11,FALSE)</f>
        <v>4</v>
      </c>
      <c r="F196" s="31">
        <f t="shared" ref="F196:F259" si="7">IF(A197&lt;&gt;A196,1,0)</f>
        <v>1</v>
      </c>
    </row>
    <row r="197" spans="1:6" x14ac:dyDescent="0.25">
      <c r="A197" s="46" t="s">
        <v>283</v>
      </c>
      <c r="B197" s="45">
        <v>500</v>
      </c>
      <c r="C197" s="31">
        <f>VLOOKUP($A197,級距!$A:$K,9,FALSE)</f>
        <v>7</v>
      </c>
      <c r="D197" s="31">
        <f>VLOOKUP($A197,級距!$A:$K,10,FALSE)</f>
        <v>6</v>
      </c>
      <c r="E197" s="31">
        <f>VLOOKUP($A197,級距!$A:$K,11,FALSE)</f>
        <v>1</v>
      </c>
      <c r="F197" s="31">
        <f t="shared" si="7"/>
        <v>1</v>
      </c>
    </row>
    <row r="198" spans="1:6" x14ac:dyDescent="0.25">
      <c r="A198" s="46" t="s">
        <v>280</v>
      </c>
      <c r="B198" s="45">
        <v>-5200</v>
      </c>
      <c r="C198" s="31">
        <f>VLOOKUP($A198,級距!$A:$K,9,FALSE)</f>
        <v>7</v>
      </c>
      <c r="D198" s="31">
        <f>VLOOKUP($A198,級距!$A:$K,10,FALSE)</f>
        <v>7</v>
      </c>
      <c r="E198" s="31">
        <f>VLOOKUP($A198,級距!$A:$K,11,FALSE)</f>
        <v>4</v>
      </c>
      <c r="F198" s="31">
        <f t="shared" si="7"/>
        <v>1</v>
      </c>
    </row>
    <row r="199" spans="1:6" x14ac:dyDescent="0.25">
      <c r="A199" s="46" t="s">
        <v>278</v>
      </c>
      <c r="B199" s="45">
        <v>-2900</v>
      </c>
      <c r="C199" s="31">
        <f>VLOOKUP($A199,級距!$A:$K,9,FALSE)</f>
        <v>1</v>
      </c>
      <c r="D199" s="31">
        <f>VLOOKUP($A199,級距!$A:$K,10,FALSE)</f>
        <v>1</v>
      </c>
      <c r="E199" s="31">
        <f>VLOOKUP($A199,級距!$A:$K,11,FALSE)</f>
        <v>2</v>
      </c>
      <c r="F199" s="31">
        <f t="shared" si="7"/>
        <v>1</v>
      </c>
    </row>
    <row r="200" spans="1:6" x14ac:dyDescent="0.25">
      <c r="A200" s="46" t="s">
        <v>276</v>
      </c>
      <c r="B200" s="45">
        <v>-1700</v>
      </c>
      <c r="C200" s="31">
        <f>VLOOKUP($A200,級距!$A:$K,9,FALSE)</f>
        <v>2</v>
      </c>
      <c r="D200" s="31">
        <f>VLOOKUP($A200,級距!$A:$K,10,FALSE)</f>
        <v>7</v>
      </c>
      <c r="E200" s="31">
        <f>VLOOKUP($A200,級距!$A:$K,11,FALSE)</f>
        <v>3</v>
      </c>
      <c r="F200" s="31">
        <f t="shared" si="7"/>
        <v>1</v>
      </c>
    </row>
    <row r="201" spans="1:6" x14ac:dyDescent="0.25">
      <c r="A201" s="46" t="s">
        <v>272</v>
      </c>
      <c r="B201" s="45">
        <v>-7100</v>
      </c>
      <c r="C201" s="31">
        <f>VLOOKUP($A201,級距!$A:$K,9,FALSE)</f>
        <v>3</v>
      </c>
      <c r="D201" s="31">
        <f>VLOOKUP($A201,級距!$A:$K,10,FALSE)</f>
        <v>3</v>
      </c>
      <c r="E201" s="31">
        <f>VLOOKUP($A201,級距!$A:$K,11,FALSE)</f>
        <v>2</v>
      </c>
      <c r="F201" s="31">
        <f t="shared" si="7"/>
        <v>1</v>
      </c>
    </row>
    <row r="202" spans="1:6" x14ac:dyDescent="0.25">
      <c r="A202" s="46" t="s">
        <v>271</v>
      </c>
      <c r="B202" s="45">
        <v>6500</v>
      </c>
      <c r="C202" s="31">
        <f>VLOOKUP($A202,級距!$A:$K,9,FALSE)</f>
        <v>7</v>
      </c>
      <c r="D202" s="31">
        <f>VLOOKUP($A202,級距!$A:$K,10,FALSE)</f>
        <v>8</v>
      </c>
      <c r="E202" s="31">
        <f>VLOOKUP($A202,級距!$A:$K,11,FALSE)</f>
        <v>4</v>
      </c>
      <c r="F202" s="31">
        <f t="shared" si="7"/>
        <v>1</v>
      </c>
    </row>
    <row r="203" spans="1:6" x14ac:dyDescent="0.25">
      <c r="A203" s="46" t="s">
        <v>267</v>
      </c>
      <c r="B203" s="45">
        <v>-4200</v>
      </c>
      <c r="C203" s="31">
        <f>VLOOKUP($A203,級距!$A:$K,9,FALSE)</f>
        <v>2</v>
      </c>
      <c r="D203" s="31">
        <f>VLOOKUP($A203,級距!$A:$K,10,FALSE)</f>
        <v>1</v>
      </c>
      <c r="E203" s="31">
        <f>VLOOKUP($A203,級距!$A:$K,11,FALSE)</f>
        <v>2</v>
      </c>
      <c r="F203" s="31">
        <f t="shared" si="7"/>
        <v>1</v>
      </c>
    </row>
    <row r="204" spans="1:6" x14ac:dyDescent="0.25">
      <c r="A204" s="46" t="s">
        <v>265</v>
      </c>
      <c r="B204" s="45">
        <v>-2800</v>
      </c>
      <c r="C204" s="31">
        <f>VLOOKUP($A204,級距!$A:$K,9,FALSE)</f>
        <v>3</v>
      </c>
      <c r="D204" s="31">
        <f>VLOOKUP($A204,級距!$A:$K,10,FALSE)</f>
        <v>1</v>
      </c>
      <c r="E204" s="31">
        <f>VLOOKUP($A204,級距!$A:$K,11,FALSE)</f>
        <v>2</v>
      </c>
      <c r="F204" s="31">
        <f t="shared" si="7"/>
        <v>1</v>
      </c>
    </row>
    <row r="205" spans="1:6" x14ac:dyDescent="0.25">
      <c r="A205" s="46" t="s">
        <v>262</v>
      </c>
      <c r="B205" s="45">
        <v>3950</v>
      </c>
      <c r="C205" s="31">
        <f>VLOOKUP($A205,級距!$A:$K,9,FALSE)</f>
        <v>8</v>
      </c>
      <c r="D205" s="31">
        <f>VLOOKUP($A205,級距!$A:$K,10,FALSE)</f>
        <v>7</v>
      </c>
      <c r="E205" s="31">
        <f>VLOOKUP($A205,級距!$A:$K,11,FALSE)</f>
        <v>4</v>
      </c>
      <c r="F205" s="31">
        <f t="shared" si="7"/>
        <v>1</v>
      </c>
    </row>
    <row r="206" spans="1:6" x14ac:dyDescent="0.25">
      <c r="A206" s="46" t="s">
        <v>260</v>
      </c>
      <c r="B206" s="45">
        <v>6150</v>
      </c>
      <c r="C206" s="31">
        <f>VLOOKUP($A206,級距!$A:$K,9,FALSE)</f>
        <v>8</v>
      </c>
      <c r="D206" s="31">
        <f>VLOOKUP($A206,級距!$A:$K,10,FALSE)</f>
        <v>7</v>
      </c>
      <c r="E206" s="31">
        <f>VLOOKUP($A206,級距!$A:$K,11,FALSE)</f>
        <v>4</v>
      </c>
      <c r="F206" s="31">
        <f t="shared" si="7"/>
        <v>1</v>
      </c>
    </row>
    <row r="207" spans="1:6" x14ac:dyDescent="0.25">
      <c r="A207" s="46" t="s">
        <v>256</v>
      </c>
      <c r="B207" s="45">
        <v>8550</v>
      </c>
      <c r="C207" s="31">
        <f>VLOOKUP($A207,級距!$A:$K,9,FALSE)</f>
        <v>9</v>
      </c>
      <c r="D207" s="31">
        <f>VLOOKUP($A207,級距!$A:$K,10,FALSE)</f>
        <v>8</v>
      </c>
      <c r="E207" s="31">
        <f>VLOOKUP($A207,級距!$A:$K,11,FALSE)</f>
        <v>4</v>
      </c>
      <c r="F207" s="31">
        <f t="shared" si="7"/>
        <v>1</v>
      </c>
    </row>
    <row r="208" spans="1:6" x14ac:dyDescent="0.25">
      <c r="A208" s="46" t="s">
        <v>253</v>
      </c>
      <c r="B208" s="45">
        <v>2400</v>
      </c>
      <c r="C208" s="31">
        <f>VLOOKUP($A208,級距!$A:$K,9,FALSE)</f>
        <v>5</v>
      </c>
      <c r="D208" s="31">
        <f>VLOOKUP($A208,級距!$A:$K,10,FALSE)</f>
        <v>6</v>
      </c>
      <c r="E208" s="31">
        <f>VLOOKUP($A208,級距!$A:$K,11,FALSE)</f>
        <v>2</v>
      </c>
      <c r="F208" s="31">
        <f t="shared" si="7"/>
        <v>1</v>
      </c>
    </row>
    <row r="209" spans="1:6" x14ac:dyDescent="0.25">
      <c r="A209" s="46" t="s">
        <v>252</v>
      </c>
      <c r="B209" s="45">
        <v>-5400</v>
      </c>
      <c r="C209" s="31">
        <f>VLOOKUP($A209,級距!$A:$K,9,FALSE)</f>
        <v>7</v>
      </c>
      <c r="D209" s="31">
        <f>VLOOKUP($A209,級距!$A:$K,10,FALSE)</f>
        <v>2</v>
      </c>
      <c r="E209" s="31">
        <f>VLOOKUP($A209,級距!$A:$K,11,FALSE)</f>
        <v>1</v>
      </c>
      <c r="F209" s="31">
        <f t="shared" si="7"/>
        <v>1</v>
      </c>
    </row>
    <row r="210" spans="1:6" x14ac:dyDescent="0.25">
      <c r="A210" s="46" t="s">
        <v>250</v>
      </c>
      <c r="B210" s="45">
        <v>-100</v>
      </c>
      <c r="C210" s="31">
        <f>VLOOKUP($A210,級距!$A:$K,9,FALSE)</f>
        <v>5</v>
      </c>
      <c r="D210" s="31">
        <f>VLOOKUP($A210,級距!$A:$K,10,FALSE)</f>
        <v>5</v>
      </c>
      <c r="E210" s="31">
        <f>VLOOKUP($A210,級距!$A:$K,11,FALSE)</f>
        <v>2</v>
      </c>
      <c r="F210" s="31">
        <f t="shared" si="7"/>
        <v>1</v>
      </c>
    </row>
    <row r="211" spans="1:6" x14ac:dyDescent="0.25">
      <c r="A211" s="46" t="s">
        <v>249</v>
      </c>
      <c r="B211" s="45">
        <v>-5400</v>
      </c>
      <c r="C211" s="31">
        <f>VLOOKUP($A211,級距!$A:$K,9,FALSE)</f>
        <v>2</v>
      </c>
      <c r="D211" s="31">
        <f>VLOOKUP($A211,級距!$A:$K,10,FALSE)</f>
        <v>3</v>
      </c>
      <c r="E211" s="31">
        <f>VLOOKUP($A211,級距!$A:$K,11,FALSE)</f>
        <v>2</v>
      </c>
      <c r="F211" s="31">
        <f t="shared" si="7"/>
        <v>1</v>
      </c>
    </row>
    <row r="212" spans="1:6" x14ac:dyDescent="0.25">
      <c r="A212" s="46" t="s">
        <v>246</v>
      </c>
      <c r="B212" s="45">
        <v>-2750</v>
      </c>
      <c r="C212" s="31">
        <f>VLOOKUP($A212,級距!$A:$K,9,FALSE)</f>
        <v>7</v>
      </c>
      <c r="D212" s="31">
        <f>VLOOKUP($A212,級距!$A:$K,10,FALSE)</f>
        <v>3</v>
      </c>
      <c r="E212" s="31">
        <f>VLOOKUP($A212,級距!$A:$K,11,FALSE)</f>
        <v>1</v>
      </c>
      <c r="F212" s="31">
        <f t="shared" si="7"/>
        <v>1</v>
      </c>
    </row>
    <row r="213" spans="1:6" x14ac:dyDescent="0.25">
      <c r="A213" s="46" t="s">
        <v>244</v>
      </c>
      <c r="B213" s="45">
        <v>4850</v>
      </c>
      <c r="C213" s="31">
        <f>VLOOKUP($A213,級距!$A:$K,9,FALSE)</f>
        <v>8</v>
      </c>
      <c r="D213" s="31">
        <f>VLOOKUP($A213,級距!$A:$K,10,FALSE)</f>
        <v>8</v>
      </c>
      <c r="E213" s="31">
        <f>VLOOKUP($A213,級距!$A:$K,11,FALSE)</f>
        <v>4</v>
      </c>
      <c r="F213" s="31">
        <f t="shared" si="7"/>
        <v>1</v>
      </c>
    </row>
    <row r="214" spans="1:6" x14ac:dyDescent="0.25">
      <c r="A214" s="46" t="s">
        <v>243</v>
      </c>
      <c r="B214" s="45">
        <v>-8100</v>
      </c>
      <c r="C214" s="31">
        <f>VLOOKUP($A214,級距!$A:$K,9,FALSE)</f>
        <v>7</v>
      </c>
      <c r="D214" s="31">
        <f>VLOOKUP($A214,級距!$A:$K,10,FALSE)</f>
        <v>4</v>
      </c>
      <c r="E214" s="31">
        <f>VLOOKUP($A214,級距!$A:$K,11,FALSE)</f>
        <v>1</v>
      </c>
      <c r="F214" s="31">
        <f t="shared" si="7"/>
        <v>1</v>
      </c>
    </row>
    <row r="215" spans="1:6" x14ac:dyDescent="0.25">
      <c r="A215" s="46" t="s">
        <v>242</v>
      </c>
      <c r="B215" s="45">
        <v>31700</v>
      </c>
      <c r="C215" s="31">
        <f>VLOOKUP($A215,級距!$A:$K,9,FALSE)</f>
        <v>10</v>
      </c>
      <c r="D215" s="31">
        <f>VLOOKUP($A215,級距!$A:$K,10,FALSE)</f>
        <v>9</v>
      </c>
      <c r="E215" s="31">
        <f>VLOOKUP($A215,級距!$A:$K,11,FALSE)</f>
        <v>4</v>
      </c>
      <c r="F215" s="31">
        <f t="shared" si="7"/>
        <v>1</v>
      </c>
    </row>
    <row r="216" spans="1:6" x14ac:dyDescent="0.25">
      <c r="A216" s="46" t="s">
        <v>239</v>
      </c>
      <c r="B216" s="45">
        <v>5950</v>
      </c>
      <c r="C216" s="31">
        <f>VLOOKUP($A216,級距!$A:$K,9,FALSE)</f>
        <v>8</v>
      </c>
      <c r="D216" s="31">
        <f>VLOOKUP($A216,級距!$A:$K,10,FALSE)</f>
        <v>7</v>
      </c>
      <c r="E216" s="31">
        <f>VLOOKUP($A216,級距!$A:$K,11,FALSE)</f>
        <v>4</v>
      </c>
      <c r="F216" s="31">
        <f t="shared" si="7"/>
        <v>1</v>
      </c>
    </row>
    <row r="217" spans="1:6" x14ac:dyDescent="0.25">
      <c r="A217" s="46" t="s">
        <v>238</v>
      </c>
      <c r="B217" s="45">
        <v>-4100</v>
      </c>
      <c r="C217" s="31">
        <f>VLOOKUP($A217,級距!$A:$K,9,FALSE)</f>
        <v>6</v>
      </c>
      <c r="D217" s="31">
        <f>VLOOKUP($A217,級距!$A:$K,10,FALSE)</f>
        <v>8</v>
      </c>
      <c r="E217" s="31">
        <f>VLOOKUP($A217,級距!$A:$K,11,FALSE)</f>
        <v>4</v>
      </c>
      <c r="F217" s="31">
        <f t="shared" si="7"/>
        <v>1</v>
      </c>
    </row>
    <row r="218" spans="1:6" x14ac:dyDescent="0.25">
      <c r="A218" s="46" t="s">
        <v>235</v>
      </c>
      <c r="B218" s="45">
        <v>5500</v>
      </c>
      <c r="C218" s="31">
        <f>VLOOKUP($A218,級距!$A:$K,9,FALSE)</f>
        <v>8</v>
      </c>
      <c r="D218" s="31">
        <f>VLOOKUP($A218,級距!$A:$K,10,FALSE)</f>
        <v>5</v>
      </c>
      <c r="E218" s="31">
        <f>VLOOKUP($A218,級距!$A:$K,11,FALSE)</f>
        <v>1</v>
      </c>
      <c r="F218" s="31">
        <f t="shared" si="7"/>
        <v>1</v>
      </c>
    </row>
    <row r="219" spans="1:6" x14ac:dyDescent="0.25">
      <c r="A219" s="46" t="s">
        <v>234</v>
      </c>
      <c r="B219" s="45">
        <v>-5650</v>
      </c>
      <c r="C219" s="31">
        <f>VLOOKUP($A219,級距!$A:$K,9,FALSE)</f>
        <v>8</v>
      </c>
      <c r="D219" s="31">
        <f>VLOOKUP($A219,級距!$A:$K,10,FALSE)</f>
        <v>3</v>
      </c>
      <c r="E219" s="31">
        <f>VLOOKUP($A219,級距!$A:$K,11,FALSE)</f>
        <v>1</v>
      </c>
      <c r="F219" s="31">
        <f t="shared" si="7"/>
        <v>1</v>
      </c>
    </row>
    <row r="220" spans="1:6" x14ac:dyDescent="0.25">
      <c r="A220" s="46" t="s">
        <v>233</v>
      </c>
      <c r="B220" s="45">
        <v>1000</v>
      </c>
      <c r="C220" s="31">
        <f>VLOOKUP($A220,級距!$A:$K,9,FALSE)</f>
        <v>5</v>
      </c>
      <c r="D220" s="31">
        <f>VLOOKUP($A220,級距!$A:$K,10,FALSE)</f>
        <v>3</v>
      </c>
      <c r="E220" s="31">
        <f>VLOOKUP($A220,級距!$A:$K,11,FALSE)</f>
        <v>2</v>
      </c>
      <c r="F220" s="31">
        <f t="shared" si="7"/>
        <v>1</v>
      </c>
    </row>
    <row r="221" spans="1:6" x14ac:dyDescent="0.25">
      <c r="A221" s="46" t="s">
        <v>231</v>
      </c>
      <c r="B221" s="45">
        <v>-2000</v>
      </c>
      <c r="C221" s="31">
        <f>VLOOKUP($A221,級距!$A:$K,9,FALSE)</f>
        <v>4</v>
      </c>
      <c r="D221" s="31">
        <f>VLOOKUP($A221,級距!$A:$K,10,FALSE)</f>
        <v>5</v>
      </c>
      <c r="E221" s="31">
        <f>VLOOKUP($A221,級距!$A:$K,11,FALSE)</f>
        <v>2</v>
      </c>
      <c r="F221" s="31">
        <f t="shared" si="7"/>
        <v>1</v>
      </c>
    </row>
    <row r="222" spans="1:6" x14ac:dyDescent="0.25">
      <c r="A222" s="46" t="s">
        <v>230</v>
      </c>
      <c r="B222" s="45">
        <v>-5400</v>
      </c>
      <c r="C222" s="31">
        <f>VLOOKUP($A222,級距!$A:$K,9,FALSE)</f>
        <v>8</v>
      </c>
      <c r="D222" s="31">
        <f>VLOOKUP($A222,級距!$A:$K,10,FALSE)</f>
        <v>3</v>
      </c>
      <c r="E222" s="31">
        <f>VLOOKUP($A222,級距!$A:$K,11,FALSE)</f>
        <v>1</v>
      </c>
      <c r="F222" s="31">
        <f t="shared" si="7"/>
        <v>1</v>
      </c>
    </row>
    <row r="223" spans="1:6" x14ac:dyDescent="0.25">
      <c r="A223" s="46" t="s">
        <v>229</v>
      </c>
      <c r="B223" s="45">
        <v>-3700</v>
      </c>
      <c r="C223" s="31">
        <f>VLOOKUP($A223,級距!$A:$K,9,FALSE)</f>
        <v>4</v>
      </c>
      <c r="D223" s="31">
        <f>VLOOKUP($A223,級距!$A:$K,10,FALSE)</f>
        <v>6</v>
      </c>
      <c r="E223" s="31">
        <f>VLOOKUP($A223,級距!$A:$K,11,FALSE)</f>
        <v>2</v>
      </c>
      <c r="F223" s="31">
        <f t="shared" si="7"/>
        <v>1</v>
      </c>
    </row>
    <row r="224" spans="1:6" x14ac:dyDescent="0.25">
      <c r="A224" s="46" t="s">
        <v>226</v>
      </c>
      <c r="B224" s="45">
        <v>25600</v>
      </c>
      <c r="C224" s="31">
        <f>VLOOKUP($A224,級距!$A:$K,9,FALSE)</f>
        <v>10</v>
      </c>
      <c r="D224" s="31">
        <f>VLOOKUP($A224,級距!$A:$K,10,FALSE)</f>
        <v>9</v>
      </c>
      <c r="E224" s="31">
        <f>VLOOKUP($A224,級距!$A:$K,11,FALSE)</f>
        <v>4</v>
      </c>
      <c r="F224" s="31">
        <f t="shared" si="7"/>
        <v>1</v>
      </c>
    </row>
    <row r="225" spans="1:6" x14ac:dyDescent="0.25">
      <c r="A225" s="46" t="s">
        <v>224</v>
      </c>
      <c r="B225" s="45">
        <v>-2000</v>
      </c>
      <c r="C225" s="31">
        <f>VLOOKUP($A225,級距!$A:$K,9,FALSE)</f>
        <v>5</v>
      </c>
      <c r="D225" s="31">
        <f>VLOOKUP($A225,級距!$A:$K,10,FALSE)</f>
        <v>4</v>
      </c>
      <c r="E225" s="31">
        <f>VLOOKUP($A225,級距!$A:$K,11,FALSE)</f>
        <v>2</v>
      </c>
      <c r="F225" s="31">
        <f t="shared" si="7"/>
        <v>1</v>
      </c>
    </row>
    <row r="226" spans="1:6" x14ac:dyDescent="0.25">
      <c r="A226" s="46" t="s">
        <v>223</v>
      </c>
      <c r="B226" s="45">
        <v>5500</v>
      </c>
      <c r="C226" s="31">
        <f>VLOOKUP($A226,級距!$A:$K,9,FALSE)</f>
        <v>6</v>
      </c>
      <c r="D226" s="31">
        <f>VLOOKUP($A226,級距!$A:$K,10,FALSE)</f>
        <v>7</v>
      </c>
      <c r="E226" s="31">
        <f>VLOOKUP($A226,級距!$A:$K,11,FALSE)</f>
        <v>4</v>
      </c>
      <c r="F226" s="31">
        <f t="shared" si="7"/>
        <v>1</v>
      </c>
    </row>
    <row r="227" spans="1:6" x14ac:dyDescent="0.25">
      <c r="A227" s="46" t="s">
        <v>221</v>
      </c>
      <c r="B227" s="45">
        <v>-5150</v>
      </c>
      <c r="C227" s="31">
        <f>VLOOKUP($A227,級距!$A:$K,9,FALSE)</f>
        <v>4</v>
      </c>
      <c r="D227" s="31">
        <f>VLOOKUP($A227,級距!$A:$K,10,FALSE)</f>
        <v>4</v>
      </c>
      <c r="E227" s="31">
        <f>VLOOKUP($A227,級距!$A:$K,11,FALSE)</f>
        <v>2</v>
      </c>
      <c r="F227" s="31">
        <f t="shared" si="7"/>
        <v>1</v>
      </c>
    </row>
    <row r="228" spans="1:6" x14ac:dyDescent="0.25">
      <c r="A228" s="46" t="s">
        <v>220</v>
      </c>
      <c r="B228" s="45">
        <v>3900</v>
      </c>
      <c r="C228" s="31">
        <f>VLOOKUP($A228,級距!$A:$K,9,FALSE)</f>
        <v>8</v>
      </c>
      <c r="D228" s="31">
        <f>VLOOKUP($A228,級距!$A:$K,10,FALSE)</f>
        <v>9</v>
      </c>
      <c r="E228" s="31">
        <f>VLOOKUP($A228,級距!$A:$K,11,FALSE)</f>
        <v>4</v>
      </c>
      <c r="F228" s="31">
        <f t="shared" si="7"/>
        <v>1</v>
      </c>
    </row>
    <row r="229" spans="1:6" x14ac:dyDescent="0.25">
      <c r="A229" s="46" t="s">
        <v>218</v>
      </c>
      <c r="B229" s="45">
        <v>4400</v>
      </c>
      <c r="C229" s="31">
        <f>VLOOKUP($A229,級距!$A:$K,9,FALSE)</f>
        <v>8</v>
      </c>
      <c r="D229" s="31">
        <f>VLOOKUP($A229,級距!$A:$K,10,FALSE)</f>
        <v>6</v>
      </c>
      <c r="E229" s="31">
        <f>VLOOKUP($A229,級距!$A:$K,11,FALSE)</f>
        <v>1</v>
      </c>
      <c r="F229" s="31">
        <f t="shared" si="7"/>
        <v>1</v>
      </c>
    </row>
    <row r="230" spans="1:6" x14ac:dyDescent="0.25">
      <c r="A230" s="46" t="s">
        <v>216</v>
      </c>
      <c r="B230" s="45">
        <v>-100</v>
      </c>
      <c r="C230" s="31">
        <f>VLOOKUP($A230,級距!$A:$K,9,FALSE)</f>
        <v>5</v>
      </c>
      <c r="D230" s="31">
        <f>VLOOKUP($A230,級距!$A:$K,10,FALSE)</f>
        <v>4</v>
      </c>
      <c r="E230" s="31">
        <f>VLOOKUP($A230,級距!$A:$K,11,FALSE)</f>
        <v>2</v>
      </c>
      <c r="F230" s="31">
        <f t="shared" si="7"/>
        <v>1</v>
      </c>
    </row>
    <row r="231" spans="1:6" x14ac:dyDescent="0.25">
      <c r="A231" s="46" t="s">
        <v>215</v>
      </c>
      <c r="B231" s="45">
        <v>-4800</v>
      </c>
      <c r="C231" s="31">
        <f>VLOOKUP($A231,級距!$A:$K,9,FALSE)</f>
        <v>4</v>
      </c>
      <c r="D231" s="31">
        <f>VLOOKUP($A231,級距!$A:$K,10,FALSE)</f>
        <v>10</v>
      </c>
      <c r="E231" s="31">
        <f>VLOOKUP($A231,級距!$A:$K,11,FALSE)</f>
        <v>3</v>
      </c>
      <c r="F231" s="31">
        <f t="shared" si="7"/>
        <v>1</v>
      </c>
    </row>
    <row r="232" spans="1:6" x14ac:dyDescent="0.25">
      <c r="A232" s="46" t="s">
        <v>213</v>
      </c>
      <c r="B232" s="45">
        <v>6250</v>
      </c>
      <c r="C232" s="31">
        <f>VLOOKUP($A232,級距!$A:$K,9,FALSE)</f>
        <v>8</v>
      </c>
      <c r="D232" s="31">
        <f>VLOOKUP($A232,級距!$A:$K,10,FALSE)</f>
        <v>8</v>
      </c>
      <c r="E232" s="31">
        <f>VLOOKUP($A232,級距!$A:$K,11,FALSE)</f>
        <v>4</v>
      </c>
      <c r="F232" s="31">
        <f t="shared" si="7"/>
        <v>1</v>
      </c>
    </row>
    <row r="233" spans="1:6" x14ac:dyDescent="0.25">
      <c r="A233" s="46" t="s">
        <v>211</v>
      </c>
      <c r="B233" s="45">
        <v>-3200</v>
      </c>
      <c r="C233" s="31">
        <f>VLOOKUP($A233,級距!$A:$K,9,FALSE)</f>
        <v>5</v>
      </c>
      <c r="D233" s="31">
        <f>VLOOKUP($A233,級距!$A:$K,10,FALSE)</f>
        <v>6</v>
      </c>
      <c r="E233" s="31">
        <f>VLOOKUP($A233,級距!$A:$K,11,FALSE)</f>
        <v>2</v>
      </c>
      <c r="F233" s="31">
        <f t="shared" si="7"/>
        <v>1</v>
      </c>
    </row>
    <row r="234" spans="1:6" x14ac:dyDescent="0.25">
      <c r="A234" s="46" t="s">
        <v>210</v>
      </c>
      <c r="B234" s="45">
        <v>-4500</v>
      </c>
      <c r="C234" s="31">
        <f>VLOOKUP($A234,級距!$A:$K,9,FALSE)</f>
        <v>5</v>
      </c>
      <c r="D234" s="31">
        <f>VLOOKUP($A234,級距!$A:$K,10,FALSE)</f>
        <v>5</v>
      </c>
      <c r="E234" s="31">
        <f>VLOOKUP($A234,級距!$A:$K,11,FALSE)</f>
        <v>2</v>
      </c>
      <c r="F234" s="31">
        <f t="shared" si="7"/>
        <v>1</v>
      </c>
    </row>
    <row r="235" spans="1:6" x14ac:dyDescent="0.25">
      <c r="A235" s="46" t="s">
        <v>206</v>
      </c>
      <c r="B235" s="45">
        <v>11950</v>
      </c>
      <c r="C235" s="31">
        <f>VLOOKUP($A235,級距!$A:$K,9,FALSE)</f>
        <v>8</v>
      </c>
      <c r="D235" s="31">
        <f>VLOOKUP($A235,級距!$A:$K,10,FALSE)</f>
        <v>6</v>
      </c>
      <c r="E235" s="31">
        <f>VLOOKUP($A235,級距!$A:$K,11,FALSE)</f>
        <v>1</v>
      </c>
      <c r="F235" s="31">
        <f t="shared" si="7"/>
        <v>1</v>
      </c>
    </row>
    <row r="236" spans="1:6" x14ac:dyDescent="0.25">
      <c r="A236" s="46" t="s">
        <v>733</v>
      </c>
      <c r="B236" s="45">
        <v>-2750</v>
      </c>
      <c r="C236" s="31" t="e">
        <f>VLOOKUP($A236,級距!$A:$K,9,FALSE)</f>
        <v>#N/A</v>
      </c>
      <c r="D236" s="31" t="e">
        <f>VLOOKUP($A236,級距!$A:$K,10,FALSE)</f>
        <v>#N/A</v>
      </c>
      <c r="E236" s="31" t="e">
        <f>VLOOKUP($A236,級距!$A:$K,11,FALSE)</f>
        <v>#N/A</v>
      </c>
      <c r="F236" s="31">
        <f t="shared" si="7"/>
        <v>1</v>
      </c>
    </row>
    <row r="237" spans="1:6" x14ac:dyDescent="0.25">
      <c r="A237" s="46" t="s">
        <v>734</v>
      </c>
      <c r="B237" s="45">
        <v>-3100</v>
      </c>
      <c r="C237" s="31" t="e">
        <f>VLOOKUP($A237,級距!$A:$K,9,FALSE)</f>
        <v>#N/A</v>
      </c>
      <c r="D237" s="31" t="e">
        <f>VLOOKUP($A237,級距!$A:$K,10,FALSE)</f>
        <v>#N/A</v>
      </c>
      <c r="E237" s="31" t="e">
        <f>VLOOKUP($A237,級距!$A:$K,11,FALSE)</f>
        <v>#N/A</v>
      </c>
      <c r="F237" s="31">
        <f t="shared" si="7"/>
        <v>1</v>
      </c>
    </row>
    <row r="238" spans="1:6" x14ac:dyDescent="0.25">
      <c r="A238" s="46" t="s">
        <v>735</v>
      </c>
      <c r="B238" s="45">
        <v>1600</v>
      </c>
      <c r="C238" s="31" t="e">
        <f>VLOOKUP($A238,級距!$A:$K,9,FALSE)</f>
        <v>#N/A</v>
      </c>
      <c r="D238" s="31" t="e">
        <f>VLOOKUP($A238,級距!$A:$K,10,FALSE)</f>
        <v>#N/A</v>
      </c>
      <c r="E238" s="31" t="e">
        <f>VLOOKUP($A238,級距!$A:$K,11,FALSE)</f>
        <v>#N/A</v>
      </c>
      <c r="F238" s="31">
        <f t="shared" si="7"/>
        <v>1</v>
      </c>
    </row>
    <row r="239" spans="1:6" x14ac:dyDescent="0.25">
      <c r="A239" s="46" t="s">
        <v>193</v>
      </c>
      <c r="B239" s="45">
        <v>-5950</v>
      </c>
      <c r="C239" s="31">
        <f>VLOOKUP($A239,級距!$A:$K,9,FALSE)</f>
        <v>5</v>
      </c>
      <c r="D239" s="31">
        <f>VLOOKUP($A239,級距!$A:$K,10,FALSE)</f>
        <v>3</v>
      </c>
      <c r="E239" s="31">
        <f>VLOOKUP($A239,級距!$A:$K,11,FALSE)</f>
        <v>2</v>
      </c>
      <c r="F239" s="31">
        <f t="shared" si="7"/>
        <v>1</v>
      </c>
    </row>
    <row r="240" spans="1:6" x14ac:dyDescent="0.25">
      <c r="A240" s="46" t="s">
        <v>186</v>
      </c>
      <c r="B240" s="45">
        <v>30850</v>
      </c>
      <c r="C240" s="31">
        <f>VLOOKUP($A240,級距!$A:$K,9,FALSE)</f>
        <v>9</v>
      </c>
      <c r="D240" s="31">
        <f>VLOOKUP($A240,級距!$A:$K,10,FALSE)</f>
        <v>8</v>
      </c>
      <c r="E240" s="31">
        <f>VLOOKUP($A240,級距!$A:$K,11,FALSE)</f>
        <v>4</v>
      </c>
      <c r="F240" s="31">
        <f t="shared" si="7"/>
        <v>1</v>
      </c>
    </row>
    <row r="241" spans="1:6" x14ac:dyDescent="0.25">
      <c r="A241" s="46" t="s">
        <v>184</v>
      </c>
      <c r="B241" s="45">
        <v>5700</v>
      </c>
      <c r="C241" s="31">
        <f>VLOOKUP($A241,級距!$A:$K,9,FALSE)</f>
        <v>7</v>
      </c>
      <c r="D241" s="31">
        <f>VLOOKUP($A241,級距!$A:$K,10,FALSE)</f>
        <v>5</v>
      </c>
      <c r="E241" s="31">
        <f>VLOOKUP($A241,級距!$A:$K,11,FALSE)</f>
        <v>1</v>
      </c>
      <c r="F241" s="31">
        <f t="shared" si="7"/>
        <v>1</v>
      </c>
    </row>
    <row r="242" spans="1:6" x14ac:dyDescent="0.25">
      <c r="A242" s="46" t="s">
        <v>181</v>
      </c>
      <c r="B242" s="45">
        <v>7300</v>
      </c>
      <c r="C242" s="31">
        <f>VLOOKUP($A242,級距!$A:$K,9,FALSE)</f>
        <v>8</v>
      </c>
      <c r="D242" s="31">
        <f>VLOOKUP($A242,級距!$A:$K,10,FALSE)</f>
        <v>8</v>
      </c>
      <c r="E242" s="31">
        <f>VLOOKUP($A242,級距!$A:$K,11,FALSE)</f>
        <v>4</v>
      </c>
      <c r="F242" s="31">
        <f t="shared" si="7"/>
        <v>1</v>
      </c>
    </row>
    <row r="243" spans="1:6" x14ac:dyDescent="0.25">
      <c r="A243" s="46" t="s">
        <v>174</v>
      </c>
      <c r="B243" s="45">
        <v>2300</v>
      </c>
      <c r="C243" s="31" t="e">
        <f>VLOOKUP($A243,級距!$A:$K,9,FALSE)</f>
        <v>#N/A</v>
      </c>
      <c r="D243" s="31" t="e">
        <f>VLOOKUP($A243,級距!$A:$K,10,FALSE)</f>
        <v>#N/A</v>
      </c>
      <c r="E243" s="31" t="e">
        <f>VLOOKUP($A243,級距!$A:$K,11,FALSE)</f>
        <v>#N/A</v>
      </c>
      <c r="F243" s="31">
        <f t="shared" si="7"/>
        <v>1</v>
      </c>
    </row>
    <row r="244" spans="1:6" x14ac:dyDescent="0.25">
      <c r="A244" s="46" t="s">
        <v>171</v>
      </c>
      <c r="B244" s="45">
        <v>6500</v>
      </c>
      <c r="C244" s="31" t="e">
        <f>VLOOKUP($A244,級距!$A:$K,9,FALSE)</f>
        <v>#N/A</v>
      </c>
      <c r="D244" s="31" t="e">
        <f>VLOOKUP($A244,級距!$A:$K,10,FALSE)</f>
        <v>#N/A</v>
      </c>
      <c r="E244" s="31" t="e">
        <f>VLOOKUP($A244,級距!$A:$K,11,FALSE)</f>
        <v>#N/A</v>
      </c>
      <c r="F244" s="31">
        <f t="shared" si="7"/>
        <v>1</v>
      </c>
    </row>
    <row r="245" spans="1:6" x14ac:dyDescent="0.25">
      <c r="A245" s="46" t="s">
        <v>168</v>
      </c>
      <c r="B245" s="45">
        <v>6950</v>
      </c>
      <c r="C245" s="31">
        <f>VLOOKUP($A245,級距!$A:$K,9,FALSE)</f>
        <v>5</v>
      </c>
      <c r="D245" s="31">
        <f>VLOOKUP($A245,級距!$A:$K,10,FALSE)</f>
        <v>9</v>
      </c>
      <c r="E245" s="31">
        <f>VLOOKUP($A245,級距!$A:$K,11,FALSE)</f>
        <v>3</v>
      </c>
      <c r="F245" s="31">
        <f t="shared" si="7"/>
        <v>1</v>
      </c>
    </row>
    <row r="246" spans="1:6" x14ac:dyDescent="0.25">
      <c r="A246" s="46" t="s">
        <v>167</v>
      </c>
      <c r="B246" s="45">
        <v>6050</v>
      </c>
      <c r="C246" s="31">
        <f>VLOOKUP($A246,級距!$A:$K,9,FALSE)</f>
        <v>5</v>
      </c>
      <c r="D246" s="31">
        <f>VLOOKUP($A246,級距!$A:$K,10,FALSE)</f>
        <v>10</v>
      </c>
      <c r="E246" s="31">
        <f>VLOOKUP($A246,級距!$A:$K,11,FALSE)</f>
        <v>3</v>
      </c>
      <c r="F246" s="31">
        <f t="shared" si="7"/>
        <v>1</v>
      </c>
    </row>
    <row r="247" spans="1:6" x14ac:dyDescent="0.25">
      <c r="A247" s="46" t="s">
        <v>162</v>
      </c>
      <c r="B247" s="45">
        <v>-4100</v>
      </c>
      <c r="C247" s="31">
        <f>VLOOKUP($A247,級距!$A:$K,9,FALSE)</f>
        <v>2</v>
      </c>
      <c r="D247" s="31">
        <f>VLOOKUP($A247,級距!$A:$K,10,FALSE)</f>
        <v>3</v>
      </c>
      <c r="E247" s="31">
        <f>VLOOKUP($A247,級距!$A:$K,11,FALSE)</f>
        <v>2</v>
      </c>
      <c r="F247" s="31">
        <f t="shared" si="7"/>
        <v>1</v>
      </c>
    </row>
    <row r="248" spans="1:6" x14ac:dyDescent="0.25">
      <c r="A248" s="46" t="s">
        <v>161</v>
      </c>
      <c r="B248" s="45">
        <v>-1050</v>
      </c>
      <c r="C248" s="31">
        <f>VLOOKUP($A248,級距!$A:$K,9,FALSE)</f>
        <v>5</v>
      </c>
      <c r="D248" s="31">
        <f>VLOOKUP($A248,級距!$A:$K,10,FALSE)</f>
        <v>8</v>
      </c>
      <c r="E248" s="31">
        <f>VLOOKUP($A248,級距!$A:$K,11,FALSE)</f>
        <v>3</v>
      </c>
      <c r="F248" s="31">
        <f t="shared" si="7"/>
        <v>1</v>
      </c>
    </row>
    <row r="249" spans="1:6" x14ac:dyDescent="0.25">
      <c r="A249" s="46" t="s">
        <v>157</v>
      </c>
      <c r="B249" s="45">
        <v>16150</v>
      </c>
      <c r="C249" s="31" t="e">
        <f>VLOOKUP($A249,級距!$A:$K,9,FALSE)</f>
        <v>#N/A</v>
      </c>
      <c r="D249" s="31" t="e">
        <f>VLOOKUP($A249,級距!$A:$K,10,FALSE)</f>
        <v>#N/A</v>
      </c>
      <c r="E249" s="31" t="e">
        <f>VLOOKUP($A249,級距!$A:$K,11,FALSE)</f>
        <v>#N/A</v>
      </c>
      <c r="F249" s="31">
        <f t="shared" si="7"/>
        <v>1</v>
      </c>
    </row>
    <row r="250" spans="1:6" x14ac:dyDescent="0.25">
      <c r="A250" s="46" t="s">
        <v>731</v>
      </c>
      <c r="B250" s="45">
        <v>10750</v>
      </c>
      <c r="C250" s="31" t="e">
        <f>VLOOKUP($A250,級距!$A:$K,9,FALSE)</f>
        <v>#N/A</v>
      </c>
      <c r="D250" s="31" t="e">
        <f>VLOOKUP($A250,級距!$A:$K,10,FALSE)</f>
        <v>#N/A</v>
      </c>
      <c r="E250" s="31" t="e">
        <f>VLOOKUP($A250,級距!$A:$K,11,FALSE)</f>
        <v>#N/A</v>
      </c>
      <c r="F250" s="31">
        <f t="shared" si="7"/>
        <v>1</v>
      </c>
    </row>
    <row r="251" spans="1:6" x14ac:dyDescent="0.25">
      <c r="A251" s="46" t="s">
        <v>153</v>
      </c>
      <c r="B251" s="45">
        <v>33100</v>
      </c>
      <c r="C251" s="31">
        <f>VLOOKUP($A251,級距!$A:$K,9,FALSE)</f>
        <v>9</v>
      </c>
      <c r="D251" s="31">
        <f>VLOOKUP($A251,級距!$A:$K,10,FALSE)</f>
        <v>10</v>
      </c>
      <c r="E251" s="31">
        <f>VLOOKUP($A251,級距!$A:$K,11,FALSE)</f>
        <v>4</v>
      </c>
      <c r="F251" s="31">
        <f t="shared" si="7"/>
        <v>1</v>
      </c>
    </row>
    <row r="252" spans="1:6" x14ac:dyDescent="0.25">
      <c r="A252" s="46" t="s">
        <v>732</v>
      </c>
      <c r="B252" s="45">
        <v>-5650</v>
      </c>
      <c r="C252" s="31" t="e">
        <f>VLOOKUP($A252,級距!$A:$K,9,FALSE)</f>
        <v>#N/A</v>
      </c>
      <c r="D252" s="31" t="e">
        <f>VLOOKUP($A252,級距!$A:$K,10,FALSE)</f>
        <v>#N/A</v>
      </c>
      <c r="E252" s="31" t="e">
        <f>VLOOKUP($A252,級距!$A:$K,11,FALSE)</f>
        <v>#N/A</v>
      </c>
      <c r="F252" s="31">
        <f t="shared" si="7"/>
        <v>1</v>
      </c>
    </row>
    <row r="253" spans="1:6" x14ac:dyDescent="0.25">
      <c r="A253" s="46" t="s">
        <v>151</v>
      </c>
      <c r="B253" s="45">
        <v>31550</v>
      </c>
      <c r="C253" s="31">
        <f>VLOOKUP($A253,級距!$A:$K,9,FALSE)</f>
        <v>10</v>
      </c>
      <c r="D253" s="31">
        <f>VLOOKUP($A253,級距!$A:$K,10,FALSE)</f>
        <v>9</v>
      </c>
      <c r="E253" s="31">
        <f>VLOOKUP($A253,級距!$A:$K,11,FALSE)</f>
        <v>4</v>
      </c>
      <c r="F253" s="31">
        <f t="shared" si="7"/>
        <v>1</v>
      </c>
    </row>
    <row r="254" spans="1:6" x14ac:dyDescent="0.25">
      <c r="A254" s="46" t="s">
        <v>146</v>
      </c>
      <c r="B254" s="45">
        <v>10300</v>
      </c>
      <c r="C254" s="31">
        <f>VLOOKUP($A254,級距!$A:$K,9,FALSE)</f>
        <v>8</v>
      </c>
      <c r="D254" s="31">
        <f>VLOOKUP($A254,級距!$A:$K,10,FALSE)</f>
        <v>7</v>
      </c>
      <c r="E254" s="31">
        <f>VLOOKUP($A254,級距!$A:$K,11,FALSE)</f>
        <v>4</v>
      </c>
      <c r="F254" s="31">
        <f t="shared" si="7"/>
        <v>1</v>
      </c>
    </row>
    <row r="255" spans="1:6" x14ac:dyDescent="0.25">
      <c r="A255" s="46" t="s">
        <v>145</v>
      </c>
      <c r="B255" s="45">
        <v>1950</v>
      </c>
      <c r="C255" s="31">
        <f>VLOOKUP($A255,級距!$A:$K,9,FALSE)</f>
        <v>8</v>
      </c>
      <c r="D255" s="31">
        <f>VLOOKUP($A255,級距!$A:$K,10,FALSE)</f>
        <v>7</v>
      </c>
      <c r="E255" s="31">
        <f>VLOOKUP($A255,級距!$A:$K,11,FALSE)</f>
        <v>4</v>
      </c>
      <c r="F255" s="31">
        <f t="shared" si="7"/>
        <v>1</v>
      </c>
    </row>
    <row r="256" spans="1:6" x14ac:dyDescent="0.25">
      <c r="A256" s="46" t="s">
        <v>142</v>
      </c>
      <c r="B256" s="45">
        <v>-5850</v>
      </c>
      <c r="C256" s="31">
        <f>VLOOKUP($A256,級距!$A:$K,9,FALSE)</f>
        <v>5</v>
      </c>
      <c r="D256" s="31">
        <f>VLOOKUP($A256,級距!$A:$K,10,FALSE)</f>
        <v>5</v>
      </c>
      <c r="E256" s="31">
        <f>VLOOKUP($A256,級距!$A:$K,11,FALSE)</f>
        <v>2</v>
      </c>
      <c r="F256" s="31">
        <f t="shared" si="7"/>
        <v>1</v>
      </c>
    </row>
    <row r="257" spans="1:6" x14ac:dyDescent="0.25">
      <c r="A257" s="46" t="s">
        <v>141</v>
      </c>
      <c r="B257" s="45">
        <v>-5700</v>
      </c>
      <c r="C257" s="31">
        <f>VLOOKUP($A257,級距!$A:$K,9,FALSE)</f>
        <v>5</v>
      </c>
      <c r="D257" s="31">
        <f>VLOOKUP($A257,級距!$A:$K,10,FALSE)</f>
        <v>7</v>
      </c>
      <c r="E257" s="31">
        <f>VLOOKUP($A257,級距!$A:$K,11,FALSE)</f>
        <v>3</v>
      </c>
      <c r="F257" s="31">
        <f t="shared" si="7"/>
        <v>1</v>
      </c>
    </row>
    <row r="258" spans="1:6" x14ac:dyDescent="0.25">
      <c r="A258" s="46" t="s">
        <v>140</v>
      </c>
      <c r="B258" s="45">
        <v>7100</v>
      </c>
      <c r="C258" s="31">
        <f>VLOOKUP($A258,級距!$A:$K,9,FALSE)</f>
        <v>9</v>
      </c>
      <c r="D258" s="31">
        <f>VLOOKUP($A258,級距!$A:$K,10,FALSE)</f>
        <v>10</v>
      </c>
      <c r="E258" s="31">
        <f>VLOOKUP($A258,級距!$A:$K,11,FALSE)</f>
        <v>4</v>
      </c>
      <c r="F258" s="31">
        <f t="shared" si="7"/>
        <v>1</v>
      </c>
    </row>
    <row r="259" spans="1:6" x14ac:dyDescent="0.25">
      <c r="A259" s="46" t="s">
        <v>139</v>
      </c>
      <c r="B259" s="45">
        <v>18300</v>
      </c>
      <c r="C259" s="31">
        <f>VLOOKUP($A259,級距!$A:$K,9,FALSE)</f>
        <v>8</v>
      </c>
      <c r="D259" s="31">
        <f>VLOOKUP($A259,級距!$A:$K,10,FALSE)</f>
        <v>9</v>
      </c>
      <c r="E259" s="31">
        <f>VLOOKUP($A259,級距!$A:$K,11,FALSE)</f>
        <v>4</v>
      </c>
      <c r="F259" s="31">
        <f t="shared" si="7"/>
        <v>1</v>
      </c>
    </row>
    <row r="260" spans="1:6" x14ac:dyDescent="0.25">
      <c r="A260" s="46" t="s">
        <v>136</v>
      </c>
      <c r="B260" s="45">
        <v>5400</v>
      </c>
      <c r="C260" s="31">
        <f>VLOOKUP($A260,級距!$A:$K,9,FALSE)</f>
        <v>3</v>
      </c>
      <c r="D260" s="31">
        <f>VLOOKUP($A260,級距!$A:$K,10,FALSE)</f>
        <v>7</v>
      </c>
      <c r="E260" s="31">
        <f>VLOOKUP($A260,級距!$A:$K,11,FALSE)</f>
        <v>3</v>
      </c>
      <c r="F260" s="31">
        <f t="shared" ref="F260:F268" si="8">IF(A261&lt;&gt;A260,1,0)</f>
        <v>1</v>
      </c>
    </row>
    <row r="261" spans="1:6" x14ac:dyDescent="0.25">
      <c r="A261" s="46" t="s">
        <v>135</v>
      </c>
      <c r="B261" s="45">
        <v>19050</v>
      </c>
      <c r="C261" s="31">
        <f>VLOOKUP($A261,級距!$A:$K,9,FALSE)</f>
        <v>5</v>
      </c>
      <c r="D261" s="31">
        <f>VLOOKUP($A261,級距!$A:$K,10,FALSE)</f>
        <v>10</v>
      </c>
      <c r="E261" s="31">
        <f>VLOOKUP($A261,級距!$A:$K,11,FALSE)</f>
        <v>3</v>
      </c>
      <c r="F261" s="31">
        <f t="shared" si="8"/>
        <v>1</v>
      </c>
    </row>
    <row r="262" spans="1:6" x14ac:dyDescent="0.25">
      <c r="A262" s="46" t="s">
        <v>133</v>
      </c>
      <c r="B262" s="45">
        <v>900</v>
      </c>
      <c r="C262" s="31">
        <f>VLOOKUP($A262,級距!$A:$K,9,FALSE)</f>
        <v>1</v>
      </c>
      <c r="D262" s="31">
        <f>VLOOKUP($A262,級距!$A:$K,10,FALSE)</f>
        <v>5</v>
      </c>
      <c r="E262" s="31">
        <f>VLOOKUP($A262,級距!$A:$K,11,FALSE)</f>
        <v>2</v>
      </c>
      <c r="F262" s="31">
        <f t="shared" si="8"/>
        <v>1</v>
      </c>
    </row>
    <row r="263" spans="1:6" x14ac:dyDescent="0.25">
      <c r="A263" s="46" t="s">
        <v>132</v>
      </c>
      <c r="B263" s="45">
        <v>500</v>
      </c>
      <c r="C263" s="31">
        <f>VLOOKUP($A263,級距!$A:$K,9,FALSE)</f>
        <v>1</v>
      </c>
      <c r="D263" s="31">
        <f>VLOOKUP($A263,級距!$A:$K,10,FALSE)</f>
        <v>2</v>
      </c>
      <c r="E263" s="31">
        <f>VLOOKUP($A263,級距!$A:$K,11,FALSE)</f>
        <v>2</v>
      </c>
      <c r="F263" s="31">
        <f t="shared" si="8"/>
        <v>1</v>
      </c>
    </row>
    <row r="264" spans="1:6" x14ac:dyDescent="0.25">
      <c r="A264" s="46" t="s">
        <v>131</v>
      </c>
      <c r="B264" s="45">
        <v>-5250</v>
      </c>
      <c r="C264" s="31">
        <f>VLOOKUP($A264,級距!$A:$K,9,FALSE)</f>
        <v>1</v>
      </c>
      <c r="D264" s="31">
        <f>VLOOKUP($A264,級距!$A:$K,10,FALSE)</f>
        <v>4</v>
      </c>
      <c r="E264" s="31">
        <f>VLOOKUP($A264,級距!$A:$K,11,FALSE)</f>
        <v>2</v>
      </c>
      <c r="F264" s="31">
        <f t="shared" si="8"/>
        <v>1</v>
      </c>
    </row>
    <row r="265" spans="1:6" x14ac:dyDescent="0.25">
      <c r="A265" s="46" t="s">
        <v>129</v>
      </c>
      <c r="B265" s="45">
        <v>-5700</v>
      </c>
      <c r="C265" s="31">
        <f>VLOOKUP($A265,級距!$A:$K,9,FALSE)</f>
        <v>2</v>
      </c>
      <c r="D265" s="31">
        <f>VLOOKUP($A265,級距!$A:$K,10,FALSE)</f>
        <v>4</v>
      </c>
      <c r="E265" s="31">
        <f>VLOOKUP($A265,級距!$A:$K,11,FALSE)</f>
        <v>2</v>
      </c>
      <c r="F265" s="31">
        <f t="shared" si="8"/>
        <v>1</v>
      </c>
    </row>
    <row r="266" spans="1:6" x14ac:dyDescent="0.25">
      <c r="A266" s="46" t="s">
        <v>128</v>
      </c>
      <c r="B266" s="45">
        <v>2000</v>
      </c>
      <c r="C266" s="31">
        <f>VLOOKUP($A266,級距!$A:$K,9,FALSE)</f>
        <v>5</v>
      </c>
      <c r="D266" s="31">
        <f>VLOOKUP($A266,級距!$A:$K,10,FALSE)</f>
        <v>7</v>
      </c>
      <c r="E266" s="31">
        <f>VLOOKUP($A266,級距!$A:$K,11,FALSE)</f>
        <v>3</v>
      </c>
      <c r="F266" s="31">
        <f t="shared" si="8"/>
        <v>1</v>
      </c>
    </row>
    <row r="267" spans="1:6" x14ac:dyDescent="0.25">
      <c r="A267" s="46" t="s">
        <v>127</v>
      </c>
      <c r="B267" s="45">
        <v>1750</v>
      </c>
      <c r="C267" s="31">
        <f>VLOOKUP($A267,級距!$A:$K,9,FALSE)</f>
        <v>3</v>
      </c>
      <c r="D267" s="31">
        <f>VLOOKUP($A267,級距!$A:$K,10,FALSE)</f>
        <v>3</v>
      </c>
      <c r="E267" s="31">
        <f>VLOOKUP($A267,級距!$A:$K,11,FALSE)</f>
        <v>2</v>
      </c>
      <c r="F267" s="31">
        <f t="shared" si="8"/>
        <v>1</v>
      </c>
    </row>
    <row r="268" spans="1:6" x14ac:dyDescent="0.25">
      <c r="A268" s="46" t="s">
        <v>126</v>
      </c>
      <c r="B268" s="45">
        <v>-2400</v>
      </c>
      <c r="C268" s="31">
        <f>VLOOKUP($A268,級距!$A:$K,9,FALSE)</f>
        <v>8</v>
      </c>
      <c r="D268" s="31">
        <f>VLOOKUP($A268,級距!$A:$K,10,FALSE)</f>
        <v>9</v>
      </c>
      <c r="E268" s="31">
        <f>VLOOKUP($A268,級距!$A:$K,11,FALSE)</f>
        <v>4</v>
      </c>
      <c r="F268" s="31">
        <f t="shared" si="8"/>
        <v>1</v>
      </c>
    </row>
    <row r="269" spans="1:6" x14ac:dyDescent="0.25">
      <c r="A269" s="46"/>
    </row>
    <row r="270" spans="1:6" x14ac:dyDescent="0.25">
      <c r="A270" s="46"/>
    </row>
    <row r="271" spans="1:6" x14ac:dyDescent="0.25">
      <c r="A271" s="46"/>
    </row>
    <row r="272" spans="1:6" x14ac:dyDescent="0.25">
      <c r="A272" s="46"/>
    </row>
    <row r="273" spans="1:1" x14ac:dyDescent="0.25">
      <c r="A273" s="46"/>
    </row>
    <row r="274" spans="1:1" x14ac:dyDescent="0.25">
      <c r="A274" s="46"/>
    </row>
    <row r="275" spans="1:1" x14ac:dyDescent="0.25">
      <c r="A275" s="46"/>
    </row>
    <row r="276" spans="1:1" x14ac:dyDescent="0.25">
      <c r="A276" s="46"/>
    </row>
    <row r="277" spans="1:1" x14ac:dyDescent="0.25">
      <c r="A277" s="46"/>
    </row>
    <row r="278" spans="1:1" x14ac:dyDescent="0.25">
      <c r="A278" s="46"/>
    </row>
    <row r="279" spans="1:1" x14ac:dyDescent="0.25">
      <c r="A279" s="46"/>
    </row>
    <row r="280" spans="1:1" x14ac:dyDescent="0.25">
      <c r="A280" s="46"/>
    </row>
    <row r="281" spans="1:1" x14ac:dyDescent="0.25">
      <c r="A281" s="46"/>
    </row>
    <row r="282" spans="1:1" x14ac:dyDescent="0.25">
      <c r="A282" s="46"/>
    </row>
    <row r="283" spans="1:1" x14ac:dyDescent="0.25">
      <c r="A283" s="46"/>
    </row>
    <row r="284" spans="1:1" x14ac:dyDescent="0.25">
      <c r="A284" s="46"/>
    </row>
    <row r="285" spans="1:1" x14ac:dyDescent="0.25">
      <c r="A285" s="46"/>
    </row>
    <row r="286" spans="1:1" x14ac:dyDescent="0.25">
      <c r="A286" s="46"/>
    </row>
    <row r="287" spans="1:1" x14ac:dyDescent="0.25">
      <c r="A287" s="46"/>
    </row>
    <row r="288" spans="1:1" x14ac:dyDescent="0.25">
      <c r="A288" s="46"/>
    </row>
    <row r="289" spans="1:1" x14ac:dyDescent="0.25">
      <c r="A289" s="46"/>
    </row>
    <row r="290" spans="1:1" x14ac:dyDescent="0.25">
      <c r="A290" s="46"/>
    </row>
    <row r="291" spans="1:1" x14ac:dyDescent="0.25">
      <c r="A291" s="46"/>
    </row>
    <row r="292" spans="1:1" x14ac:dyDescent="0.25">
      <c r="A292" s="46"/>
    </row>
    <row r="293" spans="1:1" x14ac:dyDescent="0.25">
      <c r="A293" s="46"/>
    </row>
    <row r="294" spans="1:1" x14ac:dyDescent="0.25">
      <c r="A294" s="46"/>
    </row>
    <row r="295" spans="1:1" x14ac:dyDescent="0.25">
      <c r="A295" s="46"/>
    </row>
    <row r="296" spans="1:1" x14ac:dyDescent="0.25">
      <c r="A296" s="46"/>
    </row>
    <row r="297" spans="1:1" x14ac:dyDescent="0.25">
      <c r="A297" s="46"/>
    </row>
    <row r="298" spans="1:1" x14ac:dyDescent="0.25">
      <c r="A298" s="46"/>
    </row>
    <row r="299" spans="1:1" x14ac:dyDescent="0.25">
      <c r="A299" s="46"/>
    </row>
    <row r="300" spans="1:1" x14ac:dyDescent="0.25">
      <c r="A300" s="46"/>
    </row>
    <row r="301" spans="1:1" x14ac:dyDescent="0.25">
      <c r="A301" s="46"/>
    </row>
    <row r="302" spans="1:1" x14ac:dyDescent="0.25">
      <c r="A302" s="46"/>
    </row>
    <row r="303" spans="1:1" x14ac:dyDescent="0.25">
      <c r="A303" s="46"/>
    </row>
    <row r="304" spans="1:1" x14ac:dyDescent="0.25">
      <c r="A304" s="46"/>
    </row>
    <row r="305" spans="1:1" x14ac:dyDescent="0.25">
      <c r="A305" s="46"/>
    </row>
    <row r="306" spans="1:1" x14ac:dyDescent="0.25">
      <c r="A306" s="46"/>
    </row>
    <row r="307" spans="1:1" x14ac:dyDescent="0.25">
      <c r="A307" s="46"/>
    </row>
    <row r="308" spans="1:1" x14ac:dyDescent="0.25">
      <c r="A308" s="46"/>
    </row>
    <row r="309" spans="1:1" x14ac:dyDescent="0.25">
      <c r="A309" s="46"/>
    </row>
    <row r="310" spans="1:1" x14ac:dyDescent="0.25">
      <c r="A310" s="46"/>
    </row>
    <row r="311" spans="1:1" x14ac:dyDescent="0.25">
      <c r="A311" s="46"/>
    </row>
    <row r="312" spans="1:1" x14ac:dyDescent="0.25">
      <c r="A312" s="46"/>
    </row>
    <row r="313" spans="1:1" x14ac:dyDescent="0.25">
      <c r="A313" s="46"/>
    </row>
    <row r="314" spans="1:1" x14ac:dyDescent="0.25">
      <c r="A314" s="46"/>
    </row>
    <row r="315" spans="1:1" x14ac:dyDescent="0.25">
      <c r="A315" s="46"/>
    </row>
    <row r="316" spans="1:1" x14ac:dyDescent="0.25">
      <c r="A316" s="46"/>
    </row>
    <row r="317" spans="1:1" x14ac:dyDescent="0.25">
      <c r="A317" s="46"/>
    </row>
    <row r="318" spans="1:1" x14ac:dyDescent="0.25">
      <c r="A318" s="46"/>
    </row>
    <row r="319" spans="1:1" x14ac:dyDescent="0.25">
      <c r="A319" s="46"/>
    </row>
    <row r="320" spans="1:1" x14ac:dyDescent="0.25">
      <c r="A320" s="46"/>
    </row>
    <row r="321" spans="1:1" x14ac:dyDescent="0.25">
      <c r="A321" s="46"/>
    </row>
    <row r="322" spans="1:1" x14ac:dyDescent="0.25">
      <c r="A322" s="46"/>
    </row>
    <row r="323" spans="1:1" x14ac:dyDescent="0.25">
      <c r="A323" s="46"/>
    </row>
    <row r="324" spans="1:1" x14ac:dyDescent="0.25">
      <c r="A324" s="46"/>
    </row>
    <row r="325" spans="1:1" x14ac:dyDescent="0.25">
      <c r="A325" s="46"/>
    </row>
    <row r="326" spans="1:1" x14ac:dyDescent="0.25">
      <c r="A326" s="46"/>
    </row>
    <row r="327" spans="1:1" x14ac:dyDescent="0.25">
      <c r="A327" s="46"/>
    </row>
    <row r="328" spans="1:1" x14ac:dyDescent="0.25">
      <c r="A328" s="46"/>
    </row>
    <row r="329" spans="1:1" x14ac:dyDescent="0.25">
      <c r="A329" s="46"/>
    </row>
    <row r="330" spans="1:1" x14ac:dyDescent="0.25">
      <c r="A330" s="46"/>
    </row>
    <row r="331" spans="1:1" x14ac:dyDescent="0.25">
      <c r="A331" s="46"/>
    </row>
    <row r="332" spans="1:1" x14ac:dyDescent="0.25">
      <c r="A332" s="46"/>
    </row>
    <row r="333" spans="1:1" x14ac:dyDescent="0.25">
      <c r="A333" s="46"/>
    </row>
    <row r="334" spans="1:1" x14ac:dyDescent="0.25">
      <c r="A334" s="46"/>
    </row>
    <row r="335" spans="1:1" x14ac:dyDescent="0.25">
      <c r="A335" s="46"/>
    </row>
    <row r="336" spans="1:1" x14ac:dyDescent="0.25">
      <c r="A336" s="46"/>
    </row>
    <row r="337" spans="1:1" x14ac:dyDescent="0.25">
      <c r="A337" s="46"/>
    </row>
    <row r="338" spans="1:1" x14ac:dyDescent="0.25">
      <c r="A338" s="46"/>
    </row>
    <row r="339" spans="1:1" x14ac:dyDescent="0.25">
      <c r="A339" s="46"/>
    </row>
    <row r="340" spans="1:1" x14ac:dyDescent="0.25">
      <c r="A340" s="46"/>
    </row>
    <row r="341" spans="1:1" x14ac:dyDescent="0.25">
      <c r="A341" s="46"/>
    </row>
    <row r="342" spans="1:1" x14ac:dyDescent="0.25">
      <c r="A342" s="46"/>
    </row>
    <row r="343" spans="1:1" x14ac:dyDescent="0.25">
      <c r="A343" s="46"/>
    </row>
    <row r="344" spans="1:1" x14ac:dyDescent="0.25">
      <c r="A344" s="46"/>
    </row>
    <row r="345" spans="1:1" x14ac:dyDescent="0.25">
      <c r="A345" s="46"/>
    </row>
    <row r="346" spans="1:1" x14ac:dyDescent="0.25">
      <c r="A346" s="46"/>
    </row>
    <row r="347" spans="1:1" x14ac:dyDescent="0.25">
      <c r="A347" s="46"/>
    </row>
    <row r="348" spans="1:1" x14ac:dyDescent="0.25">
      <c r="A348" s="46"/>
    </row>
    <row r="349" spans="1:1" x14ac:dyDescent="0.25">
      <c r="A349" s="46"/>
    </row>
    <row r="350" spans="1:1" x14ac:dyDescent="0.25">
      <c r="A350" s="46"/>
    </row>
    <row r="351" spans="1:1" x14ac:dyDescent="0.25">
      <c r="A351" s="46"/>
    </row>
    <row r="352" spans="1:1" x14ac:dyDescent="0.25">
      <c r="A352" s="46"/>
    </row>
    <row r="353" spans="1:1" x14ac:dyDescent="0.25">
      <c r="A353" s="46"/>
    </row>
    <row r="354" spans="1:1" x14ac:dyDescent="0.25">
      <c r="A354" s="46"/>
    </row>
    <row r="355" spans="1:1" x14ac:dyDescent="0.25">
      <c r="A355" s="46"/>
    </row>
    <row r="356" spans="1:1" x14ac:dyDescent="0.25">
      <c r="A356" s="46"/>
    </row>
    <row r="357" spans="1:1" x14ac:dyDescent="0.25">
      <c r="A357" s="46"/>
    </row>
    <row r="358" spans="1:1" x14ac:dyDescent="0.25">
      <c r="A358" s="46"/>
    </row>
    <row r="359" spans="1:1" x14ac:dyDescent="0.25">
      <c r="A359" s="46"/>
    </row>
    <row r="360" spans="1:1" x14ac:dyDescent="0.25">
      <c r="A360" s="46"/>
    </row>
    <row r="361" spans="1:1" x14ac:dyDescent="0.25">
      <c r="A361" s="46"/>
    </row>
    <row r="362" spans="1:1" x14ac:dyDescent="0.25">
      <c r="A362" s="46"/>
    </row>
    <row r="363" spans="1:1" x14ac:dyDescent="0.25">
      <c r="A363" s="46"/>
    </row>
    <row r="364" spans="1:1" x14ac:dyDescent="0.25">
      <c r="A364" s="46"/>
    </row>
    <row r="365" spans="1:1" x14ac:dyDescent="0.25">
      <c r="A365" s="46"/>
    </row>
    <row r="366" spans="1:1" x14ac:dyDescent="0.25">
      <c r="A366" s="46"/>
    </row>
    <row r="367" spans="1:1" x14ac:dyDescent="0.25">
      <c r="A367" s="46"/>
    </row>
    <row r="368" spans="1:1" x14ac:dyDescent="0.25">
      <c r="A368" s="46"/>
    </row>
    <row r="369" spans="1:1" x14ac:dyDescent="0.25">
      <c r="A369" s="46"/>
    </row>
    <row r="370" spans="1:1" x14ac:dyDescent="0.25">
      <c r="A370" s="46"/>
    </row>
    <row r="371" spans="1:1" x14ac:dyDescent="0.25">
      <c r="A371" s="46"/>
    </row>
    <row r="372" spans="1:1" x14ac:dyDescent="0.25">
      <c r="A372" s="46"/>
    </row>
    <row r="373" spans="1:1" x14ac:dyDescent="0.25">
      <c r="A373" s="46"/>
    </row>
    <row r="374" spans="1:1" x14ac:dyDescent="0.25">
      <c r="A374" s="46"/>
    </row>
    <row r="375" spans="1:1" x14ac:dyDescent="0.25">
      <c r="A375" s="46"/>
    </row>
    <row r="376" spans="1:1" x14ac:dyDescent="0.25">
      <c r="A376" s="46"/>
    </row>
    <row r="377" spans="1:1" x14ac:dyDescent="0.25">
      <c r="A377" s="46"/>
    </row>
    <row r="378" spans="1:1" x14ac:dyDescent="0.25">
      <c r="A378" s="46"/>
    </row>
    <row r="379" spans="1:1" x14ac:dyDescent="0.25">
      <c r="A379" s="46"/>
    </row>
    <row r="380" spans="1:1" x14ac:dyDescent="0.25">
      <c r="A380" s="46"/>
    </row>
    <row r="381" spans="1:1" x14ac:dyDescent="0.25">
      <c r="A381" s="46"/>
    </row>
    <row r="382" spans="1:1" x14ac:dyDescent="0.25">
      <c r="A382" s="46"/>
    </row>
    <row r="383" spans="1:1" x14ac:dyDescent="0.25">
      <c r="A383" s="46"/>
    </row>
    <row r="384" spans="1:1" x14ac:dyDescent="0.25">
      <c r="A384" s="46"/>
    </row>
    <row r="385" spans="1:1" x14ac:dyDescent="0.25">
      <c r="A385" s="46"/>
    </row>
    <row r="386" spans="1:1" x14ac:dyDescent="0.25">
      <c r="A386" s="46"/>
    </row>
    <row r="387" spans="1:1" x14ac:dyDescent="0.25">
      <c r="A387" s="46"/>
    </row>
    <row r="388" spans="1:1" x14ac:dyDescent="0.25">
      <c r="A388" s="46"/>
    </row>
    <row r="389" spans="1:1" x14ac:dyDescent="0.25">
      <c r="A389" s="46"/>
    </row>
    <row r="390" spans="1:1" x14ac:dyDescent="0.25">
      <c r="A390" s="46"/>
    </row>
    <row r="391" spans="1:1" x14ac:dyDescent="0.25">
      <c r="A391" s="46"/>
    </row>
    <row r="392" spans="1:1" x14ac:dyDescent="0.25">
      <c r="A392" s="46"/>
    </row>
    <row r="393" spans="1:1" x14ac:dyDescent="0.25">
      <c r="A393" s="46"/>
    </row>
    <row r="394" spans="1:1" x14ac:dyDescent="0.25">
      <c r="A394" s="46"/>
    </row>
    <row r="395" spans="1:1" x14ac:dyDescent="0.25">
      <c r="A395" s="46"/>
    </row>
    <row r="396" spans="1:1" x14ac:dyDescent="0.25">
      <c r="A396" s="46"/>
    </row>
    <row r="397" spans="1:1" x14ac:dyDescent="0.25">
      <c r="A397" s="46"/>
    </row>
    <row r="398" spans="1:1" x14ac:dyDescent="0.25">
      <c r="A398" s="46"/>
    </row>
    <row r="399" spans="1:1" x14ac:dyDescent="0.25">
      <c r="A399" s="46"/>
    </row>
    <row r="400" spans="1:1" x14ac:dyDescent="0.25">
      <c r="A400" s="46"/>
    </row>
    <row r="401" spans="1:1" x14ac:dyDescent="0.25">
      <c r="A401" s="46"/>
    </row>
    <row r="402" spans="1:1" x14ac:dyDescent="0.25">
      <c r="A402" s="46"/>
    </row>
    <row r="403" spans="1:1" x14ac:dyDescent="0.25">
      <c r="A403" s="46"/>
    </row>
    <row r="404" spans="1:1" x14ac:dyDescent="0.25">
      <c r="A404" s="46"/>
    </row>
    <row r="405" spans="1:1" x14ac:dyDescent="0.25">
      <c r="A405" s="46"/>
    </row>
    <row r="406" spans="1:1" x14ac:dyDescent="0.25">
      <c r="A406" s="46"/>
    </row>
    <row r="407" spans="1:1" x14ac:dyDescent="0.25">
      <c r="A407" s="46"/>
    </row>
    <row r="408" spans="1:1" x14ac:dyDescent="0.25">
      <c r="A408" s="46"/>
    </row>
    <row r="409" spans="1:1" x14ac:dyDescent="0.25">
      <c r="A409" s="46"/>
    </row>
    <row r="410" spans="1:1" x14ac:dyDescent="0.25">
      <c r="A410" s="46"/>
    </row>
    <row r="411" spans="1:1" x14ac:dyDescent="0.25">
      <c r="A411" s="46"/>
    </row>
    <row r="412" spans="1:1" x14ac:dyDescent="0.25">
      <c r="A412" s="46"/>
    </row>
    <row r="413" spans="1:1" x14ac:dyDescent="0.25">
      <c r="A413" s="46"/>
    </row>
    <row r="414" spans="1:1" x14ac:dyDescent="0.25">
      <c r="A414" s="46"/>
    </row>
    <row r="415" spans="1:1" x14ac:dyDescent="0.25">
      <c r="A415" s="46"/>
    </row>
    <row r="416" spans="1:1" x14ac:dyDescent="0.25">
      <c r="A416" s="46"/>
    </row>
    <row r="417" spans="1:1" x14ac:dyDescent="0.25">
      <c r="A417" s="46"/>
    </row>
    <row r="418" spans="1:1" x14ac:dyDescent="0.25">
      <c r="A418" s="46"/>
    </row>
    <row r="419" spans="1:1" x14ac:dyDescent="0.25">
      <c r="A419" s="46"/>
    </row>
    <row r="420" spans="1:1" x14ac:dyDescent="0.25">
      <c r="A420" s="46"/>
    </row>
    <row r="421" spans="1:1" x14ac:dyDescent="0.25">
      <c r="A421" s="46"/>
    </row>
    <row r="422" spans="1:1" x14ac:dyDescent="0.25">
      <c r="A422" s="46"/>
    </row>
    <row r="423" spans="1:1" x14ac:dyDescent="0.25">
      <c r="A423" s="46"/>
    </row>
    <row r="424" spans="1:1" x14ac:dyDescent="0.25">
      <c r="A424" s="46"/>
    </row>
    <row r="425" spans="1:1" x14ac:dyDescent="0.25">
      <c r="A425" s="46"/>
    </row>
    <row r="426" spans="1:1" x14ac:dyDescent="0.25">
      <c r="A426" s="46"/>
    </row>
    <row r="427" spans="1:1" x14ac:dyDescent="0.25">
      <c r="A427" s="46"/>
    </row>
    <row r="428" spans="1:1" x14ac:dyDescent="0.25">
      <c r="A428" s="46"/>
    </row>
    <row r="429" spans="1:1" x14ac:dyDescent="0.25">
      <c r="A429" s="46"/>
    </row>
    <row r="430" spans="1:1" x14ac:dyDescent="0.25">
      <c r="A430" s="46"/>
    </row>
    <row r="431" spans="1:1" x14ac:dyDescent="0.25">
      <c r="A431" s="46"/>
    </row>
    <row r="432" spans="1:1" x14ac:dyDescent="0.25">
      <c r="A432" s="46"/>
    </row>
    <row r="433" spans="1:1" x14ac:dyDescent="0.25">
      <c r="A433" s="46"/>
    </row>
    <row r="434" spans="1:1" x14ac:dyDescent="0.25">
      <c r="A434" s="46"/>
    </row>
    <row r="435" spans="1:1" x14ac:dyDescent="0.25">
      <c r="A435" s="46"/>
    </row>
    <row r="436" spans="1:1" x14ac:dyDescent="0.25">
      <c r="A436" s="46"/>
    </row>
    <row r="437" spans="1:1" x14ac:dyDescent="0.25">
      <c r="A437" s="46"/>
    </row>
    <row r="438" spans="1:1" x14ac:dyDescent="0.25">
      <c r="A438" s="46"/>
    </row>
    <row r="439" spans="1:1" x14ac:dyDescent="0.25">
      <c r="A439" s="46"/>
    </row>
    <row r="440" spans="1:1" x14ac:dyDescent="0.25">
      <c r="A440" s="46"/>
    </row>
    <row r="441" spans="1:1" x14ac:dyDescent="0.25">
      <c r="A441" s="46"/>
    </row>
    <row r="442" spans="1:1" x14ac:dyDescent="0.25">
      <c r="A442" s="46"/>
    </row>
    <row r="443" spans="1:1" x14ac:dyDescent="0.25">
      <c r="A443" s="46"/>
    </row>
    <row r="444" spans="1:1" x14ac:dyDescent="0.25">
      <c r="A444" s="46"/>
    </row>
    <row r="445" spans="1:1" x14ac:dyDescent="0.25">
      <c r="A445" s="46"/>
    </row>
    <row r="446" spans="1:1" x14ac:dyDescent="0.25">
      <c r="A446" s="46"/>
    </row>
    <row r="447" spans="1:1" x14ac:dyDescent="0.25">
      <c r="A447" s="46"/>
    </row>
    <row r="448" spans="1:1" x14ac:dyDescent="0.25">
      <c r="A448" s="46"/>
    </row>
    <row r="449" spans="1:1" x14ac:dyDescent="0.25">
      <c r="A449" s="46"/>
    </row>
    <row r="450" spans="1:1" x14ac:dyDescent="0.25">
      <c r="A450" s="46"/>
    </row>
    <row r="451" spans="1:1" x14ac:dyDescent="0.25">
      <c r="A451" s="46"/>
    </row>
    <row r="452" spans="1:1" x14ac:dyDescent="0.25">
      <c r="A452" s="46"/>
    </row>
    <row r="453" spans="1:1" x14ac:dyDescent="0.25">
      <c r="A453" s="46"/>
    </row>
    <row r="454" spans="1:1" x14ac:dyDescent="0.25">
      <c r="A454" s="46"/>
    </row>
    <row r="455" spans="1:1" x14ac:dyDescent="0.25">
      <c r="A455" s="46"/>
    </row>
    <row r="456" spans="1:1" x14ac:dyDescent="0.25">
      <c r="A456" s="46"/>
    </row>
    <row r="457" spans="1:1" x14ac:dyDescent="0.25">
      <c r="A457" s="46"/>
    </row>
    <row r="458" spans="1:1" x14ac:dyDescent="0.25">
      <c r="A458" s="46"/>
    </row>
    <row r="459" spans="1:1" x14ac:dyDescent="0.25">
      <c r="A459" s="46"/>
    </row>
    <row r="460" spans="1:1" x14ac:dyDescent="0.25">
      <c r="A460" s="46"/>
    </row>
    <row r="461" spans="1:1" x14ac:dyDescent="0.25">
      <c r="A461" s="46"/>
    </row>
    <row r="462" spans="1:1" x14ac:dyDescent="0.25">
      <c r="A462" s="46"/>
    </row>
    <row r="463" spans="1:1" x14ac:dyDescent="0.25">
      <c r="A463" s="46"/>
    </row>
    <row r="464" spans="1:1" x14ac:dyDescent="0.25">
      <c r="A464" s="46"/>
    </row>
    <row r="465" spans="1:1" x14ac:dyDescent="0.25">
      <c r="A465" s="46"/>
    </row>
    <row r="466" spans="1:1" x14ac:dyDescent="0.25">
      <c r="A466" s="46"/>
    </row>
    <row r="467" spans="1:1" x14ac:dyDescent="0.25">
      <c r="A467" s="46"/>
    </row>
    <row r="468" spans="1:1" x14ac:dyDescent="0.25">
      <c r="A468" s="46"/>
    </row>
    <row r="469" spans="1:1" x14ac:dyDescent="0.25">
      <c r="A469" s="46"/>
    </row>
    <row r="470" spans="1:1" x14ac:dyDescent="0.25">
      <c r="A470" s="46"/>
    </row>
    <row r="471" spans="1:1" x14ac:dyDescent="0.25">
      <c r="A471" s="46"/>
    </row>
    <row r="472" spans="1:1" x14ac:dyDescent="0.25">
      <c r="A472" s="46"/>
    </row>
    <row r="473" spans="1:1" x14ac:dyDescent="0.25">
      <c r="A473" s="46"/>
    </row>
    <row r="474" spans="1:1" x14ac:dyDescent="0.25">
      <c r="A474" s="46"/>
    </row>
    <row r="475" spans="1:1" x14ac:dyDescent="0.25">
      <c r="A475" s="46"/>
    </row>
    <row r="476" spans="1:1" x14ac:dyDescent="0.25">
      <c r="A476" s="46"/>
    </row>
    <row r="477" spans="1:1" x14ac:dyDescent="0.25">
      <c r="A477" s="46"/>
    </row>
    <row r="478" spans="1:1" x14ac:dyDescent="0.25">
      <c r="A478" s="46"/>
    </row>
    <row r="479" spans="1:1" x14ac:dyDescent="0.25">
      <c r="A479" s="46"/>
    </row>
    <row r="480" spans="1:1" x14ac:dyDescent="0.25">
      <c r="A480" s="46"/>
    </row>
    <row r="481" spans="1:1" x14ac:dyDescent="0.25">
      <c r="A481" s="46"/>
    </row>
    <row r="482" spans="1:1" x14ac:dyDescent="0.25">
      <c r="A482" s="46"/>
    </row>
    <row r="483" spans="1:1" x14ac:dyDescent="0.25">
      <c r="A483" s="46"/>
    </row>
    <row r="484" spans="1:1" x14ac:dyDescent="0.25">
      <c r="A484" s="46"/>
    </row>
    <row r="485" spans="1:1" x14ac:dyDescent="0.25">
      <c r="A485" s="46"/>
    </row>
    <row r="486" spans="1:1" x14ac:dyDescent="0.25">
      <c r="A486" s="46"/>
    </row>
    <row r="487" spans="1:1" x14ac:dyDescent="0.25">
      <c r="A487" s="46"/>
    </row>
    <row r="488" spans="1:1" x14ac:dyDescent="0.25">
      <c r="A488" s="46"/>
    </row>
    <row r="489" spans="1:1" x14ac:dyDescent="0.25">
      <c r="A489" s="46"/>
    </row>
    <row r="490" spans="1:1" x14ac:dyDescent="0.25">
      <c r="A490" s="46"/>
    </row>
    <row r="491" spans="1:1" x14ac:dyDescent="0.25">
      <c r="A491" s="46"/>
    </row>
    <row r="492" spans="1:1" x14ac:dyDescent="0.25">
      <c r="A492" s="46"/>
    </row>
    <row r="493" spans="1:1" x14ac:dyDescent="0.25">
      <c r="A493" s="46"/>
    </row>
    <row r="494" spans="1:1" x14ac:dyDescent="0.25">
      <c r="A494" s="46"/>
    </row>
    <row r="495" spans="1:1" x14ac:dyDescent="0.25">
      <c r="A495" s="46"/>
    </row>
    <row r="496" spans="1:1" x14ac:dyDescent="0.25">
      <c r="A496" s="46"/>
    </row>
    <row r="497" spans="1:1" x14ac:dyDescent="0.25">
      <c r="A497" s="46"/>
    </row>
    <row r="498" spans="1:1" x14ac:dyDescent="0.25">
      <c r="A498" s="46"/>
    </row>
    <row r="499" spans="1:1" x14ac:dyDescent="0.25">
      <c r="A499" s="46"/>
    </row>
    <row r="500" spans="1:1" x14ac:dyDescent="0.25">
      <c r="A500" s="46"/>
    </row>
    <row r="501" spans="1:1" x14ac:dyDescent="0.25">
      <c r="A501" s="46"/>
    </row>
    <row r="502" spans="1:1" x14ac:dyDescent="0.25">
      <c r="A502" s="46"/>
    </row>
    <row r="503" spans="1:1" x14ac:dyDescent="0.25">
      <c r="A503" s="46"/>
    </row>
    <row r="504" spans="1:1" x14ac:dyDescent="0.25">
      <c r="A504" s="46"/>
    </row>
    <row r="505" spans="1:1" x14ac:dyDescent="0.25">
      <c r="A505" s="46"/>
    </row>
    <row r="506" spans="1:1" x14ac:dyDescent="0.25">
      <c r="A506" s="46"/>
    </row>
    <row r="507" spans="1:1" x14ac:dyDescent="0.25">
      <c r="A507" s="46"/>
    </row>
    <row r="508" spans="1:1" x14ac:dyDescent="0.25">
      <c r="A508" s="46"/>
    </row>
    <row r="509" spans="1:1" x14ac:dyDescent="0.25">
      <c r="A509" s="46"/>
    </row>
    <row r="510" spans="1:1" x14ac:dyDescent="0.25">
      <c r="A510" s="46"/>
    </row>
    <row r="511" spans="1:1" x14ac:dyDescent="0.25">
      <c r="A511" s="46"/>
    </row>
    <row r="512" spans="1:1" x14ac:dyDescent="0.25">
      <c r="A512" s="46"/>
    </row>
    <row r="513" spans="1:1" x14ac:dyDescent="0.25">
      <c r="A513" s="46"/>
    </row>
    <row r="514" spans="1:1" x14ac:dyDescent="0.25">
      <c r="A514" s="46"/>
    </row>
    <row r="515" spans="1:1" x14ac:dyDescent="0.25">
      <c r="A515" s="46"/>
    </row>
    <row r="516" spans="1:1" x14ac:dyDescent="0.25">
      <c r="A516" s="46"/>
    </row>
    <row r="517" spans="1:1" x14ac:dyDescent="0.25">
      <c r="A517" s="46"/>
    </row>
    <row r="518" spans="1:1" x14ac:dyDescent="0.25">
      <c r="A518" s="46"/>
    </row>
    <row r="519" spans="1:1" x14ac:dyDescent="0.25">
      <c r="A519" s="46"/>
    </row>
    <row r="520" spans="1:1" x14ac:dyDescent="0.25">
      <c r="A520" s="46"/>
    </row>
    <row r="521" spans="1:1" x14ac:dyDescent="0.25">
      <c r="A521" s="46"/>
    </row>
    <row r="522" spans="1:1" x14ac:dyDescent="0.25">
      <c r="A522" s="46"/>
    </row>
    <row r="523" spans="1:1" x14ac:dyDescent="0.25">
      <c r="A523" s="46"/>
    </row>
    <row r="524" spans="1:1" x14ac:dyDescent="0.25">
      <c r="A524" s="46"/>
    </row>
    <row r="525" spans="1:1" x14ac:dyDescent="0.25">
      <c r="A525" s="46"/>
    </row>
    <row r="526" spans="1:1" x14ac:dyDescent="0.25">
      <c r="A526" s="46"/>
    </row>
    <row r="527" spans="1:1" x14ac:dyDescent="0.25">
      <c r="A527" s="46"/>
    </row>
    <row r="528" spans="1:1" x14ac:dyDescent="0.25">
      <c r="A528" s="46"/>
    </row>
    <row r="529" spans="1:1" x14ac:dyDescent="0.25">
      <c r="A529" s="46"/>
    </row>
    <row r="530" spans="1:1" x14ac:dyDescent="0.25">
      <c r="A530" s="46"/>
    </row>
    <row r="531" spans="1:1" x14ac:dyDescent="0.25">
      <c r="A531" s="46"/>
    </row>
    <row r="532" spans="1:1" x14ac:dyDescent="0.25">
      <c r="A532" s="46"/>
    </row>
    <row r="533" spans="1:1" x14ac:dyDescent="0.25">
      <c r="A533" s="46"/>
    </row>
    <row r="534" spans="1:1" x14ac:dyDescent="0.25">
      <c r="A534" s="46"/>
    </row>
    <row r="535" spans="1:1" x14ac:dyDescent="0.25">
      <c r="A535" s="46"/>
    </row>
    <row r="536" spans="1:1" x14ac:dyDescent="0.25">
      <c r="A536" s="46"/>
    </row>
    <row r="537" spans="1:1" x14ac:dyDescent="0.25">
      <c r="A537" s="46"/>
    </row>
    <row r="538" spans="1:1" x14ac:dyDescent="0.25">
      <c r="A538" s="46"/>
    </row>
    <row r="539" spans="1:1" x14ac:dyDescent="0.25">
      <c r="A539" s="46"/>
    </row>
    <row r="540" spans="1:1" x14ac:dyDescent="0.25">
      <c r="A540" s="46"/>
    </row>
    <row r="541" spans="1:1" x14ac:dyDescent="0.25">
      <c r="A541" s="46"/>
    </row>
    <row r="542" spans="1:1" x14ac:dyDescent="0.25">
      <c r="A542" s="46"/>
    </row>
    <row r="543" spans="1:1" x14ac:dyDescent="0.25">
      <c r="A543" s="46"/>
    </row>
    <row r="544" spans="1:1" x14ac:dyDescent="0.25">
      <c r="A544" s="46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  <row r="553" spans="1:1" x14ac:dyDescent="0.25">
      <c r="A553" s="46"/>
    </row>
    <row r="554" spans="1:1" x14ac:dyDescent="0.25">
      <c r="A554" s="46"/>
    </row>
    <row r="555" spans="1:1" x14ac:dyDescent="0.25">
      <c r="A555" s="46"/>
    </row>
    <row r="556" spans="1:1" x14ac:dyDescent="0.25">
      <c r="A556" s="46"/>
    </row>
    <row r="557" spans="1:1" x14ac:dyDescent="0.25">
      <c r="A557" s="46"/>
    </row>
    <row r="558" spans="1:1" x14ac:dyDescent="0.25">
      <c r="A558" s="46"/>
    </row>
    <row r="559" spans="1:1" x14ac:dyDescent="0.25">
      <c r="A559" s="46"/>
    </row>
    <row r="560" spans="1:1" x14ac:dyDescent="0.25">
      <c r="A560" s="46"/>
    </row>
    <row r="561" spans="1:1" x14ac:dyDescent="0.25">
      <c r="A561" s="46"/>
    </row>
    <row r="562" spans="1:1" x14ac:dyDescent="0.25">
      <c r="A562" s="46"/>
    </row>
    <row r="563" spans="1:1" x14ac:dyDescent="0.25">
      <c r="A563" s="46"/>
    </row>
    <row r="564" spans="1:1" x14ac:dyDescent="0.25">
      <c r="A564" s="46"/>
    </row>
    <row r="565" spans="1:1" x14ac:dyDescent="0.25">
      <c r="A565" s="46"/>
    </row>
    <row r="566" spans="1:1" x14ac:dyDescent="0.25">
      <c r="A566" s="46"/>
    </row>
    <row r="567" spans="1:1" x14ac:dyDescent="0.25">
      <c r="A567" s="46"/>
    </row>
    <row r="568" spans="1:1" x14ac:dyDescent="0.25">
      <c r="A568" s="46"/>
    </row>
    <row r="569" spans="1:1" x14ac:dyDescent="0.25">
      <c r="A569" s="46"/>
    </row>
    <row r="570" spans="1:1" x14ac:dyDescent="0.25">
      <c r="A570" s="46"/>
    </row>
    <row r="571" spans="1:1" x14ac:dyDescent="0.25">
      <c r="A571" s="46"/>
    </row>
    <row r="572" spans="1:1" x14ac:dyDescent="0.25">
      <c r="A572" s="46"/>
    </row>
    <row r="573" spans="1:1" x14ac:dyDescent="0.25">
      <c r="A573" s="46"/>
    </row>
    <row r="574" spans="1:1" x14ac:dyDescent="0.25">
      <c r="A574" s="46"/>
    </row>
    <row r="575" spans="1:1" x14ac:dyDescent="0.25">
      <c r="A575" s="46"/>
    </row>
    <row r="576" spans="1:1" x14ac:dyDescent="0.25">
      <c r="A576" s="46"/>
    </row>
    <row r="577" spans="1:1" x14ac:dyDescent="0.25">
      <c r="A577" s="46"/>
    </row>
    <row r="578" spans="1:1" x14ac:dyDescent="0.25">
      <c r="A578" s="46"/>
    </row>
    <row r="579" spans="1:1" x14ac:dyDescent="0.25">
      <c r="A579" s="46"/>
    </row>
    <row r="580" spans="1:1" x14ac:dyDescent="0.25">
      <c r="A580" s="46"/>
    </row>
    <row r="581" spans="1:1" x14ac:dyDescent="0.25">
      <c r="A581" s="46"/>
    </row>
    <row r="582" spans="1:1" x14ac:dyDescent="0.25">
      <c r="A582" s="46"/>
    </row>
    <row r="583" spans="1:1" x14ac:dyDescent="0.25">
      <c r="A583" s="46"/>
    </row>
    <row r="584" spans="1:1" x14ac:dyDescent="0.25">
      <c r="A584" s="46"/>
    </row>
    <row r="585" spans="1:1" x14ac:dyDescent="0.25">
      <c r="A585" s="46"/>
    </row>
    <row r="586" spans="1:1" x14ac:dyDescent="0.25">
      <c r="A586" s="46"/>
    </row>
    <row r="587" spans="1:1" x14ac:dyDescent="0.25">
      <c r="A587" s="46"/>
    </row>
    <row r="588" spans="1:1" x14ac:dyDescent="0.25">
      <c r="A588" s="46"/>
    </row>
    <row r="589" spans="1:1" x14ac:dyDescent="0.25">
      <c r="A589" s="46"/>
    </row>
    <row r="590" spans="1:1" x14ac:dyDescent="0.25">
      <c r="A590" s="46"/>
    </row>
    <row r="591" spans="1:1" x14ac:dyDescent="0.25">
      <c r="A591" s="46"/>
    </row>
    <row r="592" spans="1:1" x14ac:dyDescent="0.25">
      <c r="A592" s="46"/>
    </row>
    <row r="593" spans="1:1" x14ac:dyDescent="0.25">
      <c r="A593" s="46"/>
    </row>
    <row r="594" spans="1:1" x14ac:dyDescent="0.25">
      <c r="A594" s="46"/>
    </row>
    <row r="595" spans="1:1" x14ac:dyDescent="0.25">
      <c r="A595" s="46"/>
    </row>
    <row r="596" spans="1:1" x14ac:dyDescent="0.25">
      <c r="A596" s="46"/>
    </row>
    <row r="597" spans="1:1" x14ac:dyDescent="0.25">
      <c r="A597" s="46"/>
    </row>
    <row r="598" spans="1:1" x14ac:dyDescent="0.25">
      <c r="A598" s="46"/>
    </row>
    <row r="599" spans="1:1" x14ac:dyDescent="0.25">
      <c r="A599" s="46"/>
    </row>
    <row r="600" spans="1:1" x14ac:dyDescent="0.25">
      <c r="A600" s="46"/>
    </row>
    <row r="601" spans="1:1" x14ac:dyDescent="0.25">
      <c r="A601" s="46"/>
    </row>
    <row r="602" spans="1:1" x14ac:dyDescent="0.25">
      <c r="A602" s="46"/>
    </row>
    <row r="603" spans="1:1" x14ac:dyDescent="0.25">
      <c r="A603" s="46"/>
    </row>
    <row r="604" spans="1:1" x14ac:dyDescent="0.25">
      <c r="A604" s="46"/>
    </row>
    <row r="605" spans="1:1" x14ac:dyDescent="0.25">
      <c r="A605" s="46"/>
    </row>
    <row r="606" spans="1:1" x14ac:dyDescent="0.25">
      <c r="A606" s="46"/>
    </row>
    <row r="607" spans="1:1" x14ac:dyDescent="0.25">
      <c r="A607" s="46"/>
    </row>
    <row r="608" spans="1:1" x14ac:dyDescent="0.25">
      <c r="A608" s="46"/>
    </row>
    <row r="609" spans="1:1" x14ac:dyDescent="0.25">
      <c r="A609" s="46"/>
    </row>
    <row r="610" spans="1:1" x14ac:dyDescent="0.25">
      <c r="A610" s="46"/>
    </row>
    <row r="611" spans="1:1" x14ac:dyDescent="0.25">
      <c r="A611" s="46"/>
    </row>
    <row r="612" spans="1:1" x14ac:dyDescent="0.25">
      <c r="A612" s="46"/>
    </row>
    <row r="613" spans="1:1" x14ac:dyDescent="0.25">
      <c r="A613" s="46"/>
    </row>
    <row r="614" spans="1:1" x14ac:dyDescent="0.25">
      <c r="A614" s="46"/>
    </row>
    <row r="615" spans="1:1" x14ac:dyDescent="0.25">
      <c r="A615" s="46"/>
    </row>
    <row r="616" spans="1:1" x14ac:dyDescent="0.25">
      <c r="A616" s="46"/>
    </row>
    <row r="617" spans="1:1" x14ac:dyDescent="0.25">
      <c r="A617" s="46"/>
    </row>
    <row r="618" spans="1:1" x14ac:dyDescent="0.25">
      <c r="A618" s="46"/>
    </row>
    <row r="619" spans="1:1" x14ac:dyDescent="0.25">
      <c r="A619" s="46"/>
    </row>
    <row r="620" spans="1:1" x14ac:dyDescent="0.25">
      <c r="A620" s="46"/>
    </row>
    <row r="621" spans="1:1" x14ac:dyDescent="0.25">
      <c r="A621" s="46"/>
    </row>
    <row r="622" spans="1:1" x14ac:dyDescent="0.25">
      <c r="A622" s="46"/>
    </row>
    <row r="623" spans="1:1" x14ac:dyDescent="0.25">
      <c r="A623" s="46"/>
    </row>
    <row r="624" spans="1:1" x14ac:dyDescent="0.25">
      <c r="A624" s="46"/>
    </row>
    <row r="625" spans="1:1" x14ac:dyDescent="0.25">
      <c r="A625" s="46"/>
    </row>
    <row r="626" spans="1:1" x14ac:dyDescent="0.25">
      <c r="A626" s="46"/>
    </row>
    <row r="627" spans="1:1" x14ac:dyDescent="0.25">
      <c r="A627" s="46"/>
    </row>
    <row r="628" spans="1:1" x14ac:dyDescent="0.25">
      <c r="A628" s="46"/>
    </row>
    <row r="629" spans="1:1" x14ac:dyDescent="0.25">
      <c r="A629" s="46"/>
    </row>
    <row r="630" spans="1:1" x14ac:dyDescent="0.25">
      <c r="A630" s="46"/>
    </row>
    <row r="631" spans="1:1" x14ac:dyDescent="0.25">
      <c r="A631" s="46"/>
    </row>
    <row r="632" spans="1:1" x14ac:dyDescent="0.25">
      <c r="A632" s="46"/>
    </row>
    <row r="633" spans="1:1" x14ac:dyDescent="0.25">
      <c r="A633" s="46"/>
    </row>
    <row r="634" spans="1:1" x14ac:dyDescent="0.25">
      <c r="A634" s="46"/>
    </row>
    <row r="635" spans="1:1" x14ac:dyDescent="0.25">
      <c r="A635" s="46"/>
    </row>
    <row r="636" spans="1:1" x14ac:dyDescent="0.25">
      <c r="A636" s="46"/>
    </row>
    <row r="637" spans="1:1" x14ac:dyDescent="0.25">
      <c r="A637" s="46"/>
    </row>
    <row r="638" spans="1:1" x14ac:dyDescent="0.25">
      <c r="A638" s="46"/>
    </row>
    <row r="639" spans="1:1" x14ac:dyDescent="0.25">
      <c r="A639" s="46"/>
    </row>
    <row r="640" spans="1:1" x14ac:dyDescent="0.25">
      <c r="A640" s="46"/>
    </row>
    <row r="641" spans="1:1" x14ac:dyDescent="0.25">
      <c r="A641" s="46"/>
    </row>
    <row r="642" spans="1:1" x14ac:dyDescent="0.25">
      <c r="A642" s="46"/>
    </row>
    <row r="643" spans="1:1" x14ac:dyDescent="0.25">
      <c r="A643" s="46"/>
    </row>
    <row r="644" spans="1:1" x14ac:dyDescent="0.25">
      <c r="A644" s="46"/>
    </row>
    <row r="645" spans="1:1" x14ac:dyDescent="0.25">
      <c r="A645" s="46"/>
    </row>
    <row r="646" spans="1:1" x14ac:dyDescent="0.25">
      <c r="A646" s="46"/>
    </row>
    <row r="647" spans="1:1" x14ac:dyDescent="0.25">
      <c r="A647" s="46"/>
    </row>
    <row r="648" spans="1:1" x14ac:dyDescent="0.25">
      <c r="A648" s="46"/>
    </row>
    <row r="649" spans="1:1" x14ac:dyDescent="0.25">
      <c r="A649" s="46"/>
    </row>
    <row r="650" spans="1:1" x14ac:dyDescent="0.25">
      <c r="A650" s="46"/>
    </row>
    <row r="651" spans="1:1" x14ac:dyDescent="0.25">
      <c r="A651" s="46"/>
    </row>
    <row r="652" spans="1:1" x14ac:dyDescent="0.25">
      <c r="A652" s="46"/>
    </row>
    <row r="653" spans="1:1" x14ac:dyDescent="0.25">
      <c r="A653" s="46"/>
    </row>
    <row r="654" spans="1:1" x14ac:dyDescent="0.25">
      <c r="A654" s="46"/>
    </row>
    <row r="655" spans="1:1" x14ac:dyDescent="0.25">
      <c r="A655" s="46"/>
    </row>
    <row r="656" spans="1:1" x14ac:dyDescent="0.25">
      <c r="A656" s="46"/>
    </row>
    <row r="657" spans="1:1" x14ac:dyDescent="0.25">
      <c r="A657" s="46"/>
    </row>
    <row r="658" spans="1:1" x14ac:dyDescent="0.25">
      <c r="A658" s="46"/>
    </row>
    <row r="659" spans="1:1" x14ac:dyDescent="0.25">
      <c r="A659" s="46"/>
    </row>
    <row r="660" spans="1:1" x14ac:dyDescent="0.25">
      <c r="A660" s="46"/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4446" spans="1:1" ht="18.75" x14ac:dyDescent="0.25">
      <c r="A4446" s="47"/>
    </row>
    <row r="4463" spans="1:1" ht="18.75" x14ac:dyDescent="0.25">
      <c r="A4463" s="47"/>
    </row>
    <row r="4466" spans="1:1" x14ac:dyDescent="0.25">
      <c r="A4466" s="48"/>
    </row>
    <row r="4467" spans="1:1" x14ac:dyDescent="0.25">
      <c r="A4467" s="48"/>
    </row>
    <row r="4468" spans="1:1" x14ac:dyDescent="0.25">
      <c r="A4468" s="48"/>
    </row>
    <row r="4469" spans="1:1" x14ac:dyDescent="0.25">
      <c r="A4469" s="48"/>
    </row>
    <row r="4470" spans="1:1" x14ac:dyDescent="0.25">
      <c r="A4470" s="48"/>
    </row>
    <row r="4471" spans="1:1" x14ac:dyDescent="0.25">
      <c r="A4471" s="48"/>
    </row>
    <row r="4472" spans="1:1" x14ac:dyDescent="0.25">
      <c r="A4472" s="48"/>
    </row>
    <row r="4473" spans="1:1" x14ac:dyDescent="0.25">
      <c r="A4473" s="48"/>
    </row>
    <row r="4474" spans="1:1" x14ac:dyDescent="0.25">
      <c r="A4474" s="48"/>
    </row>
    <row r="4475" spans="1:1" x14ac:dyDescent="0.25">
      <c r="A4475" s="48"/>
    </row>
    <row r="4476" spans="1:1" x14ac:dyDescent="0.25">
      <c r="A4476" s="48"/>
    </row>
    <row r="4477" spans="1:1" x14ac:dyDescent="0.25">
      <c r="A4477" s="48"/>
    </row>
    <row r="4478" spans="1:1" x14ac:dyDescent="0.25">
      <c r="A4478" s="48"/>
    </row>
    <row r="4479" spans="1:1" x14ac:dyDescent="0.25">
      <c r="A4479" s="48"/>
    </row>
    <row r="4480" spans="1:1" x14ac:dyDescent="0.25">
      <c r="A4480" s="48"/>
    </row>
    <row r="4481" spans="1:1" x14ac:dyDescent="0.25">
      <c r="A4481" s="48"/>
    </row>
    <row r="4482" spans="1:1" x14ac:dyDescent="0.25">
      <c r="A4482" s="48"/>
    </row>
    <row r="4483" spans="1:1" x14ac:dyDescent="0.25">
      <c r="A4483" s="48"/>
    </row>
    <row r="4484" spans="1:1" x14ac:dyDescent="0.25">
      <c r="A4484" s="48"/>
    </row>
    <row r="4485" spans="1:1" x14ac:dyDescent="0.25">
      <c r="A4485" s="48"/>
    </row>
    <row r="4486" spans="1:1" x14ac:dyDescent="0.25">
      <c r="A4486" s="48"/>
    </row>
    <row r="4487" spans="1:1" x14ac:dyDescent="0.25">
      <c r="A4487" s="48"/>
    </row>
    <row r="4488" spans="1:1" x14ac:dyDescent="0.25">
      <c r="A4488" s="48"/>
    </row>
    <row r="4489" spans="1:1" x14ac:dyDescent="0.25">
      <c r="A4489" s="48"/>
    </row>
    <row r="4490" spans="1:1" x14ac:dyDescent="0.25">
      <c r="A4490" s="48"/>
    </row>
    <row r="4491" spans="1:1" x14ac:dyDescent="0.25">
      <c r="A4491" s="48"/>
    </row>
    <row r="4492" spans="1:1" x14ac:dyDescent="0.25">
      <c r="A4492" s="48"/>
    </row>
    <row r="4493" spans="1:1" x14ac:dyDescent="0.25">
      <c r="A4493" s="48"/>
    </row>
    <row r="4494" spans="1:1" x14ac:dyDescent="0.25">
      <c r="A4494" s="48"/>
    </row>
    <row r="4495" spans="1:1" x14ac:dyDescent="0.25">
      <c r="A4495" s="48"/>
    </row>
    <row r="4496" spans="1:1" x14ac:dyDescent="0.25">
      <c r="A4496" s="48"/>
    </row>
    <row r="4497" spans="1:1" x14ac:dyDescent="0.25">
      <c r="A4497" s="48"/>
    </row>
    <row r="4498" spans="1:1" x14ac:dyDescent="0.25">
      <c r="A4498" s="48"/>
    </row>
    <row r="4499" spans="1:1" x14ac:dyDescent="0.25">
      <c r="A4499" s="48"/>
    </row>
    <row r="4500" spans="1:1" x14ac:dyDescent="0.25">
      <c r="A4500" s="48"/>
    </row>
    <row r="4501" spans="1:1" x14ac:dyDescent="0.25">
      <c r="A4501" s="48"/>
    </row>
    <row r="4502" spans="1:1" x14ac:dyDescent="0.25">
      <c r="A4502" s="48"/>
    </row>
    <row r="4503" spans="1:1" x14ac:dyDescent="0.25">
      <c r="A4503" s="48"/>
    </row>
    <row r="4504" spans="1:1" x14ac:dyDescent="0.25">
      <c r="A4504" s="48"/>
    </row>
    <row r="4505" spans="1:1" x14ac:dyDescent="0.25">
      <c r="A4505" s="48"/>
    </row>
    <row r="4506" spans="1:1" x14ac:dyDescent="0.25">
      <c r="A4506" s="48"/>
    </row>
    <row r="4507" spans="1:1" x14ac:dyDescent="0.25">
      <c r="A4507" s="48"/>
    </row>
    <row r="4508" spans="1:1" x14ac:dyDescent="0.25">
      <c r="A4508" s="48"/>
    </row>
    <row r="4509" spans="1:1" x14ac:dyDescent="0.25">
      <c r="A4509" s="48"/>
    </row>
    <row r="4510" spans="1:1" x14ac:dyDescent="0.25">
      <c r="A4510" s="48"/>
    </row>
    <row r="4511" spans="1:1" x14ac:dyDescent="0.25">
      <c r="A4511" s="48"/>
    </row>
    <row r="4512" spans="1:1" x14ac:dyDescent="0.25">
      <c r="A4512" s="48"/>
    </row>
    <row r="4513" spans="1:1" x14ac:dyDescent="0.25">
      <c r="A4513" s="48"/>
    </row>
    <row r="4514" spans="1:1" x14ac:dyDescent="0.25">
      <c r="A4514" s="48"/>
    </row>
    <row r="4515" spans="1:1" x14ac:dyDescent="0.25">
      <c r="A4515" s="48"/>
    </row>
    <row r="4516" spans="1:1" x14ac:dyDescent="0.25">
      <c r="A4516" s="48"/>
    </row>
    <row r="4517" spans="1:1" x14ac:dyDescent="0.25">
      <c r="A4517" s="48"/>
    </row>
    <row r="4518" spans="1:1" x14ac:dyDescent="0.25">
      <c r="A4518" s="48"/>
    </row>
    <row r="4519" spans="1:1" x14ac:dyDescent="0.25">
      <c r="A4519" s="48"/>
    </row>
    <row r="4520" spans="1:1" x14ac:dyDescent="0.25">
      <c r="A4520" s="48"/>
    </row>
    <row r="4521" spans="1:1" x14ac:dyDescent="0.25">
      <c r="A4521" s="48"/>
    </row>
    <row r="4522" spans="1:1" x14ac:dyDescent="0.25">
      <c r="A4522" s="48"/>
    </row>
    <row r="4523" spans="1:1" x14ac:dyDescent="0.25">
      <c r="A4523" s="48"/>
    </row>
    <row r="4524" spans="1:1" x14ac:dyDescent="0.25">
      <c r="A4524" s="48"/>
    </row>
    <row r="4525" spans="1:1" x14ac:dyDescent="0.25">
      <c r="A4525" s="48"/>
    </row>
    <row r="4526" spans="1:1" x14ac:dyDescent="0.25">
      <c r="A4526" s="48"/>
    </row>
    <row r="4527" spans="1:1" x14ac:dyDescent="0.25">
      <c r="A4527" s="48"/>
    </row>
    <row r="4528" spans="1:1" x14ac:dyDescent="0.25">
      <c r="A4528" s="48"/>
    </row>
    <row r="4529" spans="1:1" x14ac:dyDescent="0.25">
      <c r="A4529" s="48"/>
    </row>
    <row r="4530" spans="1:1" x14ac:dyDescent="0.25">
      <c r="A4530" s="48"/>
    </row>
    <row r="4531" spans="1:1" x14ac:dyDescent="0.25">
      <c r="A4531" s="48"/>
    </row>
    <row r="4532" spans="1:1" x14ac:dyDescent="0.25">
      <c r="A4532" s="48"/>
    </row>
    <row r="4533" spans="1:1" x14ac:dyDescent="0.25">
      <c r="A4533" s="48"/>
    </row>
    <row r="4534" spans="1:1" x14ac:dyDescent="0.25">
      <c r="A4534" s="48"/>
    </row>
    <row r="4535" spans="1:1" x14ac:dyDescent="0.25">
      <c r="A4535" s="48"/>
    </row>
    <row r="4536" spans="1:1" x14ac:dyDescent="0.25">
      <c r="A4536" s="48"/>
    </row>
    <row r="4537" spans="1:1" x14ac:dyDescent="0.25">
      <c r="A4537" s="48"/>
    </row>
    <row r="4538" spans="1:1" x14ac:dyDescent="0.25">
      <c r="A4538" s="48"/>
    </row>
    <row r="4539" spans="1:1" x14ac:dyDescent="0.25">
      <c r="A4539" s="48"/>
    </row>
    <row r="4540" spans="1:1" x14ac:dyDescent="0.25">
      <c r="A4540" s="48"/>
    </row>
    <row r="4541" spans="1:1" x14ac:dyDescent="0.25">
      <c r="A4541" s="48"/>
    </row>
    <row r="4542" spans="1:1" x14ac:dyDescent="0.25">
      <c r="A4542" s="48"/>
    </row>
    <row r="4543" spans="1:1" x14ac:dyDescent="0.25">
      <c r="A4543" s="48"/>
    </row>
    <row r="4544" spans="1:1" x14ac:dyDescent="0.25">
      <c r="A4544" s="48"/>
    </row>
    <row r="4545" spans="1:1" x14ac:dyDescent="0.25">
      <c r="A4545" s="48"/>
    </row>
    <row r="4546" spans="1:1" x14ac:dyDescent="0.25">
      <c r="A4546" s="48"/>
    </row>
    <row r="4547" spans="1:1" x14ac:dyDescent="0.25">
      <c r="A4547" s="48"/>
    </row>
    <row r="4548" spans="1:1" x14ac:dyDescent="0.25">
      <c r="A4548" s="48"/>
    </row>
    <row r="4549" spans="1:1" x14ac:dyDescent="0.25">
      <c r="A4549" s="48"/>
    </row>
    <row r="4550" spans="1:1" x14ac:dyDescent="0.25">
      <c r="A4550" s="48"/>
    </row>
    <row r="4551" spans="1:1" x14ac:dyDescent="0.25">
      <c r="A4551" s="48"/>
    </row>
    <row r="4552" spans="1:1" x14ac:dyDescent="0.25">
      <c r="A4552" s="48"/>
    </row>
    <row r="4553" spans="1:1" x14ac:dyDescent="0.25">
      <c r="A4553" s="48"/>
    </row>
    <row r="4554" spans="1:1" x14ac:dyDescent="0.25">
      <c r="A4554" s="48"/>
    </row>
    <row r="4555" spans="1:1" x14ac:dyDescent="0.25">
      <c r="A4555" s="48"/>
    </row>
    <row r="4556" spans="1:1" x14ac:dyDescent="0.25">
      <c r="A4556" s="48"/>
    </row>
    <row r="4557" spans="1:1" x14ac:dyDescent="0.25">
      <c r="A4557" s="48"/>
    </row>
    <row r="4558" spans="1:1" x14ac:dyDescent="0.25">
      <c r="A4558" s="48"/>
    </row>
    <row r="4559" spans="1:1" x14ac:dyDescent="0.25">
      <c r="A4559" s="48"/>
    </row>
    <row r="4560" spans="1:1" x14ac:dyDescent="0.25">
      <c r="A4560" s="48"/>
    </row>
    <row r="4561" spans="1:1" x14ac:dyDescent="0.25">
      <c r="A4561" s="48"/>
    </row>
    <row r="4562" spans="1:1" x14ac:dyDescent="0.25">
      <c r="A4562" s="48"/>
    </row>
    <row r="4563" spans="1:1" x14ac:dyDescent="0.25">
      <c r="A4563" s="48"/>
    </row>
    <row r="4564" spans="1:1" x14ac:dyDescent="0.25">
      <c r="A4564" s="48"/>
    </row>
    <row r="4565" spans="1:1" x14ac:dyDescent="0.25">
      <c r="A4565" s="48"/>
    </row>
    <row r="4566" spans="1:1" x14ac:dyDescent="0.25">
      <c r="A4566" s="48"/>
    </row>
    <row r="4567" spans="1:1" x14ac:dyDescent="0.25">
      <c r="A4567" s="48"/>
    </row>
    <row r="4568" spans="1:1" x14ac:dyDescent="0.25">
      <c r="A4568" s="48"/>
    </row>
    <row r="4569" spans="1:1" x14ac:dyDescent="0.25">
      <c r="A4569" s="48"/>
    </row>
    <row r="4570" spans="1:1" x14ac:dyDescent="0.25">
      <c r="A4570" s="48"/>
    </row>
    <row r="4571" spans="1:1" x14ac:dyDescent="0.25">
      <c r="A4571" s="48"/>
    </row>
    <row r="4572" spans="1:1" x14ac:dyDescent="0.25">
      <c r="A4572" s="48"/>
    </row>
    <row r="4573" spans="1:1" x14ac:dyDescent="0.25">
      <c r="A4573" s="48"/>
    </row>
    <row r="4574" spans="1:1" x14ac:dyDescent="0.25">
      <c r="A4574" s="48"/>
    </row>
    <row r="4575" spans="1:1" x14ac:dyDescent="0.25">
      <c r="A4575" s="48"/>
    </row>
    <row r="4576" spans="1:1" x14ac:dyDescent="0.25">
      <c r="A4576" s="48"/>
    </row>
    <row r="4577" spans="1:1" x14ac:dyDescent="0.25">
      <c r="A4577" s="48"/>
    </row>
    <row r="4578" spans="1:1" x14ac:dyDescent="0.25">
      <c r="A4578" s="48"/>
    </row>
    <row r="4579" spans="1:1" x14ac:dyDescent="0.25">
      <c r="A4579" s="48"/>
    </row>
    <row r="4580" spans="1:1" x14ac:dyDescent="0.25">
      <c r="A4580" s="48"/>
    </row>
    <row r="4581" spans="1:1" x14ac:dyDescent="0.25">
      <c r="A4581" s="48"/>
    </row>
    <row r="4582" spans="1:1" x14ac:dyDescent="0.25">
      <c r="A4582" s="48"/>
    </row>
    <row r="4583" spans="1:1" x14ac:dyDescent="0.25">
      <c r="A4583" s="48"/>
    </row>
    <row r="4584" spans="1:1" x14ac:dyDescent="0.25">
      <c r="A4584" s="48"/>
    </row>
    <row r="4587" spans="1:1" ht="18.75" x14ac:dyDescent="0.25">
      <c r="A4587" s="47"/>
    </row>
    <row r="4711" spans="1:1" ht="18.75" x14ac:dyDescent="0.25">
      <c r="A4711" s="47"/>
    </row>
    <row r="4726" spans="1:1" ht="18.75" x14ac:dyDescent="0.25">
      <c r="A4726" s="47"/>
    </row>
    <row r="4741" spans="1:1" ht="18.75" x14ac:dyDescent="0.25">
      <c r="A4741" s="47"/>
    </row>
    <row r="4793" spans="1:1" ht="18.75" x14ac:dyDescent="0.25">
      <c r="A4793" s="47"/>
    </row>
    <row r="4845" spans="1:1" ht="18.75" x14ac:dyDescent="0.25">
      <c r="A4845" s="47"/>
    </row>
    <row r="4897" spans="1:1" ht="18.75" x14ac:dyDescent="0.25">
      <c r="A4897" s="47"/>
    </row>
    <row r="4949" spans="1:1" ht="18.75" x14ac:dyDescent="0.25">
      <c r="A4949" s="47"/>
    </row>
    <row r="5001" spans="1:1" ht="18.75" x14ac:dyDescent="0.25">
      <c r="A5001" s="47"/>
    </row>
    <row r="5053" spans="1:1" ht="18.75" x14ac:dyDescent="0.25">
      <c r="A5053" s="47"/>
    </row>
  </sheetData>
  <phoneticPr fontId="2" type="noConversion"/>
  <conditionalFormatting sqref="B1:B1048576">
    <cfRule type="top10" dxfId="15" priority="1" bottom="1" rank="1"/>
    <cfRule type="top10" dxfId="14" priority="2" rank="1"/>
    <cfRule type="cellIs" dxfId="13" priority="3" operator="lessThan">
      <formula>-120000</formula>
    </cfRule>
    <cfRule type="cellIs" dxfId="12" priority="4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38D48-2E6B-4443-AC59-BAF3D658B840}">
  <dimension ref="A1:O5053"/>
  <sheetViews>
    <sheetView workbookViewId="0">
      <selection activeCell="K12" sqref="K12"/>
    </sheetView>
  </sheetViews>
  <sheetFormatPr defaultRowHeight="16.5" x14ac:dyDescent="0.25"/>
  <cols>
    <col min="1" max="1" width="15.625" style="31" customWidth="1"/>
    <col min="2" max="2" width="20.625" style="45" customWidth="1"/>
    <col min="3" max="3" width="14.75" style="31" customWidth="1"/>
    <col min="4" max="4" width="13.875" style="31" customWidth="1"/>
    <col min="5" max="6" width="9" style="31"/>
    <col min="7" max="7" width="13.875" style="32" bestFit="1" customWidth="1"/>
    <col min="8" max="8" width="12.625" style="32" bestFit="1" customWidth="1"/>
    <col min="9" max="9" width="11.75" style="32" bestFit="1" customWidth="1"/>
    <col min="10" max="10" width="12" style="32" customWidth="1"/>
    <col min="11" max="11" width="10.125" style="32" bestFit="1" customWidth="1"/>
    <col min="12" max="12" width="21.375" style="32" bestFit="1" customWidth="1"/>
    <col min="13" max="13" width="9" style="56"/>
    <col min="14" max="16384" width="9" style="30"/>
  </cols>
  <sheetData>
    <row r="1" spans="1:15" x14ac:dyDescent="0.25">
      <c r="A1" s="31" t="s">
        <v>24</v>
      </c>
      <c r="B1" s="45" t="s">
        <v>25</v>
      </c>
      <c r="C1" s="31" t="s">
        <v>9</v>
      </c>
      <c r="D1" s="31" t="s">
        <v>10</v>
      </c>
      <c r="E1" s="31" t="s">
        <v>11</v>
      </c>
    </row>
    <row r="2" spans="1:15" x14ac:dyDescent="0.25">
      <c r="A2" s="46" t="s">
        <v>742</v>
      </c>
      <c r="B2" s="45">
        <v>7500</v>
      </c>
      <c r="C2" s="31">
        <f>VLOOKUP($A2,級距!$A:$K,9,FALSE)</f>
        <v>9</v>
      </c>
      <c r="D2" s="31">
        <f>VLOOKUP($A2,級距!$A:$K,10,FALSE)</f>
        <v>8</v>
      </c>
      <c r="E2" s="31">
        <f>VLOOKUP($A2,級距!$A:$K,11,FALSE)</f>
        <v>4</v>
      </c>
      <c r="F2" s="31">
        <f t="shared" ref="F2:F9" si="0">IF(A3&lt;&gt;A2,1,0)</f>
        <v>1</v>
      </c>
      <c r="G2" s="35" t="s">
        <v>64</v>
      </c>
      <c r="H2" s="3">
        <f>MAX(B2:B800)</f>
        <v>107000</v>
      </c>
      <c r="I2" s="49">
        <f>ABS(H2/H3)</f>
        <v>9.427312775330396</v>
      </c>
      <c r="J2" s="35"/>
      <c r="K2" s="35"/>
      <c r="O2" s="41" t="s">
        <v>22</v>
      </c>
    </row>
    <row r="3" spans="1:15" x14ac:dyDescent="0.25">
      <c r="A3" s="46" t="s">
        <v>738</v>
      </c>
      <c r="B3" s="45">
        <v>24750</v>
      </c>
      <c r="C3" s="31">
        <f>VLOOKUP($A3,級距!$A:$K,9,FALSE)</f>
        <v>7</v>
      </c>
      <c r="D3" s="31">
        <f>VLOOKUP($A3,級距!$A:$K,10,FALSE)</f>
        <v>7</v>
      </c>
      <c r="E3" s="31">
        <f>VLOOKUP($A3,級距!$A:$K,11,FALSE)</f>
        <v>4</v>
      </c>
      <c r="F3" s="31">
        <f t="shared" si="0"/>
        <v>1</v>
      </c>
      <c r="G3" s="35" t="s">
        <v>65</v>
      </c>
      <c r="H3" s="3">
        <f>MIN(B2:B800)</f>
        <v>-11350</v>
      </c>
      <c r="I3" s="35"/>
      <c r="J3" s="35"/>
      <c r="K3" s="35"/>
    </row>
    <row r="4" spans="1:15" x14ac:dyDescent="0.25">
      <c r="A4" s="46" t="s">
        <v>739</v>
      </c>
      <c r="B4" s="45">
        <v>-10900</v>
      </c>
      <c r="C4" s="31">
        <f>VLOOKUP($A4,級距!$A:$K,9,FALSE)</f>
        <v>7</v>
      </c>
      <c r="D4" s="31">
        <f>VLOOKUP($A4,級距!$A:$K,10,FALSE)</f>
        <v>5</v>
      </c>
      <c r="E4" s="31">
        <f>VLOOKUP($A4,級距!$A:$K,11,FALSE)</f>
        <v>1</v>
      </c>
      <c r="F4" s="31">
        <f t="shared" si="0"/>
        <v>1</v>
      </c>
      <c r="G4" s="35" t="s">
        <v>63</v>
      </c>
      <c r="H4" s="35">
        <v>1</v>
      </c>
      <c r="I4" s="35">
        <v>2</v>
      </c>
      <c r="J4" s="35">
        <v>3</v>
      </c>
      <c r="K4" s="35">
        <v>4</v>
      </c>
      <c r="L4" s="33" t="s">
        <v>66</v>
      </c>
      <c r="O4" s="30" t="s">
        <v>20</v>
      </c>
    </row>
    <row r="5" spans="1:15" x14ac:dyDescent="0.25">
      <c r="A5" s="46" t="s">
        <v>741</v>
      </c>
      <c r="B5" s="45">
        <v>3400</v>
      </c>
      <c r="C5" s="31">
        <f>VLOOKUP($A5,級距!$A:$K,9,FALSE)</f>
        <v>8</v>
      </c>
      <c r="D5" s="31">
        <f>VLOOKUP($A5,級距!$A:$K,10,FALSE)</f>
        <v>6</v>
      </c>
      <c r="E5" s="31">
        <f>VLOOKUP($A5,級距!$A:$K,11,FALSE)</f>
        <v>1</v>
      </c>
      <c r="F5" s="31">
        <f t="shared" si="0"/>
        <v>1</v>
      </c>
      <c r="G5" s="35" t="s">
        <v>68</v>
      </c>
      <c r="H5" s="36">
        <f>COUNTIF($E$2:$E$800,H$4)/COUNT($E$2:$E$800)</f>
        <v>0.16964285714285715</v>
      </c>
      <c r="I5" s="36">
        <f>COUNTIF($E$2:$E$800,I$4)/COUNT($E$2:$E$800)</f>
        <v>0.47619047619047616</v>
      </c>
      <c r="J5" s="36">
        <f>COUNTIF($E$2:$E$800,J$4)/COUNT($E$2:$E$800)</f>
        <v>0.12797619047619047</v>
      </c>
      <c r="K5" s="36">
        <f>COUNTIF($E$2:$E$800,K$4)/COUNT($E$2:$E$800)</f>
        <v>0.22619047619047619</v>
      </c>
      <c r="O5" s="30" t="s">
        <v>51</v>
      </c>
    </row>
    <row r="6" spans="1:15" x14ac:dyDescent="0.25">
      <c r="A6" s="46" t="s">
        <v>740</v>
      </c>
      <c r="B6" s="45">
        <v>46950</v>
      </c>
      <c r="C6" s="31">
        <f>VLOOKUP($A6,級距!$A:$K,9,FALSE)</f>
        <v>9</v>
      </c>
      <c r="D6" s="31">
        <f>VLOOKUP($A6,級距!$A:$K,10,FALSE)</f>
        <v>2</v>
      </c>
      <c r="E6" s="31">
        <f>VLOOKUP($A6,級距!$A:$K,11,FALSE)</f>
        <v>1</v>
      </c>
      <c r="F6" s="31">
        <f t="shared" si="0"/>
        <v>1</v>
      </c>
      <c r="G6" s="35" t="s">
        <v>69</v>
      </c>
      <c r="H6" s="3">
        <f>SUMIF($E$2:$E$800,H$4,$B$2:$B$800)</f>
        <v>320050</v>
      </c>
      <c r="I6" s="3">
        <f>SUMIF($E$2:$E$800,I$4,$B$2:$B$800)</f>
        <v>-255650</v>
      </c>
      <c r="J6" s="3">
        <f>SUMIF($E$2:$E$800,J$4,$B$2:$B$800)</f>
        <v>87650</v>
      </c>
      <c r="K6" s="3">
        <f>SUMIF($E$2:$E$800,K$4,$B$2:$B$800)</f>
        <v>495900</v>
      </c>
      <c r="L6" s="6">
        <f>SUM(H6:K6)</f>
        <v>647950</v>
      </c>
      <c r="O6" s="30" t="s">
        <v>52</v>
      </c>
    </row>
    <row r="7" spans="1:15" x14ac:dyDescent="0.25">
      <c r="A7" s="46" t="s">
        <v>698</v>
      </c>
      <c r="B7" s="45">
        <v>28950</v>
      </c>
      <c r="C7" s="31">
        <f>VLOOKUP($A7,級距!$A:$K,9,FALSE)</f>
        <v>10</v>
      </c>
      <c r="D7" s="31">
        <f>VLOOKUP($A7,級距!$A:$K,10,FALSE)</f>
        <v>4</v>
      </c>
      <c r="E7" s="31">
        <f>VLOOKUP($A7,級距!$A:$K,11,FALSE)</f>
        <v>1</v>
      </c>
      <c r="F7" s="31">
        <f t="shared" si="0"/>
        <v>1</v>
      </c>
      <c r="G7" s="37" t="s">
        <v>70</v>
      </c>
      <c r="H7" s="38">
        <f>COUNTIFS($B$2:$B$800,"&gt;0",$E$2:$E$800,H$4)/COUNTIF($E$2:$E$800,H$4)</f>
        <v>0.57894736842105265</v>
      </c>
      <c r="I7" s="38">
        <f>COUNTIFS($B$2:$B$800,"&gt;0",$E$2:$E$800,I$4)/COUNTIF($E$2:$E$800,I$4)</f>
        <v>0.40625</v>
      </c>
      <c r="J7" s="38">
        <f>COUNTIFS($B$2:$B$800,"&gt;0",$E$2:$E$800,J$4)/COUNTIF($E$2:$E$800,J$4)</f>
        <v>0.53488372093023251</v>
      </c>
      <c r="K7" s="38">
        <f>COUNTIFS($B$2:$B$800,"&gt;0",$E$2:$E$800,K$4)/COUNTIF($E$2:$E$800,K$4)</f>
        <v>0.55263157894736847</v>
      </c>
      <c r="L7" s="42">
        <f>COUNTIFS($B$2:$B$800,"&gt;0")/COUNT($B$2:$B$800)</f>
        <v>0.48967551622418881</v>
      </c>
      <c r="O7" s="30" t="s">
        <v>53</v>
      </c>
    </row>
    <row r="8" spans="1:15" x14ac:dyDescent="0.25">
      <c r="A8" s="46" t="s">
        <v>699</v>
      </c>
      <c r="B8" s="45">
        <v>-10650</v>
      </c>
      <c r="C8" s="31">
        <f>VLOOKUP($A8,級距!$A:$K,9,FALSE)</f>
        <v>5</v>
      </c>
      <c r="D8" s="31">
        <f>VLOOKUP($A8,級距!$A:$K,10,FALSE)</f>
        <v>7</v>
      </c>
      <c r="E8" s="31">
        <f>VLOOKUP($A8,級距!$A:$K,11,FALSE)</f>
        <v>3</v>
      </c>
      <c r="F8" s="31">
        <f t="shared" si="0"/>
        <v>1</v>
      </c>
      <c r="G8" s="37" t="s">
        <v>71</v>
      </c>
      <c r="H8" s="39">
        <f>AVERAGEIFS($B$2:$B$800,$B$2:$B$800,"&gt;0",$E$2:$E$800,H$4)/MAX(1,-AVERAGEIFS($B$2:$B$800,$B$2:$B$800,"&lt;0",$E$2:$E$800,H$4))</f>
        <v>2.2093716534977279</v>
      </c>
      <c r="I8" s="39">
        <f>AVERAGEIFS($B$2:$B$800,$B$2:$B$800,"&gt;0",$E$2:$E$800,I$4)/MAX(1,-AVERAGEIFS($B$2:$B$800,$B$2:$B$800,"&lt;0",$E$2:$E$800,I$4))</f>
        <v>0.86337579813926579</v>
      </c>
      <c r="J8" s="39">
        <f>AVERAGEIFS($B$2:$B$800,$B$2:$B$800,"&gt;0",$E$2:$E$800,J$4)/MAX(1,-AVERAGEIFS($B$2:$B$800,$B$2:$B$800,"&lt;0",$E$2:$E$800,J$4))</f>
        <v>1.56656925309636</v>
      </c>
      <c r="K8" s="39">
        <f>AVERAGEIFS($B$2:$B$800,$B$2:$B$800,"&gt;0",$E$2:$E$800,K$4)/MAX(2,-AVERAGEIFS($B$2:$B$800,$B$2:$B$800,"&lt;0",$E$2:$E$800,K$4))</f>
        <v>2.447397563676633</v>
      </c>
      <c r="L8" s="43">
        <f>AVERAGEIFS($B$2:$B$800,$B$2:$B$800,"&gt;0")/MAX(2,-AVERAGEIFS($B$2:$B$800,$B$2:$B$800,"&lt;0"))</f>
        <v>1.7048123842463105</v>
      </c>
      <c r="O8" s="30" t="s">
        <v>54</v>
      </c>
    </row>
    <row r="9" spans="1:15" x14ac:dyDescent="0.25">
      <c r="A9" s="46" t="s">
        <v>701</v>
      </c>
      <c r="B9" s="45">
        <v>-10900</v>
      </c>
      <c r="C9" s="31">
        <f>VLOOKUP($A9,級距!$A:$K,9,FALSE)</f>
        <v>5</v>
      </c>
      <c r="D9" s="31">
        <f>VLOOKUP($A9,級距!$A:$K,10,FALSE)</f>
        <v>9</v>
      </c>
      <c r="E9" s="31">
        <f>VLOOKUP($A9,級距!$A:$K,11,FALSE)</f>
        <v>3</v>
      </c>
      <c r="F9" s="31">
        <f t="shared" si="0"/>
        <v>1</v>
      </c>
      <c r="G9" s="37" t="s">
        <v>72</v>
      </c>
      <c r="H9" s="4">
        <f>H8*H7-(1-H7)</f>
        <v>0.85805727307763191</v>
      </c>
      <c r="I9" s="4">
        <f>I8*I7-(1-I7)</f>
        <v>-0.24300358200592326</v>
      </c>
      <c r="J9" s="4">
        <f>J8*J7-(1-J7)</f>
        <v>0.37281611212130872</v>
      </c>
      <c r="K9" s="4">
        <f>K8*K7-(1-K7)</f>
        <v>0.90514075887392897</v>
      </c>
      <c r="L9" s="44">
        <f>L8*L7-(1-L7)</f>
        <v>0.32448040054539107</v>
      </c>
      <c r="O9" s="30" t="s">
        <v>49</v>
      </c>
    </row>
    <row r="10" spans="1:15" x14ac:dyDescent="0.25">
      <c r="A10" s="46" t="s">
        <v>702</v>
      </c>
      <c r="B10" s="45">
        <v>15600</v>
      </c>
      <c r="C10" s="31">
        <f>VLOOKUP($A10,級距!$A:$K,9,FALSE)</f>
        <v>7</v>
      </c>
      <c r="D10" s="31">
        <f>VLOOKUP($A10,級距!$A:$K,10,FALSE)</f>
        <v>7</v>
      </c>
      <c r="E10" s="31">
        <f>VLOOKUP($A10,級距!$A:$K,11,FALSE)</f>
        <v>4</v>
      </c>
      <c r="F10" s="31">
        <f t="shared" ref="F10:F67" si="1">IF(A11&lt;&gt;A10,1,0)</f>
        <v>1</v>
      </c>
      <c r="G10" s="40" t="s">
        <v>73</v>
      </c>
      <c r="H10" s="52">
        <f>SUM(F2:F800)/COUNT(級距!K:K)</f>
        <v>0.51441578148710165</v>
      </c>
      <c r="I10" s="35"/>
      <c r="J10" s="35"/>
      <c r="K10" s="35"/>
    </row>
    <row r="11" spans="1:15" x14ac:dyDescent="0.25">
      <c r="A11" s="46" t="s">
        <v>692</v>
      </c>
      <c r="B11" s="45">
        <v>-5700</v>
      </c>
      <c r="C11" s="31">
        <f>VLOOKUP($A11,級距!$A:$K,9,FALSE)</f>
        <v>8</v>
      </c>
      <c r="D11" s="31">
        <f>VLOOKUP($A11,級距!$A:$K,10,FALSE)</f>
        <v>4</v>
      </c>
      <c r="E11" s="31">
        <f>VLOOKUP($A11,級距!$A:$K,11,FALSE)</f>
        <v>1</v>
      </c>
      <c r="F11" s="31">
        <f t="shared" si="1"/>
        <v>1</v>
      </c>
      <c r="G11" s="50" t="s">
        <v>74</v>
      </c>
      <c r="H11" s="44">
        <f>AVERAGEIF($B$2:$B$800,"&lt;0")</f>
        <v>-6567.3410404624274</v>
      </c>
      <c r="I11" s="33"/>
      <c r="J11" s="33"/>
      <c r="K11" s="33"/>
    </row>
    <row r="12" spans="1:15" x14ac:dyDescent="0.25">
      <c r="A12" s="46" t="s">
        <v>691</v>
      </c>
      <c r="B12" s="45">
        <v>-7050</v>
      </c>
      <c r="C12" s="31">
        <f>VLOOKUP($A12,級距!$A:$K,9,FALSE)</f>
        <v>3</v>
      </c>
      <c r="D12" s="31">
        <f>VLOOKUP($A12,級距!$A:$K,10,FALSE)</f>
        <v>2</v>
      </c>
      <c r="E12" s="31">
        <f>VLOOKUP($A12,級距!$A:$K,11,FALSE)</f>
        <v>2</v>
      </c>
      <c r="F12" s="31">
        <f t="shared" si="1"/>
        <v>1</v>
      </c>
      <c r="G12" s="50" t="s">
        <v>75</v>
      </c>
      <c r="H12" s="51">
        <f>AVERAGEIF($B$2:$B$800,"&gt;0")</f>
        <v>11196.084337349397</v>
      </c>
      <c r="I12" s="75">
        <f>H12/ABS(H11)</f>
        <v>1.7048123842463105</v>
      </c>
      <c r="J12" s="33"/>
      <c r="K12" s="33"/>
    </row>
    <row r="13" spans="1:15" x14ac:dyDescent="0.25">
      <c r="A13" s="46" t="s">
        <v>690</v>
      </c>
      <c r="B13" s="45">
        <v>-8100</v>
      </c>
      <c r="C13" s="31">
        <f>VLOOKUP($A13,級距!$A:$K,9,FALSE)</f>
        <v>7</v>
      </c>
      <c r="D13" s="31">
        <f>VLOOKUP($A13,級距!$A:$K,10,FALSE)</f>
        <v>9</v>
      </c>
      <c r="E13" s="31">
        <f>VLOOKUP($A13,級距!$A:$K,11,FALSE)</f>
        <v>4</v>
      </c>
      <c r="F13" s="31">
        <f t="shared" si="1"/>
        <v>1</v>
      </c>
      <c r="G13" s="32" t="s">
        <v>76</v>
      </c>
      <c r="H13" s="34">
        <f xml:space="preserve"> COUNTIF(B1:B508,"&lt;-10000")/COUNT(B1:B508)</f>
        <v>0.11504424778761062</v>
      </c>
    </row>
    <row r="14" spans="1:15" x14ac:dyDescent="0.25">
      <c r="A14" s="46" t="s">
        <v>688</v>
      </c>
      <c r="B14" s="45">
        <v>4700</v>
      </c>
      <c r="C14" s="31">
        <f>VLOOKUP($A14,級距!$A:$K,9,FALSE)</f>
        <v>5</v>
      </c>
      <c r="D14" s="31">
        <f>VLOOKUP($A14,級距!$A:$K,10,FALSE)</f>
        <v>6</v>
      </c>
      <c r="E14" s="31">
        <f>VLOOKUP($A14,級距!$A:$K,11,FALSE)</f>
        <v>2</v>
      </c>
      <c r="F14" s="31">
        <f t="shared" si="1"/>
        <v>1</v>
      </c>
    </row>
    <row r="15" spans="1:15" x14ac:dyDescent="0.25">
      <c r="A15" s="46" t="s">
        <v>687</v>
      </c>
      <c r="B15" s="45">
        <v>-6300</v>
      </c>
      <c r="C15" s="31">
        <f>VLOOKUP($A15,級距!$A:$K,9,FALSE)</f>
        <v>5</v>
      </c>
      <c r="D15" s="31">
        <f>VLOOKUP($A15,級距!$A:$K,10,FALSE)</f>
        <v>5</v>
      </c>
      <c r="E15" s="31">
        <f>VLOOKUP($A15,級距!$A:$K,11,FALSE)</f>
        <v>2</v>
      </c>
      <c r="F15" s="31">
        <f t="shared" si="1"/>
        <v>1</v>
      </c>
    </row>
    <row r="16" spans="1:15" x14ac:dyDescent="0.25">
      <c r="A16" s="46" t="s">
        <v>686</v>
      </c>
      <c r="B16" s="45">
        <v>9200</v>
      </c>
      <c r="C16" s="31">
        <f>VLOOKUP($A16,級距!$A:$K,9,FALSE)</f>
        <v>4</v>
      </c>
      <c r="D16" s="31">
        <f>VLOOKUP($A16,級距!$A:$K,10,FALSE)</f>
        <v>3</v>
      </c>
      <c r="E16" s="31">
        <f>VLOOKUP($A16,級距!$A:$K,11,FALSE)</f>
        <v>2</v>
      </c>
      <c r="F16" s="31">
        <f t="shared" si="1"/>
        <v>1</v>
      </c>
    </row>
    <row r="17" spans="1:13" s="32" customFormat="1" x14ac:dyDescent="0.25">
      <c r="A17" s="46" t="s">
        <v>685</v>
      </c>
      <c r="B17" s="45">
        <v>-6900</v>
      </c>
      <c r="C17" s="31">
        <f>VLOOKUP($A17,級距!$A:$K,9,FALSE)</f>
        <v>5</v>
      </c>
      <c r="D17" s="31">
        <f>VLOOKUP($A17,級距!$A:$K,10,FALSE)</f>
        <v>9</v>
      </c>
      <c r="E17" s="31">
        <f>VLOOKUP($A17,級距!$A:$K,11,FALSE)</f>
        <v>3</v>
      </c>
      <c r="F17" s="31">
        <f t="shared" si="1"/>
        <v>1</v>
      </c>
      <c r="G17" s="72"/>
      <c r="H17" s="72"/>
      <c r="I17" s="72"/>
      <c r="J17" s="72"/>
      <c r="K17" s="72"/>
      <c r="M17" s="57"/>
    </row>
    <row r="18" spans="1:13" s="32" customFormat="1" x14ac:dyDescent="0.25">
      <c r="A18" s="46" t="s">
        <v>684</v>
      </c>
      <c r="B18" s="45">
        <v>-1850</v>
      </c>
      <c r="C18" s="31">
        <f>VLOOKUP($A18,級距!$A:$K,9,FALSE)</f>
        <v>6</v>
      </c>
      <c r="D18" s="31">
        <f>VLOOKUP($A18,級距!$A:$K,10,FALSE)</f>
        <v>2</v>
      </c>
      <c r="E18" s="31">
        <f>VLOOKUP($A18,級距!$A:$K,11,FALSE)</f>
        <v>1</v>
      </c>
      <c r="F18" s="31">
        <f t="shared" si="1"/>
        <v>1</v>
      </c>
      <c r="G18" s="72"/>
      <c r="H18" s="24"/>
      <c r="I18" s="24"/>
      <c r="J18" s="24"/>
      <c r="K18" s="24"/>
      <c r="M18" s="30"/>
    </row>
    <row r="19" spans="1:13" s="32" customFormat="1" x14ac:dyDescent="0.25">
      <c r="A19" s="46" t="s">
        <v>683</v>
      </c>
      <c r="B19" s="45">
        <v>3900</v>
      </c>
      <c r="C19" s="31">
        <f>VLOOKUP($A19,級距!$A:$K,9,FALSE)</f>
        <v>2</v>
      </c>
      <c r="D19" s="31">
        <f>VLOOKUP($A19,級距!$A:$K,10,FALSE)</f>
        <v>4</v>
      </c>
      <c r="E19" s="31">
        <f>VLOOKUP($A19,級距!$A:$K,11,FALSE)</f>
        <v>2</v>
      </c>
      <c r="F19" s="31">
        <f t="shared" si="1"/>
        <v>1</v>
      </c>
      <c r="G19" s="72"/>
      <c r="H19" s="24"/>
      <c r="I19" s="24"/>
      <c r="J19" s="24"/>
      <c r="K19" s="24"/>
      <c r="M19" s="57"/>
    </row>
    <row r="20" spans="1:13" s="32" customFormat="1" x14ac:dyDescent="0.25">
      <c r="A20" s="46" t="s">
        <v>682</v>
      </c>
      <c r="B20" s="45">
        <v>6400</v>
      </c>
      <c r="C20" s="31">
        <f>VLOOKUP($A20,級距!$A:$K,9,FALSE)</f>
        <v>8</v>
      </c>
      <c r="D20" s="31">
        <f>VLOOKUP($A20,級距!$A:$K,10,FALSE)</f>
        <v>8</v>
      </c>
      <c r="E20" s="31">
        <f>VLOOKUP($A20,級距!$A:$K,11,FALSE)</f>
        <v>4</v>
      </c>
      <c r="F20" s="31">
        <f t="shared" si="1"/>
        <v>1</v>
      </c>
      <c r="G20" s="72"/>
      <c r="H20" s="24"/>
      <c r="I20" s="24"/>
      <c r="J20" s="24"/>
      <c r="K20" s="24"/>
      <c r="M20" s="57"/>
    </row>
    <row r="21" spans="1:13" s="32" customFormat="1" x14ac:dyDescent="0.25">
      <c r="A21" s="46" t="s">
        <v>680</v>
      </c>
      <c r="B21" s="45">
        <v>11800</v>
      </c>
      <c r="C21" s="31">
        <f>VLOOKUP($A21,級距!$A:$K,9,FALSE)</f>
        <v>5</v>
      </c>
      <c r="D21" s="31">
        <f>VLOOKUP($A21,級距!$A:$K,10,FALSE)</f>
        <v>4</v>
      </c>
      <c r="E21" s="31">
        <f>VLOOKUP($A21,級距!$A:$K,11,FALSE)</f>
        <v>2</v>
      </c>
      <c r="F21" s="31">
        <f t="shared" si="1"/>
        <v>1</v>
      </c>
      <c r="G21" s="72"/>
      <c r="H21" s="24"/>
      <c r="I21" s="24"/>
      <c r="J21" s="24"/>
      <c r="K21" s="24"/>
      <c r="M21" s="57"/>
    </row>
    <row r="22" spans="1:13" s="32" customFormat="1" x14ac:dyDescent="0.25">
      <c r="A22" s="46" t="s">
        <v>679</v>
      </c>
      <c r="B22" s="45">
        <v>-600</v>
      </c>
      <c r="C22" s="31">
        <f>VLOOKUP($A22,級距!$A:$K,9,FALSE)</f>
        <v>3</v>
      </c>
      <c r="D22" s="31">
        <f>VLOOKUP($A22,級距!$A:$K,10,FALSE)</f>
        <v>4</v>
      </c>
      <c r="E22" s="31">
        <f>VLOOKUP($A22,級距!$A:$K,11,FALSE)</f>
        <v>2</v>
      </c>
      <c r="F22" s="31">
        <f t="shared" si="1"/>
        <v>1</v>
      </c>
      <c r="G22" s="72"/>
      <c r="H22" s="24"/>
      <c r="I22" s="24"/>
      <c r="J22" s="24"/>
      <c r="K22" s="24"/>
      <c r="M22" s="57"/>
    </row>
    <row r="23" spans="1:13" s="32" customFormat="1" x14ac:dyDescent="0.25">
      <c r="A23" s="46" t="s">
        <v>678</v>
      </c>
      <c r="B23" s="45">
        <v>-1500</v>
      </c>
      <c r="C23" s="31">
        <f>VLOOKUP($A23,級距!$A:$K,9,FALSE)</f>
        <v>5</v>
      </c>
      <c r="D23" s="31">
        <f>VLOOKUP($A23,級距!$A:$K,10,FALSE)</f>
        <v>5</v>
      </c>
      <c r="E23" s="31">
        <f>VLOOKUP($A23,級距!$A:$K,11,FALSE)</f>
        <v>2</v>
      </c>
      <c r="F23" s="31">
        <f t="shared" si="1"/>
        <v>1</v>
      </c>
      <c r="G23" s="72"/>
      <c r="H23" s="24"/>
      <c r="I23" s="24"/>
      <c r="J23" s="24"/>
      <c r="K23" s="24"/>
      <c r="M23" s="57"/>
    </row>
    <row r="24" spans="1:13" s="32" customFormat="1" x14ac:dyDescent="0.25">
      <c r="A24" s="46" t="s">
        <v>677</v>
      </c>
      <c r="B24" s="45">
        <v>-5800</v>
      </c>
      <c r="C24" s="31">
        <f>VLOOKUP($A24,級距!$A:$K,9,FALSE)</f>
        <v>6</v>
      </c>
      <c r="D24" s="31">
        <f>VLOOKUP($A24,級距!$A:$K,10,FALSE)</f>
        <v>1</v>
      </c>
      <c r="E24" s="31">
        <f>VLOOKUP($A24,級距!$A:$K,11,FALSE)</f>
        <v>1</v>
      </c>
      <c r="F24" s="31">
        <f t="shared" si="1"/>
        <v>1</v>
      </c>
      <c r="M24" s="57"/>
    </row>
    <row r="25" spans="1:13" s="32" customFormat="1" x14ac:dyDescent="0.25">
      <c r="A25" s="46" t="s">
        <v>676</v>
      </c>
      <c r="B25" s="45">
        <v>-1350</v>
      </c>
      <c r="C25" s="31">
        <f>VLOOKUP($A25,級距!$A:$K,9,FALSE)</f>
        <v>2</v>
      </c>
      <c r="D25" s="31">
        <f>VLOOKUP($A25,級距!$A:$K,10,FALSE)</f>
        <v>4</v>
      </c>
      <c r="E25" s="31">
        <f>VLOOKUP($A25,級距!$A:$K,11,FALSE)</f>
        <v>2</v>
      </c>
      <c r="F25" s="31">
        <f t="shared" si="1"/>
        <v>1</v>
      </c>
      <c r="M25" s="57"/>
    </row>
    <row r="26" spans="1:13" s="32" customFormat="1" x14ac:dyDescent="0.25">
      <c r="A26" s="46" t="s">
        <v>675</v>
      </c>
      <c r="B26" s="45">
        <v>1400</v>
      </c>
      <c r="C26" s="31">
        <f>VLOOKUP($A26,級距!$A:$K,9,FALSE)</f>
        <v>5</v>
      </c>
      <c r="D26" s="31">
        <f>VLOOKUP($A26,級距!$A:$K,10,FALSE)</f>
        <v>3</v>
      </c>
      <c r="E26" s="31">
        <f>VLOOKUP($A26,級距!$A:$K,11,FALSE)</f>
        <v>2</v>
      </c>
      <c r="F26" s="31">
        <f t="shared" si="1"/>
        <v>1</v>
      </c>
      <c r="I26" s="32" t="s">
        <v>39</v>
      </c>
      <c r="M26" s="57"/>
    </row>
    <row r="27" spans="1:13" s="32" customFormat="1" x14ac:dyDescent="0.25">
      <c r="A27" s="46" t="s">
        <v>673</v>
      </c>
      <c r="B27" s="45">
        <v>-10850</v>
      </c>
      <c r="C27" s="31">
        <f>VLOOKUP($A27,級距!$A:$K,9,FALSE)</f>
        <v>2</v>
      </c>
      <c r="D27" s="31">
        <f>VLOOKUP($A27,級距!$A:$K,10,FALSE)</f>
        <v>5</v>
      </c>
      <c r="E27" s="31">
        <f>VLOOKUP($A27,級距!$A:$K,11,FALSE)</f>
        <v>2</v>
      </c>
      <c r="F27" s="31">
        <f t="shared" si="1"/>
        <v>1</v>
      </c>
      <c r="M27" s="57"/>
    </row>
    <row r="28" spans="1:13" s="32" customFormat="1" x14ac:dyDescent="0.25">
      <c r="A28" s="46" t="s">
        <v>672</v>
      </c>
      <c r="B28" s="45">
        <v>-10850</v>
      </c>
      <c r="C28" s="31">
        <f>VLOOKUP($A28,級距!$A:$K,9,FALSE)</f>
        <v>1</v>
      </c>
      <c r="D28" s="31">
        <f>VLOOKUP($A28,級距!$A:$K,10,FALSE)</f>
        <v>2</v>
      </c>
      <c r="E28" s="31">
        <f>VLOOKUP($A28,級距!$A:$K,11,FALSE)</f>
        <v>2</v>
      </c>
      <c r="F28" s="31">
        <f t="shared" si="1"/>
        <v>1</v>
      </c>
      <c r="M28" s="57"/>
    </row>
    <row r="29" spans="1:13" s="32" customFormat="1" x14ac:dyDescent="0.25">
      <c r="A29" s="46" t="s">
        <v>671</v>
      </c>
      <c r="B29" s="45">
        <v>-7200</v>
      </c>
      <c r="C29" s="31">
        <f>VLOOKUP($A29,級距!$A:$K,9,FALSE)</f>
        <v>1</v>
      </c>
      <c r="D29" s="31">
        <f>VLOOKUP($A29,級距!$A:$K,10,FALSE)</f>
        <v>2</v>
      </c>
      <c r="E29" s="31">
        <f>VLOOKUP($A29,級距!$A:$K,11,FALSE)</f>
        <v>2</v>
      </c>
      <c r="F29" s="31">
        <f t="shared" si="1"/>
        <v>1</v>
      </c>
      <c r="M29" s="57"/>
    </row>
    <row r="30" spans="1:13" s="32" customFormat="1" x14ac:dyDescent="0.25">
      <c r="A30" s="46" t="s">
        <v>669</v>
      </c>
      <c r="B30" s="45">
        <v>-7900</v>
      </c>
      <c r="C30" s="31">
        <f>VLOOKUP($A30,級距!$A:$K,9,FALSE)</f>
        <v>5</v>
      </c>
      <c r="D30" s="31">
        <f>VLOOKUP($A30,級距!$A:$K,10,FALSE)</f>
        <v>5</v>
      </c>
      <c r="E30" s="31">
        <f>VLOOKUP($A30,級距!$A:$K,11,FALSE)</f>
        <v>2</v>
      </c>
      <c r="F30" s="31">
        <f t="shared" si="1"/>
        <v>1</v>
      </c>
      <c r="M30" s="57"/>
    </row>
    <row r="31" spans="1:13" s="32" customFormat="1" x14ac:dyDescent="0.25">
      <c r="A31" s="46" t="s">
        <v>666</v>
      </c>
      <c r="B31" s="45">
        <v>5700</v>
      </c>
      <c r="C31" s="31">
        <f>VLOOKUP($A31,級距!$A:$K,9,FALSE)</f>
        <v>5</v>
      </c>
      <c r="D31" s="31">
        <f>VLOOKUP($A31,級距!$A:$K,10,FALSE)</f>
        <v>6</v>
      </c>
      <c r="E31" s="31">
        <f>VLOOKUP($A31,級距!$A:$K,11,FALSE)</f>
        <v>2</v>
      </c>
      <c r="F31" s="31">
        <f t="shared" si="1"/>
        <v>1</v>
      </c>
      <c r="M31" s="57"/>
    </row>
    <row r="32" spans="1:13" s="32" customFormat="1" x14ac:dyDescent="0.25">
      <c r="A32" s="46" t="s">
        <v>665</v>
      </c>
      <c r="B32" s="45">
        <v>7150</v>
      </c>
      <c r="C32" s="31">
        <f>VLOOKUP($A32,級距!$A:$K,9,FALSE)</f>
        <v>5</v>
      </c>
      <c r="D32" s="31">
        <f>VLOOKUP($A32,級距!$A:$K,10,FALSE)</f>
        <v>6</v>
      </c>
      <c r="E32" s="31">
        <f>VLOOKUP($A32,級距!$A:$K,11,FALSE)</f>
        <v>2</v>
      </c>
      <c r="F32" s="31">
        <f t="shared" si="1"/>
        <v>1</v>
      </c>
      <c r="M32" s="57"/>
    </row>
    <row r="33" spans="1:13" s="32" customFormat="1" x14ac:dyDescent="0.25">
      <c r="A33" s="46" t="s">
        <v>664</v>
      </c>
      <c r="B33" s="45">
        <v>28600</v>
      </c>
      <c r="C33" s="31">
        <f>VLOOKUP($A33,級距!$A:$K,9,FALSE)</f>
        <v>7</v>
      </c>
      <c r="D33" s="31">
        <f>VLOOKUP($A33,級距!$A:$K,10,FALSE)</f>
        <v>5</v>
      </c>
      <c r="E33" s="31">
        <f>VLOOKUP($A33,級距!$A:$K,11,FALSE)</f>
        <v>1</v>
      </c>
      <c r="F33" s="31">
        <f t="shared" si="1"/>
        <v>1</v>
      </c>
      <c r="M33" s="57"/>
    </row>
    <row r="34" spans="1:13" s="32" customFormat="1" x14ac:dyDescent="0.25">
      <c r="A34" s="46" t="s">
        <v>662</v>
      </c>
      <c r="B34" s="45">
        <v>-9100</v>
      </c>
      <c r="C34" s="31">
        <f>VLOOKUP($A34,級距!$A:$K,9,FALSE)</f>
        <v>10</v>
      </c>
      <c r="D34" s="31">
        <f>VLOOKUP($A34,級距!$A:$K,10,FALSE)</f>
        <v>9</v>
      </c>
      <c r="E34" s="31">
        <f>VLOOKUP($A34,級距!$A:$K,11,FALSE)</f>
        <v>4</v>
      </c>
      <c r="F34" s="31">
        <f t="shared" si="1"/>
        <v>1</v>
      </c>
      <c r="M34" s="57"/>
    </row>
    <row r="35" spans="1:13" s="32" customFormat="1" x14ac:dyDescent="0.25">
      <c r="A35" s="46" t="s">
        <v>660</v>
      </c>
      <c r="B35" s="45">
        <v>37000</v>
      </c>
      <c r="C35" s="31">
        <f>VLOOKUP($A35,級距!$A:$K,9,FALSE)</f>
        <v>5</v>
      </c>
      <c r="D35" s="31">
        <f>VLOOKUP($A35,級距!$A:$K,10,FALSE)</f>
        <v>8</v>
      </c>
      <c r="E35" s="31">
        <f>VLOOKUP($A35,級距!$A:$K,11,FALSE)</f>
        <v>3</v>
      </c>
      <c r="F35" s="31">
        <f t="shared" si="1"/>
        <v>1</v>
      </c>
      <c r="M35" s="57"/>
    </row>
    <row r="36" spans="1:13" s="32" customFormat="1" x14ac:dyDescent="0.25">
      <c r="A36" s="46" t="s">
        <v>656</v>
      </c>
      <c r="B36" s="45">
        <v>3250</v>
      </c>
      <c r="C36" s="31">
        <f>VLOOKUP($A36,級距!$A:$K,9,FALSE)</f>
        <v>3</v>
      </c>
      <c r="D36" s="31">
        <f>VLOOKUP($A36,級距!$A:$K,10,FALSE)</f>
        <v>5</v>
      </c>
      <c r="E36" s="31">
        <f>VLOOKUP($A36,級距!$A:$K,11,FALSE)</f>
        <v>2</v>
      </c>
      <c r="F36" s="31">
        <f t="shared" si="1"/>
        <v>1</v>
      </c>
      <c r="M36" s="57"/>
    </row>
    <row r="37" spans="1:13" s="32" customFormat="1" x14ac:dyDescent="0.25">
      <c r="A37" s="46" t="s">
        <v>655</v>
      </c>
      <c r="B37" s="45">
        <v>-6600</v>
      </c>
      <c r="C37" s="31">
        <f>VLOOKUP($A37,級距!$A:$K,9,FALSE)</f>
        <v>7</v>
      </c>
      <c r="D37" s="31">
        <f>VLOOKUP($A37,級距!$A:$K,10,FALSE)</f>
        <v>5</v>
      </c>
      <c r="E37" s="31">
        <f>VLOOKUP($A37,級距!$A:$K,11,FALSE)</f>
        <v>1</v>
      </c>
      <c r="F37" s="31">
        <f t="shared" si="1"/>
        <v>1</v>
      </c>
      <c r="M37" s="57"/>
    </row>
    <row r="38" spans="1:13" s="32" customFormat="1" x14ac:dyDescent="0.25">
      <c r="A38" s="46" t="s">
        <v>651</v>
      </c>
      <c r="B38" s="45">
        <v>900</v>
      </c>
      <c r="C38" s="31">
        <f>VLOOKUP($A38,級距!$A:$K,9,FALSE)</f>
        <v>4</v>
      </c>
      <c r="D38" s="31">
        <f>VLOOKUP($A38,級距!$A:$K,10,FALSE)</f>
        <v>4</v>
      </c>
      <c r="E38" s="31">
        <f>VLOOKUP($A38,級距!$A:$K,11,FALSE)</f>
        <v>2</v>
      </c>
      <c r="F38" s="31">
        <f t="shared" si="1"/>
        <v>1</v>
      </c>
      <c r="M38" s="57"/>
    </row>
    <row r="39" spans="1:13" s="32" customFormat="1" x14ac:dyDescent="0.25">
      <c r="A39" s="46" t="s">
        <v>650</v>
      </c>
      <c r="B39" s="45">
        <v>-6800</v>
      </c>
      <c r="C39" s="31">
        <f>VLOOKUP($A39,級距!$A:$K,9,FALSE)</f>
        <v>8</v>
      </c>
      <c r="D39" s="31">
        <f>VLOOKUP($A39,級距!$A:$K,10,FALSE)</f>
        <v>7</v>
      </c>
      <c r="E39" s="31">
        <f>VLOOKUP($A39,級距!$A:$K,11,FALSE)</f>
        <v>4</v>
      </c>
      <c r="F39" s="31">
        <f t="shared" si="1"/>
        <v>1</v>
      </c>
      <c r="M39" s="57"/>
    </row>
    <row r="40" spans="1:13" s="32" customFormat="1" x14ac:dyDescent="0.25">
      <c r="A40" s="46" t="s">
        <v>649</v>
      </c>
      <c r="B40" s="45">
        <v>12750</v>
      </c>
      <c r="C40" s="31">
        <f>VLOOKUP($A40,級距!$A:$K,9,FALSE)</f>
        <v>2</v>
      </c>
      <c r="D40" s="31">
        <f>VLOOKUP($A40,級距!$A:$K,10,FALSE)</f>
        <v>4</v>
      </c>
      <c r="E40" s="31">
        <f>VLOOKUP($A40,級距!$A:$K,11,FALSE)</f>
        <v>2</v>
      </c>
      <c r="F40" s="31">
        <f t="shared" si="1"/>
        <v>1</v>
      </c>
      <c r="M40" s="57"/>
    </row>
    <row r="41" spans="1:13" s="32" customFormat="1" x14ac:dyDescent="0.25">
      <c r="A41" s="46" t="s">
        <v>647</v>
      </c>
      <c r="B41" s="45">
        <v>-7200</v>
      </c>
      <c r="C41" s="31">
        <f>VLOOKUP($A41,級距!$A:$K,9,FALSE)</f>
        <v>2</v>
      </c>
      <c r="D41" s="31">
        <f>VLOOKUP($A41,級距!$A:$K,10,FALSE)</f>
        <v>3</v>
      </c>
      <c r="E41" s="31">
        <f>VLOOKUP($A41,級距!$A:$K,11,FALSE)</f>
        <v>2</v>
      </c>
      <c r="F41" s="31">
        <f t="shared" si="1"/>
        <v>1</v>
      </c>
      <c r="M41" s="57"/>
    </row>
    <row r="42" spans="1:13" s="32" customFormat="1" x14ac:dyDescent="0.25">
      <c r="A42" s="46" t="s">
        <v>645</v>
      </c>
      <c r="B42" s="45">
        <v>11750</v>
      </c>
      <c r="C42" s="31">
        <f>VLOOKUP($A42,級距!$A:$K,9,FALSE)</f>
        <v>5</v>
      </c>
      <c r="D42" s="31">
        <f>VLOOKUP($A42,級距!$A:$K,10,FALSE)</f>
        <v>2</v>
      </c>
      <c r="E42" s="31">
        <f>VLOOKUP($A42,級距!$A:$K,11,FALSE)</f>
        <v>2</v>
      </c>
      <c r="F42" s="31">
        <f t="shared" si="1"/>
        <v>1</v>
      </c>
      <c r="M42" s="57"/>
    </row>
    <row r="43" spans="1:13" s="32" customFormat="1" x14ac:dyDescent="0.25">
      <c r="A43" s="46" t="s">
        <v>641</v>
      </c>
      <c r="B43" s="45">
        <v>7500</v>
      </c>
      <c r="C43" s="31">
        <f>VLOOKUP($A43,級距!$A:$K,9,FALSE)</f>
        <v>8</v>
      </c>
      <c r="D43" s="31">
        <f>VLOOKUP($A43,級距!$A:$K,10,FALSE)</f>
        <v>6</v>
      </c>
      <c r="E43" s="31">
        <f>VLOOKUP($A43,級距!$A:$K,11,FALSE)</f>
        <v>1</v>
      </c>
      <c r="F43" s="31">
        <f t="shared" si="1"/>
        <v>1</v>
      </c>
      <c r="M43" s="57"/>
    </row>
    <row r="44" spans="1:13" s="32" customFormat="1" x14ac:dyDescent="0.25">
      <c r="A44" s="46" t="s">
        <v>640</v>
      </c>
      <c r="B44" s="45">
        <v>40200</v>
      </c>
      <c r="C44" s="31">
        <f>VLOOKUP($A44,級距!$A:$K,9,FALSE)</f>
        <v>10</v>
      </c>
      <c r="D44" s="31">
        <f>VLOOKUP($A44,級距!$A:$K,10,FALSE)</f>
        <v>6</v>
      </c>
      <c r="E44" s="31">
        <f>VLOOKUP($A44,級距!$A:$K,11,FALSE)</f>
        <v>1</v>
      </c>
      <c r="F44" s="31">
        <f t="shared" si="1"/>
        <v>1</v>
      </c>
      <c r="M44" s="57"/>
    </row>
    <row r="45" spans="1:13" s="32" customFormat="1" x14ac:dyDescent="0.25">
      <c r="A45" s="46" t="s">
        <v>637</v>
      </c>
      <c r="B45" s="45">
        <v>10900</v>
      </c>
      <c r="C45" s="31">
        <f>VLOOKUP($A45,級距!$A:$K,9,FALSE)</f>
        <v>9</v>
      </c>
      <c r="D45" s="31">
        <f>VLOOKUP($A45,級距!$A:$K,10,FALSE)</f>
        <v>9</v>
      </c>
      <c r="E45" s="31">
        <f>VLOOKUP($A45,級距!$A:$K,11,FALSE)</f>
        <v>4</v>
      </c>
      <c r="F45" s="31">
        <f t="shared" si="1"/>
        <v>1</v>
      </c>
      <c r="M45" s="57"/>
    </row>
    <row r="46" spans="1:13" s="32" customFormat="1" x14ac:dyDescent="0.25">
      <c r="A46" s="46" t="s">
        <v>635</v>
      </c>
      <c r="B46" s="45">
        <v>-150</v>
      </c>
      <c r="C46" s="31">
        <f>VLOOKUP($A46,級距!$A:$K,9,FALSE)</f>
        <v>5</v>
      </c>
      <c r="D46" s="31">
        <f>VLOOKUP($A46,級距!$A:$K,10,FALSE)</f>
        <v>2</v>
      </c>
      <c r="E46" s="31">
        <f>VLOOKUP($A46,級距!$A:$K,11,FALSE)</f>
        <v>2</v>
      </c>
      <c r="F46" s="31">
        <f t="shared" si="1"/>
        <v>1</v>
      </c>
      <c r="M46" s="57"/>
    </row>
    <row r="47" spans="1:13" s="32" customFormat="1" x14ac:dyDescent="0.25">
      <c r="A47" s="46" t="s">
        <v>634</v>
      </c>
      <c r="B47" s="45">
        <v>-7600</v>
      </c>
      <c r="C47" s="31">
        <f>VLOOKUP($A47,級距!$A:$K,9,FALSE)</f>
        <v>2</v>
      </c>
      <c r="D47" s="31">
        <f>VLOOKUP($A47,級距!$A:$K,10,FALSE)</f>
        <v>5</v>
      </c>
      <c r="E47" s="31">
        <f>VLOOKUP($A47,級距!$A:$K,11,FALSE)</f>
        <v>2</v>
      </c>
      <c r="F47" s="31">
        <f t="shared" si="1"/>
        <v>1</v>
      </c>
      <c r="M47" s="57"/>
    </row>
    <row r="48" spans="1:13" s="32" customFormat="1" x14ac:dyDescent="0.25">
      <c r="A48" s="46" t="s">
        <v>633</v>
      </c>
      <c r="B48" s="45">
        <v>12450</v>
      </c>
      <c r="C48" s="31">
        <f>VLOOKUP($A48,級距!$A:$K,9,FALSE)</f>
        <v>7</v>
      </c>
      <c r="D48" s="31">
        <f>VLOOKUP($A48,級距!$A:$K,10,FALSE)</f>
        <v>9</v>
      </c>
      <c r="E48" s="31">
        <f>VLOOKUP($A48,級距!$A:$K,11,FALSE)</f>
        <v>4</v>
      </c>
      <c r="F48" s="31">
        <f t="shared" si="1"/>
        <v>1</v>
      </c>
      <c r="M48" s="57"/>
    </row>
    <row r="49" spans="1:13" s="32" customFormat="1" x14ac:dyDescent="0.25">
      <c r="A49" s="46" t="s">
        <v>632</v>
      </c>
      <c r="B49" s="45">
        <v>9050</v>
      </c>
      <c r="C49" s="31">
        <f>VLOOKUP($A49,級距!$A:$K,9,FALSE)</f>
        <v>4</v>
      </c>
      <c r="D49" s="31">
        <f>VLOOKUP($A49,級距!$A:$K,10,FALSE)</f>
        <v>2</v>
      </c>
      <c r="E49" s="31">
        <f>VLOOKUP($A49,級距!$A:$K,11,FALSE)</f>
        <v>2</v>
      </c>
      <c r="F49" s="31">
        <f t="shared" si="1"/>
        <v>1</v>
      </c>
      <c r="M49" s="57"/>
    </row>
    <row r="50" spans="1:13" s="32" customFormat="1" x14ac:dyDescent="0.25">
      <c r="A50" s="46" t="s">
        <v>630</v>
      </c>
      <c r="B50" s="45">
        <v>-6800</v>
      </c>
      <c r="C50" s="31">
        <f>VLOOKUP($A50,級距!$A:$K,9,FALSE)</f>
        <v>6</v>
      </c>
      <c r="D50" s="31">
        <f>VLOOKUP($A50,級距!$A:$K,10,FALSE)</f>
        <v>6</v>
      </c>
      <c r="E50" s="31">
        <f>VLOOKUP($A50,級距!$A:$K,11,FALSE)</f>
        <v>1</v>
      </c>
      <c r="F50" s="31">
        <f t="shared" si="1"/>
        <v>1</v>
      </c>
      <c r="M50" s="57"/>
    </row>
    <row r="51" spans="1:13" s="32" customFormat="1" x14ac:dyDescent="0.25">
      <c r="A51" s="46" t="s">
        <v>628</v>
      </c>
      <c r="B51" s="45">
        <v>-10600</v>
      </c>
      <c r="C51" s="31">
        <f>VLOOKUP($A51,級距!$A:$K,9,FALSE)</f>
        <v>8</v>
      </c>
      <c r="D51" s="31">
        <f>VLOOKUP($A51,級距!$A:$K,10,FALSE)</f>
        <v>4</v>
      </c>
      <c r="E51" s="31">
        <f>VLOOKUP($A51,級距!$A:$K,11,FALSE)</f>
        <v>1</v>
      </c>
      <c r="F51" s="31">
        <f t="shared" si="1"/>
        <v>1</v>
      </c>
      <c r="M51" s="57"/>
    </row>
    <row r="52" spans="1:13" s="32" customFormat="1" x14ac:dyDescent="0.25">
      <c r="A52" s="46" t="s">
        <v>627</v>
      </c>
      <c r="B52" s="45">
        <v>-10600</v>
      </c>
      <c r="C52" s="31">
        <f>VLOOKUP($A52,級距!$A:$K,9,FALSE)</f>
        <v>3</v>
      </c>
      <c r="D52" s="31">
        <f>VLOOKUP($A52,級距!$A:$K,10,FALSE)</f>
        <v>4</v>
      </c>
      <c r="E52" s="31">
        <f>VLOOKUP($A52,級距!$A:$K,11,FALSE)</f>
        <v>2</v>
      </c>
      <c r="F52" s="31">
        <f t="shared" si="1"/>
        <v>1</v>
      </c>
      <c r="M52" s="57"/>
    </row>
    <row r="53" spans="1:13" s="32" customFormat="1" x14ac:dyDescent="0.25">
      <c r="A53" s="46" t="s">
        <v>626</v>
      </c>
      <c r="B53" s="45">
        <v>-10900</v>
      </c>
      <c r="C53" s="31">
        <f>VLOOKUP($A53,級距!$A:$K,9,FALSE)</f>
        <v>7</v>
      </c>
      <c r="D53" s="31">
        <f>VLOOKUP($A53,級距!$A:$K,10,FALSE)</f>
        <v>7</v>
      </c>
      <c r="E53" s="31">
        <f>VLOOKUP($A53,級距!$A:$K,11,FALSE)</f>
        <v>4</v>
      </c>
      <c r="F53" s="31">
        <f t="shared" si="1"/>
        <v>1</v>
      </c>
      <c r="M53" s="57"/>
    </row>
    <row r="54" spans="1:13" s="32" customFormat="1" x14ac:dyDescent="0.25">
      <c r="A54" s="46" t="s">
        <v>625</v>
      </c>
      <c r="B54" s="45">
        <v>34550</v>
      </c>
      <c r="C54" s="31">
        <f>VLOOKUP($A54,級距!$A:$K,9,FALSE)</f>
        <v>10</v>
      </c>
      <c r="D54" s="31">
        <f>VLOOKUP($A54,級距!$A:$K,10,FALSE)</f>
        <v>9</v>
      </c>
      <c r="E54" s="31">
        <f>VLOOKUP($A54,級距!$A:$K,11,FALSE)</f>
        <v>4</v>
      </c>
      <c r="F54" s="31">
        <f t="shared" si="1"/>
        <v>1</v>
      </c>
      <c r="M54" s="57"/>
    </row>
    <row r="55" spans="1:13" s="32" customFormat="1" x14ac:dyDescent="0.25">
      <c r="A55" s="46" t="s">
        <v>624</v>
      </c>
      <c r="B55" s="45">
        <v>-5800</v>
      </c>
      <c r="C55" s="31">
        <f>VLOOKUP($A55,級距!$A:$K,9,FALSE)</f>
        <v>10</v>
      </c>
      <c r="D55" s="31">
        <f>VLOOKUP($A55,級距!$A:$K,10,FALSE)</f>
        <v>5</v>
      </c>
      <c r="E55" s="31">
        <f>VLOOKUP($A55,級距!$A:$K,11,FALSE)</f>
        <v>1</v>
      </c>
      <c r="F55" s="31">
        <f t="shared" si="1"/>
        <v>1</v>
      </c>
      <c r="M55" s="57"/>
    </row>
    <row r="56" spans="1:13" s="32" customFormat="1" x14ac:dyDescent="0.25">
      <c r="A56" s="46" t="s">
        <v>623</v>
      </c>
      <c r="B56" s="45">
        <v>4050</v>
      </c>
      <c r="C56" s="31">
        <f>VLOOKUP($A56,級距!$A:$K,9,FALSE)</f>
        <v>5</v>
      </c>
      <c r="D56" s="31">
        <f>VLOOKUP($A56,級距!$A:$K,10,FALSE)</f>
        <v>1</v>
      </c>
      <c r="E56" s="31">
        <f>VLOOKUP($A56,級距!$A:$K,11,FALSE)</f>
        <v>2</v>
      </c>
      <c r="F56" s="31">
        <f t="shared" si="1"/>
        <v>1</v>
      </c>
      <c r="M56" s="57"/>
    </row>
    <row r="57" spans="1:13" s="32" customFormat="1" x14ac:dyDescent="0.25">
      <c r="A57" s="46" t="s">
        <v>620</v>
      </c>
      <c r="B57" s="45">
        <v>35400</v>
      </c>
      <c r="C57" s="31">
        <f>VLOOKUP($A57,級距!$A:$K,9,FALSE)</f>
        <v>8</v>
      </c>
      <c r="D57" s="31">
        <f>VLOOKUP($A57,級距!$A:$K,10,FALSE)</f>
        <v>4</v>
      </c>
      <c r="E57" s="31">
        <f>VLOOKUP($A57,級距!$A:$K,11,FALSE)</f>
        <v>1</v>
      </c>
      <c r="F57" s="31">
        <f t="shared" si="1"/>
        <v>1</v>
      </c>
      <c r="M57" s="57"/>
    </row>
    <row r="58" spans="1:13" s="32" customFormat="1" x14ac:dyDescent="0.25">
      <c r="A58" s="46" t="s">
        <v>616</v>
      </c>
      <c r="B58" s="45">
        <v>33500</v>
      </c>
      <c r="C58" s="31">
        <f>VLOOKUP($A58,級距!$A:$K,9,FALSE)</f>
        <v>10</v>
      </c>
      <c r="D58" s="31">
        <f>VLOOKUP($A58,級距!$A:$K,10,FALSE)</f>
        <v>9</v>
      </c>
      <c r="E58" s="31">
        <f>VLOOKUP($A58,級距!$A:$K,11,FALSE)</f>
        <v>4</v>
      </c>
      <c r="F58" s="31">
        <f t="shared" si="1"/>
        <v>1</v>
      </c>
      <c r="M58" s="57"/>
    </row>
    <row r="59" spans="1:13" s="32" customFormat="1" x14ac:dyDescent="0.25">
      <c r="A59" s="46" t="s">
        <v>615</v>
      </c>
      <c r="B59" s="45">
        <v>-10900</v>
      </c>
      <c r="C59" s="31">
        <f>VLOOKUP($A59,級距!$A:$K,9,FALSE)</f>
        <v>10</v>
      </c>
      <c r="D59" s="31">
        <f>VLOOKUP($A59,級距!$A:$K,10,FALSE)</f>
        <v>5</v>
      </c>
      <c r="E59" s="31">
        <f>VLOOKUP($A59,級距!$A:$K,11,FALSE)</f>
        <v>1</v>
      </c>
      <c r="F59" s="31">
        <f t="shared" si="1"/>
        <v>1</v>
      </c>
      <c r="M59" s="57"/>
    </row>
    <row r="60" spans="1:13" s="32" customFormat="1" x14ac:dyDescent="0.25">
      <c r="A60" s="46" t="s">
        <v>614</v>
      </c>
      <c r="B60" s="45">
        <v>-10650</v>
      </c>
      <c r="C60" s="31">
        <f>VLOOKUP($A60,級距!$A:$K,9,FALSE)</f>
        <v>10</v>
      </c>
      <c r="D60" s="31">
        <f>VLOOKUP($A60,級距!$A:$K,10,FALSE)</f>
        <v>8</v>
      </c>
      <c r="E60" s="31">
        <f>VLOOKUP($A60,級距!$A:$K,11,FALSE)</f>
        <v>4</v>
      </c>
      <c r="F60" s="31">
        <f t="shared" si="1"/>
        <v>1</v>
      </c>
      <c r="M60" s="57"/>
    </row>
    <row r="61" spans="1:13" s="32" customFormat="1" x14ac:dyDescent="0.25">
      <c r="A61" s="46" t="s">
        <v>613</v>
      </c>
      <c r="B61" s="45">
        <v>33900</v>
      </c>
      <c r="C61" s="31">
        <f>VLOOKUP($A61,級距!$A:$K,9,FALSE)</f>
        <v>10</v>
      </c>
      <c r="D61" s="31">
        <f>VLOOKUP($A61,級距!$A:$K,10,FALSE)</f>
        <v>5</v>
      </c>
      <c r="E61" s="31">
        <f>VLOOKUP($A61,級距!$A:$K,11,FALSE)</f>
        <v>1</v>
      </c>
      <c r="F61" s="31">
        <f t="shared" si="1"/>
        <v>1</v>
      </c>
      <c r="M61" s="57"/>
    </row>
    <row r="62" spans="1:13" s="32" customFormat="1" x14ac:dyDescent="0.25">
      <c r="A62" s="46" t="s">
        <v>612</v>
      </c>
      <c r="B62" s="45">
        <v>-5700</v>
      </c>
      <c r="C62" s="31">
        <f>VLOOKUP($A62,級距!$A:$K,9,FALSE)</f>
        <v>10</v>
      </c>
      <c r="D62" s="31">
        <f>VLOOKUP($A62,級距!$A:$K,10,FALSE)</f>
        <v>7</v>
      </c>
      <c r="E62" s="31">
        <f>VLOOKUP($A62,級距!$A:$K,11,FALSE)</f>
        <v>4</v>
      </c>
      <c r="F62" s="31">
        <f t="shared" si="1"/>
        <v>1</v>
      </c>
      <c r="M62" s="57"/>
    </row>
    <row r="63" spans="1:13" s="32" customFormat="1" x14ac:dyDescent="0.25">
      <c r="A63" s="46" t="s">
        <v>611</v>
      </c>
      <c r="B63" s="45">
        <v>107000</v>
      </c>
      <c r="C63" s="31">
        <f>VLOOKUP($A63,級距!$A:$K,9,FALSE)</f>
        <v>10</v>
      </c>
      <c r="D63" s="31">
        <f>VLOOKUP($A63,級距!$A:$K,10,FALSE)</f>
        <v>9</v>
      </c>
      <c r="E63" s="31">
        <f>VLOOKUP($A63,級距!$A:$K,11,FALSE)</f>
        <v>4</v>
      </c>
      <c r="F63" s="31">
        <f t="shared" si="1"/>
        <v>1</v>
      </c>
      <c r="M63" s="57"/>
    </row>
    <row r="64" spans="1:13" s="32" customFormat="1" x14ac:dyDescent="0.25">
      <c r="A64" s="46" t="s">
        <v>610</v>
      </c>
      <c r="B64" s="45">
        <v>7650</v>
      </c>
      <c r="C64" s="31">
        <f>VLOOKUP($A64,級距!$A:$K,9,FALSE)</f>
        <v>9</v>
      </c>
      <c r="D64" s="31">
        <f>VLOOKUP($A64,級距!$A:$K,10,FALSE)</f>
        <v>9</v>
      </c>
      <c r="E64" s="31">
        <f>VLOOKUP($A64,級距!$A:$K,11,FALSE)</f>
        <v>4</v>
      </c>
      <c r="F64" s="31">
        <f t="shared" si="1"/>
        <v>1</v>
      </c>
      <c r="M64" s="57"/>
    </row>
    <row r="65" spans="1:13" s="32" customFormat="1" x14ac:dyDescent="0.25">
      <c r="A65" s="46" t="s">
        <v>609</v>
      </c>
      <c r="B65" s="45">
        <v>19500</v>
      </c>
      <c r="C65" s="31">
        <f>VLOOKUP($A65,級距!$A:$K,9,FALSE)</f>
        <v>9</v>
      </c>
      <c r="D65" s="31">
        <f>VLOOKUP($A65,級距!$A:$K,10,FALSE)</f>
        <v>9</v>
      </c>
      <c r="E65" s="31">
        <f>VLOOKUP($A65,級距!$A:$K,11,FALSE)</f>
        <v>4</v>
      </c>
      <c r="F65" s="31">
        <f t="shared" si="1"/>
        <v>1</v>
      </c>
      <c r="M65" s="57"/>
    </row>
    <row r="66" spans="1:13" s="32" customFormat="1" x14ac:dyDescent="0.25">
      <c r="A66" s="46" t="s">
        <v>608</v>
      </c>
      <c r="B66" s="45">
        <v>9600</v>
      </c>
      <c r="C66" s="31">
        <f>VLOOKUP($A66,級距!$A:$K,9,FALSE)</f>
        <v>3</v>
      </c>
      <c r="D66" s="31">
        <f>VLOOKUP($A66,級距!$A:$K,10,FALSE)</f>
        <v>1</v>
      </c>
      <c r="E66" s="31">
        <f>VLOOKUP($A66,級距!$A:$K,11,FALSE)</f>
        <v>2</v>
      </c>
      <c r="F66" s="31">
        <f t="shared" si="1"/>
        <v>1</v>
      </c>
      <c r="M66" s="57"/>
    </row>
    <row r="67" spans="1:13" s="32" customFormat="1" x14ac:dyDescent="0.25">
      <c r="A67" s="46" t="s">
        <v>607</v>
      </c>
      <c r="B67" s="45">
        <v>-5800</v>
      </c>
      <c r="C67" s="31">
        <f>VLOOKUP($A67,級距!$A:$K,9,FALSE)</f>
        <v>7</v>
      </c>
      <c r="D67" s="31">
        <f>VLOOKUP($A67,級距!$A:$K,10,FALSE)</f>
        <v>4</v>
      </c>
      <c r="E67" s="31">
        <f>VLOOKUP($A67,級距!$A:$K,11,FALSE)</f>
        <v>1</v>
      </c>
      <c r="F67" s="31">
        <f t="shared" si="1"/>
        <v>1</v>
      </c>
      <c r="M67" s="57"/>
    </row>
    <row r="68" spans="1:13" s="32" customFormat="1" x14ac:dyDescent="0.25">
      <c r="A68" s="46" t="s">
        <v>605</v>
      </c>
      <c r="B68" s="45">
        <v>2800</v>
      </c>
      <c r="C68" s="31">
        <f>VLOOKUP($A68,級距!$A:$K,9,FALSE)</f>
        <v>4</v>
      </c>
      <c r="D68" s="31">
        <f>VLOOKUP($A68,級距!$A:$K,10,FALSE)</f>
        <v>6</v>
      </c>
      <c r="E68" s="31">
        <f>VLOOKUP($A68,級距!$A:$K,11,FALSE)</f>
        <v>2</v>
      </c>
      <c r="F68" s="31">
        <f t="shared" ref="F68:F131" si="2">IF(A69&lt;&gt;A68,1,0)</f>
        <v>1</v>
      </c>
      <c r="M68" s="57"/>
    </row>
    <row r="69" spans="1:13" s="32" customFormat="1" x14ac:dyDescent="0.25">
      <c r="A69" s="46" t="s">
        <v>603</v>
      </c>
      <c r="B69" s="45">
        <v>-5800</v>
      </c>
      <c r="C69" s="31">
        <f>VLOOKUP($A69,級距!$A:$K,9,FALSE)</f>
        <v>2</v>
      </c>
      <c r="D69" s="31">
        <f>VLOOKUP($A69,級距!$A:$K,10,FALSE)</f>
        <v>3</v>
      </c>
      <c r="E69" s="31">
        <f>VLOOKUP($A69,級距!$A:$K,11,FALSE)</f>
        <v>2</v>
      </c>
      <c r="F69" s="31">
        <f t="shared" si="2"/>
        <v>1</v>
      </c>
      <c r="M69" s="57"/>
    </row>
    <row r="70" spans="1:13" s="32" customFormat="1" x14ac:dyDescent="0.25">
      <c r="A70" s="46" t="s">
        <v>601</v>
      </c>
      <c r="B70" s="45">
        <v>-7100</v>
      </c>
      <c r="C70" s="31">
        <f>VLOOKUP($A70,級距!$A:$K,9,FALSE)</f>
        <v>1</v>
      </c>
      <c r="D70" s="31">
        <f>VLOOKUP($A70,級距!$A:$K,10,FALSE)</f>
        <v>4</v>
      </c>
      <c r="E70" s="31">
        <f>VLOOKUP($A70,級距!$A:$K,11,FALSE)</f>
        <v>2</v>
      </c>
      <c r="F70" s="31">
        <f t="shared" si="2"/>
        <v>1</v>
      </c>
      <c r="M70" s="57"/>
    </row>
    <row r="71" spans="1:13" s="32" customFormat="1" x14ac:dyDescent="0.25">
      <c r="A71" s="46" t="s">
        <v>600</v>
      </c>
      <c r="B71" s="45">
        <v>-9650</v>
      </c>
      <c r="C71" s="31">
        <f>VLOOKUP($A71,級距!$A:$K,9,FALSE)</f>
        <v>3</v>
      </c>
      <c r="D71" s="31">
        <f>VLOOKUP($A71,級距!$A:$K,10,FALSE)</f>
        <v>1</v>
      </c>
      <c r="E71" s="31">
        <f>VLOOKUP($A71,級距!$A:$K,11,FALSE)</f>
        <v>2</v>
      </c>
      <c r="F71" s="31">
        <f t="shared" si="2"/>
        <v>1</v>
      </c>
      <c r="M71" s="57"/>
    </row>
    <row r="72" spans="1:13" s="32" customFormat="1" x14ac:dyDescent="0.25">
      <c r="A72" s="46" t="s">
        <v>599</v>
      </c>
      <c r="B72" s="45">
        <v>-6600</v>
      </c>
      <c r="C72" s="31">
        <f>VLOOKUP($A72,級距!$A:$K,9,FALSE)</f>
        <v>1</v>
      </c>
      <c r="D72" s="31">
        <f>VLOOKUP($A72,級距!$A:$K,10,FALSE)</f>
        <v>6</v>
      </c>
      <c r="E72" s="31">
        <f>VLOOKUP($A72,級距!$A:$K,11,FALSE)</f>
        <v>2</v>
      </c>
      <c r="F72" s="31">
        <f t="shared" si="2"/>
        <v>1</v>
      </c>
      <c r="M72" s="57"/>
    </row>
    <row r="73" spans="1:13" s="32" customFormat="1" x14ac:dyDescent="0.25">
      <c r="A73" s="46" t="s">
        <v>598</v>
      </c>
      <c r="B73" s="45">
        <v>-7050</v>
      </c>
      <c r="C73" s="31">
        <f>VLOOKUP($A73,級距!$A:$K,9,FALSE)</f>
        <v>1</v>
      </c>
      <c r="D73" s="31">
        <f>VLOOKUP($A73,級距!$A:$K,10,FALSE)</f>
        <v>1</v>
      </c>
      <c r="E73" s="31">
        <f>VLOOKUP($A73,級距!$A:$K,11,FALSE)</f>
        <v>2</v>
      </c>
      <c r="F73" s="31">
        <f t="shared" si="2"/>
        <v>1</v>
      </c>
      <c r="M73" s="57"/>
    </row>
    <row r="74" spans="1:13" s="32" customFormat="1" x14ac:dyDescent="0.25">
      <c r="A74" s="46" t="s">
        <v>597</v>
      </c>
      <c r="B74" s="45">
        <v>12200</v>
      </c>
      <c r="C74" s="31">
        <f>VLOOKUP($A74,級距!$A:$K,9,FALSE)</f>
        <v>2</v>
      </c>
      <c r="D74" s="31">
        <f>VLOOKUP($A74,級距!$A:$K,10,FALSE)</f>
        <v>5</v>
      </c>
      <c r="E74" s="31">
        <f>VLOOKUP($A74,級距!$A:$K,11,FALSE)</f>
        <v>2</v>
      </c>
      <c r="F74" s="31">
        <f t="shared" si="2"/>
        <v>1</v>
      </c>
      <c r="M74" s="57"/>
    </row>
    <row r="75" spans="1:13" s="32" customFormat="1" x14ac:dyDescent="0.25">
      <c r="A75" s="46" t="s">
        <v>596</v>
      </c>
      <c r="B75" s="45">
        <v>-6800</v>
      </c>
      <c r="C75" s="31">
        <f>VLOOKUP($A75,級距!$A:$K,9,FALSE)</f>
        <v>3</v>
      </c>
      <c r="D75" s="31">
        <f>VLOOKUP($A75,級距!$A:$K,10,FALSE)</f>
        <v>1</v>
      </c>
      <c r="E75" s="31">
        <f>VLOOKUP($A75,級距!$A:$K,11,FALSE)</f>
        <v>2</v>
      </c>
      <c r="F75" s="31">
        <f t="shared" si="2"/>
        <v>1</v>
      </c>
      <c r="M75" s="57"/>
    </row>
    <row r="76" spans="1:13" s="32" customFormat="1" x14ac:dyDescent="0.25">
      <c r="A76" s="46" t="s">
        <v>595</v>
      </c>
      <c r="B76" s="45">
        <v>900</v>
      </c>
      <c r="C76" s="31">
        <f>VLOOKUP($A76,級距!$A:$K,9,FALSE)</f>
        <v>2</v>
      </c>
      <c r="D76" s="31">
        <f>VLOOKUP($A76,級距!$A:$K,10,FALSE)</f>
        <v>7</v>
      </c>
      <c r="E76" s="31">
        <f>VLOOKUP($A76,級距!$A:$K,11,FALSE)</f>
        <v>3</v>
      </c>
      <c r="F76" s="31">
        <f t="shared" si="2"/>
        <v>1</v>
      </c>
      <c r="M76" s="57"/>
    </row>
    <row r="77" spans="1:13" s="32" customFormat="1" x14ac:dyDescent="0.25">
      <c r="A77" s="46" t="s">
        <v>593</v>
      </c>
      <c r="B77" s="45">
        <v>-6450</v>
      </c>
      <c r="C77" s="31">
        <f>VLOOKUP($A77,級距!$A:$K,9,FALSE)</f>
        <v>6</v>
      </c>
      <c r="D77" s="31">
        <f>VLOOKUP($A77,級距!$A:$K,10,FALSE)</f>
        <v>7</v>
      </c>
      <c r="E77" s="31">
        <f>VLOOKUP($A77,級距!$A:$K,11,FALSE)</f>
        <v>4</v>
      </c>
      <c r="F77" s="31">
        <f t="shared" si="2"/>
        <v>1</v>
      </c>
      <c r="M77" s="57"/>
    </row>
    <row r="78" spans="1:13" s="32" customFormat="1" x14ac:dyDescent="0.25">
      <c r="A78" s="46" t="s">
        <v>592</v>
      </c>
      <c r="B78" s="45">
        <v>2300</v>
      </c>
      <c r="C78" s="31">
        <f>VLOOKUP($A78,級距!$A:$K,9,FALSE)</f>
        <v>2</v>
      </c>
      <c r="D78" s="31">
        <f>VLOOKUP($A78,級距!$A:$K,10,FALSE)</f>
        <v>7</v>
      </c>
      <c r="E78" s="31">
        <f>VLOOKUP($A78,級距!$A:$K,11,FALSE)</f>
        <v>3</v>
      </c>
      <c r="F78" s="31">
        <f t="shared" si="2"/>
        <v>1</v>
      </c>
      <c r="M78" s="57"/>
    </row>
    <row r="79" spans="1:13" s="32" customFormat="1" x14ac:dyDescent="0.25">
      <c r="A79" s="46" t="s">
        <v>590</v>
      </c>
      <c r="B79" s="45">
        <v>2900</v>
      </c>
      <c r="C79" s="31">
        <f>VLOOKUP($A79,級距!$A:$K,9,FALSE)</f>
        <v>1</v>
      </c>
      <c r="D79" s="31">
        <f>VLOOKUP($A79,級距!$A:$K,10,FALSE)</f>
        <v>2</v>
      </c>
      <c r="E79" s="31">
        <f>VLOOKUP($A79,級距!$A:$K,11,FALSE)</f>
        <v>2</v>
      </c>
      <c r="F79" s="31">
        <f t="shared" si="2"/>
        <v>1</v>
      </c>
      <c r="M79" s="57"/>
    </row>
    <row r="80" spans="1:13" s="32" customFormat="1" x14ac:dyDescent="0.25">
      <c r="A80" s="46" t="s">
        <v>589</v>
      </c>
      <c r="B80" s="45">
        <v>-2700</v>
      </c>
      <c r="C80" s="31">
        <f>VLOOKUP($A80,級距!$A:$K,9,FALSE)</f>
        <v>1</v>
      </c>
      <c r="D80" s="31">
        <f>VLOOKUP($A80,級距!$A:$K,10,FALSE)</f>
        <v>5</v>
      </c>
      <c r="E80" s="31">
        <f>VLOOKUP($A80,級距!$A:$K,11,FALSE)</f>
        <v>2</v>
      </c>
      <c r="F80" s="31">
        <f t="shared" si="2"/>
        <v>1</v>
      </c>
      <c r="M80" s="57"/>
    </row>
    <row r="81" spans="1:13" s="32" customFormat="1" x14ac:dyDescent="0.25">
      <c r="A81" s="46" t="s">
        <v>588</v>
      </c>
      <c r="B81" s="45">
        <v>1900</v>
      </c>
      <c r="C81" s="31">
        <f>VLOOKUP($A81,級距!$A:$K,9,FALSE)</f>
        <v>4</v>
      </c>
      <c r="D81" s="31">
        <f>VLOOKUP($A81,級距!$A:$K,10,FALSE)</f>
        <v>4</v>
      </c>
      <c r="E81" s="31">
        <f>VLOOKUP($A81,級距!$A:$K,11,FALSE)</f>
        <v>2</v>
      </c>
      <c r="F81" s="31">
        <f t="shared" si="2"/>
        <v>1</v>
      </c>
      <c r="M81" s="57"/>
    </row>
    <row r="82" spans="1:13" s="32" customFormat="1" x14ac:dyDescent="0.25">
      <c r="A82" s="46" t="s">
        <v>586</v>
      </c>
      <c r="B82" s="45">
        <v>-1500</v>
      </c>
      <c r="C82" s="31">
        <f>VLOOKUP($A82,級距!$A:$K,9,FALSE)</f>
        <v>5</v>
      </c>
      <c r="D82" s="31">
        <f>VLOOKUP($A82,級距!$A:$K,10,FALSE)</f>
        <v>7</v>
      </c>
      <c r="E82" s="31">
        <f>VLOOKUP($A82,級距!$A:$K,11,FALSE)</f>
        <v>3</v>
      </c>
      <c r="F82" s="31">
        <f t="shared" si="2"/>
        <v>1</v>
      </c>
      <c r="M82" s="57"/>
    </row>
    <row r="83" spans="1:13" s="32" customFormat="1" x14ac:dyDescent="0.25">
      <c r="A83" s="46" t="s">
        <v>585</v>
      </c>
      <c r="B83" s="45">
        <v>8550</v>
      </c>
      <c r="C83" s="31">
        <f>VLOOKUP($A83,級距!$A:$K,9,FALSE)</f>
        <v>2</v>
      </c>
      <c r="D83" s="31">
        <f>VLOOKUP($A83,級距!$A:$K,10,FALSE)</f>
        <v>1</v>
      </c>
      <c r="E83" s="31">
        <f>VLOOKUP($A83,級距!$A:$K,11,FALSE)</f>
        <v>2</v>
      </c>
      <c r="F83" s="31">
        <f t="shared" si="2"/>
        <v>1</v>
      </c>
      <c r="M83" s="57"/>
    </row>
    <row r="84" spans="1:13" s="32" customFormat="1" x14ac:dyDescent="0.25">
      <c r="A84" s="46" t="s">
        <v>583</v>
      </c>
      <c r="B84" s="45">
        <v>6800</v>
      </c>
      <c r="C84" s="31">
        <f>VLOOKUP($A84,級距!$A:$K,9,FALSE)</f>
        <v>5</v>
      </c>
      <c r="D84" s="31">
        <f>VLOOKUP($A84,級距!$A:$K,10,FALSE)</f>
        <v>2</v>
      </c>
      <c r="E84" s="31">
        <f>VLOOKUP($A84,級距!$A:$K,11,FALSE)</f>
        <v>2</v>
      </c>
      <c r="F84" s="31">
        <f t="shared" si="2"/>
        <v>1</v>
      </c>
      <c r="M84" s="57"/>
    </row>
    <row r="85" spans="1:13" s="32" customFormat="1" x14ac:dyDescent="0.25">
      <c r="A85" s="46" t="s">
        <v>580</v>
      </c>
      <c r="B85" s="45">
        <v>-2700</v>
      </c>
      <c r="C85" s="31">
        <f>VLOOKUP($A85,級距!$A:$K,9,FALSE)</f>
        <v>2</v>
      </c>
      <c r="D85" s="31">
        <f>VLOOKUP($A85,級距!$A:$K,10,FALSE)</f>
        <v>4</v>
      </c>
      <c r="E85" s="31">
        <f>VLOOKUP($A85,級距!$A:$K,11,FALSE)</f>
        <v>2</v>
      </c>
      <c r="F85" s="31">
        <f t="shared" si="2"/>
        <v>1</v>
      </c>
      <c r="M85" s="57"/>
    </row>
    <row r="86" spans="1:13" s="32" customFormat="1" x14ac:dyDescent="0.25">
      <c r="A86" s="46" t="s">
        <v>579</v>
      </c>
      <c r="B86" s="45">
        <v>6800</v>
      </c>
      <c r="C86" s="31">
        <f>VLOOKUP($A86,級距!$A:$K,9,FALSE)</f>
        <v>3</v>
      </c>
      <c r="D86" s="31">
        <f>VLOOKUP($A86,級距!$A:$K,10,FALSE)</f>
        <v>1</v>
      </c>
      <c r="E86" s="31">
        <f>VLOOKUP($A86,級距!$A:$K,11,FALSE)</f>
        <v>2</v>
      </c>
      <c r="F86" s="31">
        <f t="shared" si="2"/>
        <v>1</v>
      </c>
      <c r="M86" s="57"/>
    </row>
    <row r="87" spans="1:13" s="32" customFormat="1" x14ac:dyDescent="0.25">
      <c r="A87" s="46" t="s">
        <v>578</v>
      </c>
      <c r="B87" s="45">
        <v>9300</v>
      </c>
      <c r="C87" s="31">
        <f>VLOOKUP($A87,級距!$A:$K,9,FALSE)</f>
        <v>7</v>
      </c>
      <c r="D87" s="31">
        <f>VLOOKUP($A87,級距!$A:$K,10,FALSE)</f>
        <v>2</v>
      </c>
      <c r="E87" s="31">
        <f>VLOOKUP($A87,級距!$A:$K,11,FALSE)</f>
        <v>1</v>
      </c>
      <c r="F87" s="31">
        <f t="shared" si="2"/>
        <v>1</v>
      </c>
      <c r="M87" s="57"/>
    </row>
    <row r="88" spans="1:13" s="32" customFormat="1" x14ac:dyDescent="0.25">
      <c r="A88" s="46" t="s">
        <v>576</v>
      </c>
      <c r="B88" s="45">
        <v>-10850</v>
      </c>
      <c r="C88" s="31">
        <f>VLOOKUP($A88,級距!$A:$K,9,FALSE)</f>
        <v>5</v>
      </c>
      <c r="D88" s="31">
        <f>VLOOKUP($A88,級距!$A:$K,10,FALSE)</f>
        <v>6</v>
      </c>
      <c r="E88" s="31">
        <f>VLOOKUP($A88,級距!$A:$K,11,FALSE)</f>
        <v>2</v>
      </c>
      <c r="F88" s="31">
        <f t="shared" si="2"/>
        <v>1</v>
      </c>
      <c r="M88" s="57"/>
    </row>
    <row r="89" spans="1:13" s="32" customFormat="1" x14ac:dyDescent="0.25">
      <c r="A89" s="46" t="s">
        <v>573</v>
      </c>
      <c r="B89" s="45">
        <v>-750</v>
      </c>
      <c r="C89" s="31">
        <f>VLOOKUP($A89,級距!$A:$K,9,FALSE)</f>
        <v>2</v>
      </c>
      <c r="D89" s="31">
        <f>VLOOKUP($A89,級距!$A:$K,10,FALSE)</f>
        <v>7</v>
      </c>
      <c r="E89" s="31">
        <f>VLOOKUP($A89,級距!$A:$K,11,FALSE)</f>
        <v>3</v>
      </c>
      <c r="F89" s="31">
        <f t="shared" si="2"/>
        <v>1</v>
      </c>
      <c r="M89" s="57"/>
    </row>
    <row r="90" spans="1:13" s="32" customFormat="1" x14ac:dyDescent="0.25">
      <c r="A90" s="46" t="s">
        <v>571</v>
      </c>
      <c r="B90" s="45">
        <v>-900</v>
      </c>
      <c r="C90" s="31">
        <f>VLOOKUP($A90,級距!$A:$K,9,FALSE)</f>
        <v>3</v>
      </c>
      <c r="D90" s="31">
        <f>VLOOKUP($A90,級距!$A:$K,10,FALSE)</f>
        <v>9</v>
      </c>
      <c r="E90" s="31">
        <f>VLOOKUP($A90,級距!$A:$K,11,FALSE)</f>
        <v>3</v>
      </c>
      <c r="F90" s="31">
        <f t="shared" si="2"/>
        <v>1</v>
      </c>
      <c r="M90" s="57"/>
    </row>
    <row r="91" spans="1:13" s="32" customFormat="1" x14ac:dyDescent="0.25">
      <c r="A91" s="46" t="s">
        <v>570</v>
      </c>
      <c r="B91" s="45">
        <v>3350</v>
      </c>
      <c r="C91" s="31">
        <f>VLOOKUP($A91,級距!$A:$K,9,FALSE)</f>
        <v>2</v>
      </c>
      <c r="D91" s="31">
        <f>VLOOKUP($A91,級距!$A:$K,10,FALSE)</f>
        <v>2</v>
      </c>
      <c r="E91" s="31">
        <f>VLOOKUP($A91,級距!$A:$K,11,FALSE)</f>
        <v>2</v>
      </c>
      <c r="F91" s="31">
        <f t="shared" si="2"/>
        <v>1</v>
      </c>
      <c r="M91" s="57"/>
    </row>
    <row r="92" spans="1:13" s="32" customFormat="1" x14ac:dyDescent="0.25">
      <c r="A92" s="46" t="s">
        <v>568</v>
      </c>
      <c r="B92" s="45">
        <v>-1800</v>
      </c>
      <c r="C92" s="31">
        <f>VLOOKUP($A92,級距!$A:$K,9,FALSE)</f>
        <v>3</v>
      </c>
      <c r="D92" s="31">
        <f>VLOOKUP($A92,級距!$A:$K,10,FALSE)</f>
        <v>6</v>
      </c>
      <c r="E92" s="31">
        <f>VLOOKUP($A92,級距!$A:$K,11,FALSE)</f>
        <v>2</v>
      </c>
      <c r="F92" s="31">
        <f t="shared" si="2"/>
        <v>1</v>
      </c>
      <c r="M92" s="57"/>
    </row>
    <row r="93" spans="1:13" s="32" customFormat="1" x14ac:dyDescent="0.25">
      <c r="A93" s="46" t="s">
        <v>566</v>
      </c>
      <c r="B93" s="45">
        <v>10500</v>
      </c>
      <c r="C93" s="31">
        <f>VLOOKUP($A93,級距!$A:$K,9,FALSE)</f>
        <v>6</v>
      </c>
      <c r="D93" s="31">
        <f>VLOOKUP($A93,級距!$A:$K,10,FALSE)</f>
        <v>9</v>
      </c>
      <c r="E93" s="31">
        <f>VLOOKUP($A93,級距!$A:$K,11,FALSE)</f>
        <v>4</v>
      </c>
      <c r="F93" s="31">
        <f t="shared" si="2"/>
        <v>1</v>
      </c>
      <c r="M93" s="57"/>
    </row>
    <row r="94" spans="1:13" s="32" customFormat="1" x14ac:dyDescent="0.25">
      <c r="A94" s="46" t="s">
        <v>565</v>
      </c>
      <c r="B94" s="45">
        <v>-7450</v>
      </c>
      <c r="C94" s="31">
        <f>VLOOKUP($A94,級距!$A:$K,9,FALSE)</f>
        <v>5</v>
      </c>
      <c r="D94" s="31">
        <f>VLOOKUP($A94,級距!$A:$K,10,FALSE)</f>
        <v>6</v>
      </c>
      <c r="E94" s="31">
        <f>VLOOKUP($A94,級距!$A:$K,11,FALSE)</f>
        <v>2</v>
      </c>
      <c r="F94" s="31">
        <f t="shared" si="2"/>
        <v>1</v>
      </c>
      <c r="M94" s="57"/>
    </row>
    <row r="95" spans="1:13" s="32" customFormat="1" x14ac:dyDescent="0.25">
      <c r="A95" s="46" t="s">
        <v>564</v>
      </c>
      <c r="B95" s="45">
        <v>-7200</v>
      </c>
      <c r="C95" s="31">
        <f>VLOOKUP($A95,級距!$A:$K,9,FALSE)</f>
        <v>2</v>
      </c>
      <c r="D95" s="31">
        <f>VLOOKUP($A95,級距!$A:$K,10,FALSE)</f>
        <v>5</v>
      </c>
      <c r="E95" s="31">
        <f>VLOOKUP($A95,級距!$A:$K,11,FALSE)</f>
        <v>2</v>
      </c>
      <c r="F95" s="31">
        <f t="shared" si="2"/>
        <v>1</v>
      </c>
      <c r="M95" s="57"/>
    </row>
    <row r="96" spans="1:13" s="32" customFormat="1" x14ac:dyDescent="0.25">
      <c r="A96" s="46" t="s">
        <v>559</v>
      </c>
      <c r="B96" s="45">
        <v>-2050</v>
      </c>
      <c r="C96" s="31">
        <f>VLOOKUP($A96,級距!$A:$K,9,FALSE)</f>
        <v>1</v>
      </c>
      <c r="D96" s="31">
        <f>VLOOKUP($A96,級距!$A:$K,10,FALSE)</f>
        <v>8</v>
      </c>
      <c r="E96" s="31">
        <f>VLOOKUP($A96,級距!$A:$K,11,FALSE)</f>
        <v>3</v>
      </c>
      <c r="F96" s="31">
        <f t="shared" si="2"/>
        <v>1</v>
      </c>
      <c r="M96" s="57"/>
    </row>
    <row r="97" spans="1:13" s="32" customFormat="1" x14ac:dyDescent="0.25">
      <c r="A97" s="46" t="s">
        <v>558</v>
      </c>
      <c r="B97" s="45">
        <v>-6300</v>
      </c>
      <c r="C97" s="31">
        <f>VLOOKUP($A97,級距!$A:$K,9,FALSE)</f>
        <v>4</v>
      </c>
      <c r="D97" s="31">
        <f>VLOOKUP($A97,級距!$A:$K,10,FALSE)</f>
        <v>8</v>
      </c>
      <c r="E97" s="31">
        <f>VLOOKUP($A97,級距!$A:$K,11,FALSE)</f>
        <v>3</v>
      </c>
      <c r="F97" s="31">
        <f t="shared" si="2"/>
        <v>1</v>
      </c>
      <c r="M97" s="57"/>
    </row>
    <row r="98" spans="1:13" s="32" customFormat="1" x14ac:dyDescent="0.25">
      <c r="A98" s="46" t="s">
        <v>557</v>
      </c>
      <c r="B98" s="45">
        <v>4700</v>
      </c>
      <c r="C98" s="31">
        <f>VLOOKUP($A98,級距!$A:$K,9,FALSE)</f>
        <v>5</v>
      </c>
      <c r="D98" s="31">
        <f>VLOOKUP($A98,級距!$A:$K,10,FALSE)</f>
        <v>6</v>
      </c>
      <c r="E98" s="31">
        <f>VLOOKUP($A98,級距!$A:$K,11,FALSE)</f>
        <v>2</v>
      </c>
      <c r="F98" s="31">
        <f t="shared" si="2"/>
        <v>1</v>
      </c>
      <c r="M98" s="57"/>
    </row>
    <row r="99" spans="1:13" s="32" customFormat="1" x14ac:dyDescent="0.25">
      <c r="A99" s="46" t="s">
        <v>556</v>
      </c>
      <c r="B99" s="45">
        <v>2100</v>
      </c>
      <c r="C99" s="31">
        <f>VLOOKUP($A99,級距!$A:$K,9,FALSE)</f>
        <v>5</v>
      </c>
      <c r="D99" s="31">
        <f>VLOOKUP($A99,級距!$A:$K,10,FALSE)</f>
        <v>4</v>
      </c>
      <c r="E99" s="31">
        <f>VLOOKUP($A99,級距!$A:$K,11,FALSE)</f>
        <v>2</v>
      </c>
      <c r="F99" s="31">
        <f t="shared" si="2"/>
        <v>1</v>
      </c>
      <c r="M99" s="57"/>
    </row>
    <row r="100" spans="1:13" s="32" customFormat="1" x14ac:dyDescent="0.25">
      <c r="A100" s="46" t="s">
        <v>552</v>
      </c>
      <c r="B100" s="45">
        <v>22200</v>
      </c>
      <c r="C100" s="31">
        <f>VLOOKUP($A100,級距!$A:$K,9,FALSE)</f>
        <v>5</v>
      </c>
      <c r="D100" s="31">
        <f>VLOOKUP($A100,級距!$A:$K,10,FALSE)</f>
        <v>8</v>
      </c>
      <c r="E100" s="31">
        <f>VLOOKUP($A100,級距!$A:$K,11,FALSE)</f>
        <v>3</v>
      </c>
      <c r="F100" s="31">
        <f t="shared" si="2"/>
        <v>1</v>
      </c>
      <c r="M100" s="57"/>
    </row>
    <row r="101" spans="1:13" s="32" customFormat="1" x14ac:dyDescent="0.25">
      <c r="A101" s="46" t="s">
        <v>551</v>
      </c>
      <c r="B101" s="45">
        <v>-5800</v>
      </c>
      <c r="C101" s="31">
        <f>VLOOKUP($A101,級距!$A:$K,9,FALSE)</f>
        <v>4</v>
      </c>
      <c r="D101" s="31">
        <f>VLOOKUP($A101,級距!$A:$K,10,FALSE)</f>
        <v>1</v>
      </c>
      <c r="E101" s="31">
        <f>VLOOKUP($A101,級距!$A:$K,11,FALSE)</f>
        <v>2</v>
      </c>
      <c r="F101" s="31">
        <f t="shared" si="2"/>
        <v>1</v>
      </c>
      <c r="M101" s="57"/>
    </row>
    <row r="102" spans="1:13" s="32" customFormat="1" x14ac:dyDescent="0.25">
      <c r="A102" s="46" t="s">
        <v>550</v>
      </c>
      <c r="B102" s="45">
        <v>7900</v>
      </c>
      <c r="C102" s="31">
        <f>VLOOKUP($A102,級距!$A:$K,9,FALSE)</f>
        <v>5</v>
      </c>
      <c r="D102" s="31">
        <f>VLOOKUP($A102,級距!$A:$K,10,FALSE)</f>
        <v>1</v>
      </c>
      <c r="E102" s="31">
        <f>VLOOKUP($A102,級距!$A:$K,11,FALSE)</f>
        <v>2</v>
      </c>
      <c r="F102" s="31">
        <f t="shared" si="2"/>
        <v>1</v>
      </c>
      <c r="M102" s="57"/>
    </row>
    <row r="103" spans="1:13" s="32" customFormat="1" x14ac:dyDescent="0.25">
      <c r="A103" s="46" t="s">
        <v>549</v>
      </c>
      <c r="B103" s="45">
        <v>1450</v>
      </c>
      <c r="C103" s="31">
        <f>VLOOKUP($A103,級距!$A:$K,9,FALSE)</f>
        <v>5</v>
      </c>
      <c r="D103" s="31">
        <f>VLOOKUP($A103,級距!$A:$K,10,FALSE)</f>
        <v>9</v>
      </c>
      <c r="E103" s="31">
        <f>VLOOKUP($A103,級距!$A:$K,11,FALSE)</f>
        <v>3</v>
      </c>
      <c r="F103" s="31">
        <f t="shared" si="2"/>
        <v>1</v>
      </c>
      <c r="M103" s="57"/>
    </row>
    <row r="104" spans="1:13" s="32" customFormat="1" x14ac:dyDescent="0.25">
      <c r="A104" s="46" t="s">
        <v>548</v>
      </c>
      <c r="B104" s="45">
        <v>4400</v>
      </c>
      <c r="C104" s="31">
        <f>VLOOKUP($A104,級距!$A:$K,9,FALSE)</f>
        <v>5</v>
      </c>
      <c r="D104" s="31">
        <f>VLOOKUP($A104,級距!$A:$K,10,FALSE)</f>
        <v>7</v>
      </c>
      <c r="E104" s="31">
        <f>VLOOKUP($A104,級距!$A:$K,11,FALSE)</f>
        <v>3</v>
      </c>
      <c r="F104" s="31">
        <f t="shared" si="2"/>
        <v>1</v>
      </c>
      <c r="M104" s="57"/>
    </row>
    <row r="105" spans="1:13" s="32" customFormat="1" x14ac:dyDescent="0.25">
      <c r="A105" s="46" t="s">
        <v>546</v>
      </c>
      <c r="B105" s="45">
        <v>-5700</v>
      </c>
      <c r="C105" s="31">
        <f>VLOOKUP($A105,級距!$A:$K,9,FALSE)</f>
        <v>2</v>
      </c>
      <c r="D105" s="31">
        <f>VLOOKUP($A105,級距!$A:$K,10,FALSE)</f>
        <v>1</v>
      </c>
      <c r="E105" s="31">
        <f>VLOOKUP($A105,級距!$A:$K,11,FALSE)</f>
        <v>2</v>
      </c>
      <c r="F105" s="31">
        <f t="shared" si="2"/>
        <v>1</v>
      </c>
      <c r="M105" s="57"/>
    </row>
    <row r="106" spans="1:13" s="32" customFormat="1" x14ac:dyDescent="0.25">
      <c r="A106" s="46" t="s">
        <v>544</v>
      </c>
      <c r="B106" s="45">
        <v>-600</v>
      </c>
      <c r="C106" s="31">
        <f>VLOOKUP($A106,級距!$A:$K,9,FALSE)</f>
        <v>4</v>
      </c>
      <c r="D106" s="31">
        <f>VLOOKUP($A106,級距!$A:$K,10,FALSE)</f>
        <v>8</v>
      </c>
      <c r="E106" s="31">
        <f>VLOOKUP($A106,級距!$A:$K,11,FALSE)</f>
        <v>3</v>
      </c>
      <c r="F106" s="31">
        <f t="shared" si="2"/>
        <v>1</v>
      </c>
      <c r="M106" s="57"/>
    </row>
    <row r="107" spans="1:13" s="32" customFormat="1" x14ac:dyDescent="0.25">
      <c r="A107" s="46" t="s">
        <v>543</v>
      </c>
      <c r="B107" s="45">
        <v>-5700</v>
      </c>
      <c r="C107" s="31">
        <f>VLOOKUP($A107,級距!$A:$K,9,FALSE)</f>
        <v>6</v>
      </c>
      <c r="D107" s="31">
        <f>VLOOKUP($A107,級距!$A:$K,10,FALSE)</f>
        <v>10</v>
      </c>
      <c r="E107" s="31">
        <f>VLOOKUP($A107,級距!$A:$K,11,FALSE)</f>
        <v>4</v>
      </c>
      <c r="F107" s="31">
        <f t="shared" si="2"/>
        <v>1</v>
      </c>
      <c r="M107" s="57"/>
    </row>
    <row r="108" spans="1:13" s="32" customFormat="1" x14ac:dyDescent="0.25">
      <c r="A108" s="46" t="s">
        <v>542</v>
      </c>
      <c r="B108" s="45">
        <v>-6600</v>
      </c>
      <c r="C108" s="31">
        <f>VLOOKUP($A108,級距!$A:$K,9,FALSE)</f>
        <v>3</v>
      </c>
      <c r="D108" s="31">
        <f>VLOOKUP($A108,級距!$A:$K,10,FALSE)</f>
        <v>4</v>
      </c>
      <c r="E108" s="31">
        <f>VLOOKUP($A108,級距!$A:$K,11,FALSE)</f>
        <v>2</v>
      </c>
      <c r="F108" s="31">
        <f t="shared" si="2"/>
        <v>1</v>
      </c>
      <c r="M108" s="57"/>
    </row>
    <row r="109" spans="1:13" s="32" customFormat="1" x14ac:dyDescent="0.25">
      <c r="A109" s="46" t="s">
        <v>541</v>
      </c>
      <c r="B109" s="45">
        <v>4350</v>
      </c>
      <c r="C109" s="31">
        <f>VLOOKUP($A109,級距!$A:$K,9,FALSE)</f>
        <v>4</v>
      </c>
      <c r="D109" s="31">
        <f>VLOOKUP($A109,級距!$A:$K,10,FALSE)</f>
        <v>6</v>
      </c>
      <c r="E109" s="31">
        <f>VLOOKUP($A109,級距!$A:$K,11,FALSE)</f>
        <v>2</v>
      </c>
      <c r="F109" s="31">
        <f t="shared" si="2"/>
        <v>1</v>
      </c>
      <c r="M109" s="57"/>
    </row>
    <row r="110" spans="1:13" s="32" customFormat="1" x14ac:dyDescent="0.25">
      <c r="A110" s="46" t="s">
        <v>537</v>
      </c>
      <c r="B110" s="45">
        <v>-750</v>
      </c>
      <c r="C110" s="31">
        <f>VLOOKUP($A110,級距!$A:$K,9,FALSE)</f>
        <v>4</v>
      </c>
      <c r="D110" s="31">
        <f>VLOOKUP($A110,級距!$A:$K,10,FALSE)</f>
        <v>2</v>
      </c>
      <c r="E110" s="31">
        <f>VLOOKUP($A110,級距!$A:$K,11,FALSE)</f>
        <v>2</v>
      </c>
      <c r="F110" s="31">
        <f t="shared" si="2"/>
        <v>1</v>
      </c>
      <c r="M110" s="57"/>
    </row>
    <row r="111" spans="1:13" s="32" customFormat="1" x14ac:dyDescent="0.25">
      <c r="A111" s="46" t="s">
        <v>535</v>
      </c>
      <c r="B111" s="45">
        <v>1400</v>
      </c>
      <c r="C111" s="31">
        <f>VLOOKUP($A111,級距!$A:$K,9,FALSE)</f>
        <v>3</v>
      </c>
      <c r="D111" s="31">
        <f>VLOOKUP($A111,級距!$A:$K,10,FALSE)</f>
        <v>1</v>
      </c>
      <c r="E111" s="31">
        <f>VLOOKUP($A111,級距!$A:$K,11,FALSE)</f>
        <v>2</v>
      </c>
      <c r="F111" s="31">
        <f t="shared" si="2"/>
        <v>1</v>
      </c>
      <c r="M111" s="57"/>
    </row>
    <row r="112" spans="1:13" s="32" customFormat="1" x14ac:dyDescent="0.25">
      <c r="A112" s="46" t="s">
        <v>534</v>
      </c>
      <c r="B112" s="45">
        <v>-6800</v>
      </c>
      <c r="C112" s="31">
        <f>VLOOKUP($A112,級距!$A:$K,9,FALSE)</f>
        <v>4</v>
      </c>
      <c r="D112" s="31">
        <f>VLOOKUP($A112,級距!$A:$K,10,FALSE)</f>
        <v>2</v>
      </c>
      <c r="E112" s="31">
        <f>VLOOKUP($A112,級距!$A:$K,11,FALSE)</f>
        <v>2</v>
      </c>
      <c r="F112" s="31">
        <f t="shared" si="2"/>
        <v>1</v>
      </c>
      <c r="M112" s="57"/>
    </row>
    <row r="113" spans="1:13" s="32" customFormat="1" x14ac:dyDescent="0.25">
      <c r="A113" s="46" t="s">
        <v>532</v>
      </c>
      <c r="B113" s="45">
        <v>-6600</v>
      </c>
      <c r="C113" s="31">
        <f>VLOOKUP($A113,級距!$A:$K,9,FALSE)</f>
        <v>3</v>
      </c>
      <c r="D113" s="31">
        <f>VLOOKUP($A113,級距!$A:$K,10,FALSE)</f>
        <v>5</v>
      </c>
      <c r="E113" s="31">
        <f>VLOOKUP($A113,級距!$A:$K,11,FALSE)</f>
        <v>2</v>
      </c>
      <c r="F113" s="31">
        <f t="shared" si="2"/>
        <v>1</v>
      </c>
      <c r="M113" s="57"/>
    </row>
    <row r="114" spans="1:13" s="32" customFormat="1" x14ac:dyDescent="0.25">
      <c r="A114" s="46" t="s">
        <v>531</v>
      </c>
      <c r="B114" s="45">
        <v>22150</v>
      </c>
      <c r="C114" s="31">
        <f>VLOOKUP($A114,級距!$A:$K,9,FALSE)</f>
        <v>8</v>
      </c>
      <c r="D114" s="31">
        <f>VLOOKUP($A114,級距!$A:$K,10,FALSE)</f>
        <v>9</v>
      </c>
      <c r="E114" s="31">
        <f>VLOOKUP($A114,級距!$A:$K,11,FALSE)</f>
        <v>4</v>
      </c>
      <c r="F114" s="31">
        <f t="shared" si="2"/>
        <v>1</v>
      </c>
      <c r="M114" s="57"/>
    </row>
    <row r="115" spans="1:13" s="32" customFormat="1" x14ac:dyDescent="0.25">
      <c r="A115" s="46" t="s">
        <v>530</v>
      </c>
      <c r="B115" s="45">
        <v>-6900</v>
      </c>
      <c r="C115" s="31">
        <f>VLOOKUP($A115,級距!$A:$K,9,FALSE)</f>
        <v>7</v>
      </c>
      <c r="D115" s="31">
        <f>VLOOKUP($A115,級距!$A:$K,10,FALSE)</f>
        <v>1</v>
      </c>
      <c r="E115" s="31">
        <f>VLOOKUP($A115,級距!$A:$K,11,FALSE)</f>
        <v>1</v>
      </c>
      <c r="F115" s="31">
        <f t="shared" si="2"/>
        <v>1</v>
      </c>
      <c r="M115" s="57"/>
    </row>
    <row r="116" spans="1:13" s="32" customFormat="1" x14ac:dyDescent="0.25">
      <c r="A116" s="46" t="s">
        <v>529</v>
      </c>
      <c r="B116" s="45">
        <v>-6800</v>
      </c>
      <c r="C116" s="31">
        <f>VLOOKUP($A116,級距!$A:$K,9,FALSE)</f>
        <v>4</v>
      </c>
      <c r="D116" s="31">
        <f>VLOOKUP($A116,級距!$A:$K,10,FALSE)</f>
        <v>8</v>
      </c>
      <c r="E116" s="31">
        <f>VLOOKUP($A116,級距!$A:$K,11,FALSE)</f>
        <v>3</v>
      </c>
      <c r="F116" s="31">
        <f t="shared" si="2"/>
        <v>1</v>
      </c>
      <c r="M116" s="57"/>
    </row>
    <row r="117" spans="1:13" s="32" customFormat="1" x14ac:dyDescent="0.25">
      <c r="A117" s="46" t="s">
        <v>528</v>
      </c>
      <c r="B117" s="45">
        <v>10300</v>
      </c>
      <c r="C117" s="31">
        <f>VLOOKUP($A117,級距!$A:$K,9,FALSE)</f>
        <v>4</v>
      </c>
      <c r="D117" s="31">
        <f>VLOOKUP($A117,級距!$A:$K,10,FALSE)</f>
        <v>4</v>
      </c>
      <c r="E117" s="31">
        <f>VLOOKUP($A117,級距!$A:$K,11,FALSE)</f>
        <v>2</v>
      </c>
      <c r="F117" s="31">
        <f t="shared" si="2"/>
        <v>1</v>
      </c>
      <c r="M117" s="57"/>
    </row>
    <row r="118" spans="1:13" s="32" customFormat="1" x14ac:dyDescent="0.25">
      <c r="A118" s="46" t="s">
        <v>527</v>
      </c>
      <c r="B118" s="45">
        <v>-300</v>
      </c>
      <c r="C118" s="31">
        <f>VLOOKUP($A118,級距!$A:$K,9,FALSE)</f>
        <v>7</v>
      </c>
      <c r="D118" s="31">
        <f>VLOOKUP($A118,級距!$A:$K,10,FALSE)</f>
        <v>3</v>
      </c>
      <c r="E118" s="31">
        <f>VLOOKUP($A118,級距!$A:$K,11,FALSE)</f>
        <v>1</v>
      </c>
      <c r="F118" s="31">
        <f t="shared" si="2"/>
        <v>1</v>
      </c>
      <c r="M118" s="57"/>
    </row>
    <row r="119" spans="1:13" s="32" customFormat="1" x14ac:dyDescent="0.25">
      <c r="A119" s="46" t="s">
        <v>523</v>
      </c>
      <c r="B119" s="45">
        <v>8400</v>
      </c>
      <c r="C119" s="31">
        <f>VLOOKUP($A119,級距!$A:$K,9,FALSE)</f>
        <v>7</v>
      </c>
      <c r="D119" s="31">
        <f>VLOOKUP($A119,級距!$A:$K,10,FALSE)</f>
        <v>10</v>
      </c>
      <c r="E119" s="31">
        <f>VLOOKUP($A119,級距!$A:$K,11,FALSE)</f>
        <v>4</v>
      </c>
      <c r="F119" s="31">
        <f t="shared" si="2"/>
        <v>1</v>
      </c>
      <c r="M119" s="57"/>
    </row>
    <row r="120" spans="1:13" s="32" customFormat="1" x14ac:dyDescent="0.25">
      <c r="A120" s="46" t="s">
        <v>521</v>
      </c>
      <c r="B120" s="45">
        <v>-5800</v>
      </c>
      <c r="C120" s="31">
        <f>VLOOKUP($A120,級距!$A:$K,9,FALSE)</f>
        <v>4</v>
      </c>
      <c r="D120" s="31">
        <f>VLOOKUP($A120,級距!$A:$K,10,FALSE)</f>
        <v>3</v>
      </c>
      <c r="E120" s="31">
        <f>VLOOKUP($A120,級距!$A:$K,11,FALSE)</f>
        <v>2</v>
      </c>
      <c r="F120" s="31">
        <f t="shared" si="2"/>
        <v>1</v>
      </c>
      <c r="M120" s="57"/>
    </row>
    <row r="121" spans="1:13" s="32" customFormat="1" x14ac:dyDescent="0.25">
      <c r="A121" s="46" t="s">
        <v>520</v>
      </c>
      <c r="B121" s="45">
        <v>200</v>
      </c>
      <c r="C121" s="31">
        <f>VLOOKUP($A121,級距!$A:$K,9,FALSE)</f>
        <v>5</v>
      </c>
      <c r="D121" s="31">
        <f>VLOOKUP($A121,級距!$A:$K,10,FALSE)</f>
        <v>3</v>
      </c>
      <c r="E121" s="31">
        <f>VLOOKUP($A121,級距!$A:$K,11,FALSE)</f>
        <v>2</v>
      </c>
      <c r="F121" s="31">
        <f t="shared" si="2"/>
        <v>1</v>
      </c>
      <c r="M121" s="57"/>
    </row>
    <row r="122" spans="1:13" s="32" customFormat="1" x14ac:dyDescent="0.25">
      <c r="A122" s="46" t="s">
        <v>519</v>
      </c>
      <c r="B122" s="45">
        <v>-10900</v>
      </c>
      <c r="C122" s="31">
        <f>VLOOKUP($A122,級距!$A:$K,9,FALSE)</f>
        <v>3</v>
      </c>
      <c r="D122" s="31">
        <f>VLOOKUP($A122,級距!$A:$K,10,FALSE)</f>
        <v>4</v>
      </c>
      <c r="E122" s="31">
        <f>VLOOKUP($A122,級距!$A:$K,11,FALSE)</f>
        <v>2</v>
      </c>
      <c r="F122" s="31">
        <f t="shared" si="2"/>
        <v>1</v>
      </c>
      <c r="M122" s="57"/>
    </row>
    <row r="123" spans="1:13" s="32" customFormat="1" x14ac:dyDescent="0.25">
      <c r="A123" s="46" t="s">
        <v>518</v>
      </c>
      <c r="B123" s="45">
        <v>-4600</v>
      </c>
      <c r="C123" s="31">
        <f>VLOOKUP($A123,級距!$A:$K,9,FALSE)</f>
        <v>7</v>
      </c>
      <c r="D123" s="31">
        <f>VLOOKUP($A123,級距!$A:$K,10,FALSE)</f>
        <v>7</v>
      </c>
      <c r="E123" s="31">
        <f>VLOOKUP($A123,級距!$A:$K,11,FALSE)</f>
        <v>4</v>
      </c>
      <c r="F123" s="31">
        <f t="shared" si="2"/>
        <v>1</v>
      </c>
      <c r="M123" s="57"/>
    </row>
    <row r="124" spans="1:13" s="32" customFormat="1" x14ac:dyDescent="0.25">
      <c r="A124" s="46" t="s">
        <v>516</v>
      </c>
      <c r="B124" s="45">
        <v>-5800</v>
      </c>
      <c r="C124" s="31">
        <f>VLOOKUP($A124,級距!$A:$K,9,FALSE)</f>
        <v>5</v>
      </c>
      <c r="D124" s="31">
        <f>VLOOKUP($A124,級距!$A:$K,10,FALSE)</f>
        <v>8</v>
      </c>
      <c r="E124" s="31">
        <f>VLOOKUP($A124,級距!$A:$K,11,FALSE)</f>
        <v>3</v>
      </c>
      <c r="F124" s="31">
        <f t="shared" si="2"/>
        <v>1</v>
      </c>
      <c r="M124" s="57"/>
    </row>
    <row r="125" spans="1:13" s="32" customFormat="1" x14ac:dyDescent="0.25">
      <c r="A125" s="46" t="s">
        <v>515</v>
      </c>
      <c r="B125" s="45">
        <v>1800</v>
      </c>
      <c r="C125" s="31">
        <f>VLOOKUP($A125,級距!$A:$K,9,FALSE)</f>
        <v>5</v>
      </c>
      <c r="D125" s="31">
        <f>VLOOKUP($A125,級距!$A:$K,10,FALSE)</f>
        <v>5</v>
      </c>
      <c r="E125" s="31">
        <f>VLOOKUP($A125,級距!$A:$K,11,FALSE)</f>
        <v>2</v>
      </c>
      <c r="F125" s="31">
        <f t="shared" si="2"/>
        <v>1</v>
      </c>
      <c r="M125" s="57"/>
    </row>
    <row r="126" spans="1:13" s="32" customFormat="1" x14ac:dyDescent="0.25">
      <c r="A126" s="46" t="s">
        <v>514</v>
      </c>
      <c r="B126" s="45">
        <v>9200</v>
      </c>
      <c r="C126" s="31">
        <f>VLOOKUP($A126,級距!$A:$K,9,FALSE)</f>
        <v>5</v>
      </c>
      <c r="D126" s="31">
        <f>VLOOKUP($A126,級距!$A:$K,10,FALSE)</f>
        <v>8</v>
      </c>
      <c r="E126" s="31">
        <f>VLOOKUP($A126,級距!$A:$K,11,FALSE)</f>
        <v>3</v>
      </c>
      <c r="F126" s="31">
        <f t="shared" si="2"/>
        <v>1</v>
      </c>
      <c r="M126" s="57"/>
    </row>
    <row r="127" spans="1:13" s="32" customFormat="1" x14ac:dyDescent="0.25">
      <c r="A127" s="46" t="s">
        <v>512</v>
      </c>
      <c r="B127" s="45">
        <v>-6500</v>
      </c>
      <c r="C127" s="31">
        <f>VLOOKUP($A127,級距!$A:$K,9,FALSE)</f>
        <v>5</v>
      </c>
      <c r="D127" s="31">
        <f>VLOOKUP($A127,級距!$A:$K,10,FALSE)</f>
        <v>3</v>
      </c>
      <c r="E127" s="31">
        <f>VLOOKUP($A127,級距!$A:$K,11,FALSE)</f>
        <v>2</v>
      </c>
      <c r="F127" s="31">
        <f t="shared" si="2"/>
        <v>1</v>
      </c>
      <c r="M127" s="57"/>
    </row>
    <row r="128" spans="1:13" s="32" customFormat="1" x14ac:dyDescent="0.25">
      <c r="A128" s="46" t="s">
        <v>511</v>
      </c>
      <c r="B128" s="45">
        <v>-5700</v>
      </c>
      <c r="C128" s="31">
        <f>VLOOKUP($A128,級距!$A:$K,9,FALSE)</f>
        <v>10</v>
      </c>
      <c r="D128" s="31">
        <f>VLOOKUP($A128,級距!$A:$K,10,FALSE)</f>
        <v>10</v>
      </c>
      <c r="E128" s="31">
        <f>VLOOKUP($A128,級距!$A:$K,11,FALSE)</f>
        <v>4</v>
      </c>
      <c r="F128" s="31">
        <f t="shared" si="2"/>
        <v>1</v>
      </c>
      <c r="M128" s="57"/>
    </row>
    <row r="129" spans="1:13" s="32" customFormat="1" x14ac:dyDescent="0.25">
      <c r="A129" s="46" t="s">
        <v>509</v>
      </c>
      <c r="B129" s="45">
        <v>6000</v>
      </c>
      <c r="C129" s="31">
        <f>VLOOKUP($A129,級距!$A:$K,9,FALSE)</f>
        <v>6</v>
      </c>
      <c r="D129" s="31">
        <f>VLOOKUP($A129,級距!$A:$K,10,FALSE)</f>
        <v>1</v>
      </c>
      <c r="E129" s="31">
        <f>VLOOKUP($A129,級距!$A:$K,11,FALSE)</f>
        <v>1</v>
      </c>
      <c r="F129" s="31">
        <f t="shared" si="2"/>
        <v>1</v>
      </c>
      <c r="M129" s="57"/>
    </row>
    <row r="130" spans="1:13" s="32" customFormat="1" x14ac:dyDescent="0.25">
      <c r="A130" s="46" t="s">
        <v>508</v>
      </c>
      <c r="B130" s="45">
        <v>-700</v>
      </c>
      <c r="C130" s="31">
        <f>VLOOKUP($A130,級距!$A:$K,9,FALSE)</f>
        <v>10</v>
      </c>
      <c r="D130" s="31">
        <f>VLOOKUP($A130,級距!$A:$K,10,FALSE)</f>
        <v>9</v>
      </c>
      <c r="E130" s="31">
        <f>VLOOKUP($A130,級距!$A:$K,11,FALSE)</f>
        <v>4</v>
      </c>
      <c r="F130" s="31">
        <f t="shared" si="2"/>
        <v>1</v>
      </c>
      <c r="M130" s="57"/>
    </row>
    <row r="131" spans="1:13" s="32" customFormat="1" x14ac:dyDescent="0.25">
      <c r="A131" s="46" t="s">
        <v>507</v>
      </c>
      <c r="B131" s="45">
        <v>3300</v>
      </c>
      <c r="C131" s="31">
        <f>VLOOKUP($A131,級距!$A:$K,9,FALSE)</f>
        <v>5</v>
      </c>
      <c r="D131" s="31">
        <f>VLOOKUP($A131,級距!$A:$K,10,FALSE)</f>
        <v>2</v>
      </c>
      <c r="E131" s="31">
        <f>VLOOKUP($A131,級距!$A:$K,11,FALSE)</f>
        <v>2</v>
      </c>
      <c r="F131" s="31">
        <f t="shared" si="2"/>
        <v>1</v>
      </c>
      <c r="M131" s="57"/>
    </row>
    <row r="132" spans="1:13" s="32" customFormat="1" x14ac:dyDescent="0.25">
      <c r="A132" s="46" t="s">
        <v>506</v>
      </c>
      <c r="B132" s="45">
        <v>-4200</v>
      </c>
      <c r="C132" s="31">
        <f>VLOOKUP($A132,級距!$A:$K,9,FALSE)</f>
        <v>7</v>
      </c>
      <c r="D132" s="31">
        <f>VLOOKUP($A132,級距!$A:$K,10,FALSE)</f>
        <v>10</v>
      </c>
      <c r="E132" s="31">
        <f>VLOOKUP($A132,級距!$A:$K,11,FALSE)</f>
        <v>4</v>
      </c>
      <c r="F132" s="31">
        <f t="shared" ref="F132:F195" si="3">IF(A133&lt;&gt;A132,1,0)</f>
        <v>1</v>
      </c>
      <c r="M132" s="57"/>
    </row>
    <row r="133" spans="1:13" s="32" customFormat="1" x14ac:dyDescent="0.25">
      <c r="A133" s="46" t="s">
        <v>505</v>
      </c>
      <c r="B133" s="45">
        <v>-2400</v>
      </c>
      <c r="C133" s="31">
        <f>VLOOKUP($A133,級距!$A:$K,9,FALSE)</f>
        <v>4</v>
      </c>
      <c r="D133" s="31">
        <f>VLOOKUP($A133,級距!$A:$K,10,FALSE)</f>
        <v>8</v>
      </c>
      <c r="E133" s="31">
        <f>VLOOKUP($A133,級距!$A:$K,11,FALSE)</f>
        <v>3</v>
      </c>
      <c r="F133" s="31">
        <f t="shared" si="3"/>
        <v>1</v>
      </c>
      <c r="M133" s="57"/>
    </row>
    <row r="134" spans="1:13" s="32" customFormat="1" x14ac:dyDescent="0.25">
      <c r="A134" s="46" t="s">
        <v>504</v>
      </c>
      <c r="B134" s="45">
        <v>2250</v>
      </c>
      <c r="C134" s="31">
        <f>VLOOKUP($A134,級距!$A:$K,9,FALSE)</f>
        <v>5</v>
      </c>
      <c r="D134" s="31">
        <f>VLOOKUP($A134,級距!$A:$K,10,FALSE)</f>
        <v>4</v>
      </c>
      <c r="E134" s="31">
        <f>VLOOKUP($A134,級距!$A:$K,11,FALSE)</f>
        <v>2</v>
      </c>
      <c r="F134" s="31">
        <f t="shared" si="3"/>
        <v>1</v>
      </c>
      <c r="M134" s="57"/>
    </row>
    <row r="135" spans="1:13" s="32" customFormat="1" x14ac:dyDescent="0.25">
      <c r="A135" s="46" t="s">
        <v>501</v>
      </c>
      <c r="B135" s="45">
        <v>-5800</v>
      </c>
      <c r="C135" s="31">
        <f>VLOOKUP($A135,級距!$A:$K,9,FALSE)</f>
        <v>3</v>
      </c>
      <c r="D135" s="31">
        <f>VLOOKUP($A135,級距!$A:$K,10,FALSE)</f>
        <v>1</v>
      </c>
      <c r="E135" s="31">
        <f>VLOOKUP($A135,級距!$A:$K,11,FALSE)</f>
        <v>2</v>
      </c>
      <c r="F135" s="31">
        <f t="shared" si="3"/>
        <v>1</v>
      </c>
      <c r="M135" s="57"/>
    </row>
    <row r="136" spans="1:13" s="32" customFormat="1" x14ac:dyDescent="0.25">
      <c r="A136" s="46" t="s">
        <v>499</v>
      </c>
      <c r="B136" s="45">
        <v>-6300</v>
      </c>
      <c r="C136" s="31">
        <f>VLOOKUP($A136,級距!$A:$K,9,FALSE)</f>
        <v>4</v>
      </c>
      <c r="D136" s="31">
        <f>VLOOKUP($A136,級距!$A:$K,10,FALSE)</f>
        <v>5</v>
      </c>
      <c r="E136" s="31">
        <f>VLOOKUP($A136,級距!$A:$K,11,FALSE)</f>
        <v>2</v>
      </c>
      <c r="F136" s="31">
        <f t="shared" si="3"/>
        <v>1</v>
      </c>
      <c r="M136" s="57"/>
    </row>
    <row r="137" spans="1:13" s="32" customFormat="1" x14ac:dyDescent="0.25">
      <c r="A137" s="46" t="s">
        <v>497</v>
      </c>
      <c r="B137" s="45">
        <v>20800</v>
      </c>
      <c r="C137" s="31">
        <f>VLOOKUP($A137,級距!$A:$K,9,FALSE)</f>
        <v>5</v>
      </c>
      <c r="D137" s="31">
        <f>VLOOKUP($A137,級距!$A:$K,10,FALSE)</f>
        <v>6</v>
      </c>
      <c r="E137" s="31">
        <f>VLOOKUP($A137,級距!$A:$K,11,FALSE)</f>
        <v>2</v>
      </c>
      <c r="F137" s="31">
        <f t="shared" si="3"/>
        <v>1</v>
      </c>
      <c r="M137" s="57"/>
    </row>
    <row r="138" spans="1:13" s="32" customFormat="1" x14ac:dyDescent="0.25">
      <c r="A138" s="46" t="s">
        <v>495</v>
      </c>
      <c r="B138" s="45">
        <v>-11350</v>
      </c>
      <c r="C138" s="31">
        <f>VLOOKUP($A138,級距!$A:$K,9,FALSE)</f>
        <v>2</v>
      </c>
      <c r="D138" s="31">
        <f>VLOOKUP($A138,級距!$A:$K,10,FALSE)</f>
        <v>4</v>
      </c>
      <c r="E138" s="31">
        <f>VLOOKUP($A138,級距!$A:$K,11,FALSE)</f>
        <v>2</v>
      </c>
      <c r="F138" s="31">
        <f t="shared" si="3"/>
        <v>1</v>
      </c>
      <c r="M138" s="57"/>
    </row>
    <row r="139" spans="1:13" s="32" customFormat="1" x14ac:dyDescent="0.25">
      <c r="A139" s="46" t="s">
        <v>494</v>
      </c>
      <c r="B139" s="45">
        <v>4700</v>
      </c>
      <c r="C139" s="31">
        <f>VLOOKUP($A139,級距!$A:$K,9,FALSE)</f>
        <v>4</v>
      </c>
      <c r="D139" s="31">
        <f>VLOOKUP($A139,級距!$A:$K,10,FALSE)</f>
        <v>2</v>
      </c>
      <c r="E139" s="31">
        <f>VLOOKUP($A139,級距!$A:$K,11,FALSE)</f>
        <v>2</v>
      </c>
      <c r="F139" s="31">
        <f t="shared" si="3"/>
        <v>1</v>
      </c>
      <c r="M139" s="57"/>
    </row>
    <row r="140" spans="1:13" s="32" customFormat="1" x14ac:dyDescent="0.25">
      <c r="A140" s="46" t="s">
        <v>493</v>
      </c>
      <c r="B140" s="45">
        <v>-150</v>
      </c>
      <c r="C140" s="31">
        <f>VLOOKUP($A140,級距!$A:$K,9,FALSE)</f>
        <v>6</v>
      </c>
      <c r="D140" s="31">
        <f>VLOOKUP($A140,級距!$A:$K,10,FALSE)</f>
        <v>3</v>
      </c>
      <c r="E140" s="31">
        <f>VLOOKUP($A140,級距!$A:$K,11,FALSE)</f>
        <v>1</v>
      </c>
      <c r="F140" s="31">
        <f t="shared" si="3"/>
        <v>1</v>
      </c>
      <c r="M140" s="57"/>
    </row>
    <row r="141" spans="1:13" s="32" customFormat="1" x14ac:dyDescent="0.25">
      <c r="A141" s="46" t="s">
        <v>492</v>
      </c>
      <c r="B141" s="45">
        <v>9450</v>
      </c>
      <c r="C141" s="31">
        <f>VLOOKUP($A141,級距!$A:$K,9,FALSE)</f>
        <v>5</v>
      </c>
      <c r="D141" s="31">
        <f>VLOOKUP($A141,級距!$A:$K,10,FALSE)</f>
        <v>9</v>
      </c>
      <c r="E141" s="31">
        <f>VLOOKUP($A141,級距!$A:$K,11,FALSE)</f>
        <v>3</v>
      </c>
      <c r="F141" s="31">
        <f t="shared" si="3"/>
        <v>1</v>
      </c>
      <c r="M141" s="57"/>
    </row>
    <row r="142" spans="1:13" s="32" customFormat="1" x14ac:dyDescent="0.25">
      <c r="A142" s="46" t="s">
        <v>490</v>
      </c>
      <c r="B142" s="45">
        <v>7050</v>
      </c>
      <c r="C142" s="31">
        <f>VLOOKUP($A142,級距!$A:$K,9,FALSE)</f>
        <v>8</v>
      </c>
      <c r="D142" s="31">
        <f>VLOOKUP($A142,級距!$A:$K,10,FALSE)</f>
        <v>4</v>
      </c>
      <c r="E142" s="31">
        <f>VLOOKUP($A142,級距!$A:$K,11,FALSE)</f>
        <v>1</v>
      </c>
      <c r="F142" s="31">
        <f t="shared" si="3"/>
        <v>1</v>
      </c>
      <c r="M142" s="57"/>
    </row>
    <row r="143" spans="1:13" s="32" customFormat="1" x14ac:dyDescent="0.25">
      <c r="A143" s="46" t="s">
        <v>487</v>
      </c>
      <c r="B143" s="45">
        <v>-10900</v>
      </c>
      <c r="C143" s="31">
        <f>VLOOKUP($A143,級距!$A:$K,9,FALSE)</f>
        <v>3</v>
      </c>
      <c r="D143" s="31">
        <f>VLOOKUP($A143,級距!$A:$K,10,FALSE)</f>
        <v>5</v>
      </c>
      <c r="E143" s="31">
        <f>VLOOKUP($A143,級距!$A:$K,11,FALSE)</f>
        <v>2</v>
      </c>
      <c r="F143" s="31">
        <f t="shared" si="3"/>
        <v>1</v>
      </c>
      <c r="M143" s="57"/>
    </row>
    <row r="144" spans="1:13" s="32" customFormat="1" x14ac:dyDescent="0.25">
      <c r="A144" s="46" t="s">
        <v>486</v>
      </c>
      <c r="B144" s="45">
        <v>-9100</v>
      </c>
      <c r="C144" s="31">
        <f>VLOOKUP($A144,級距!$A:$K,9,FALSE)</f>
        <v>7</v>
      </c>
      <c r="D144" s="31">
        <f>VLOOKUP($A144,級距!$A:$K,10,FALSE)</f>
        <v>6</v>
      </c>
      <c r="E144" s="31">
        <f>VLOOKUP($A144,級距!$A:$K,11,FALSE)</f>
        <v>1</v>
      </c>
      <c r="F144" s="31">
        <f t="shared" si="3"/>
        <v>1</v>
      </c>
      <c r="M144" s="57"/>
    </row>
    <row r="145" spans="1:13" s="32" customFormat="1" x14ac:dyDescent="0.25">
      <c r="A145" s="46" t="s">
        <v>485</v>
      </c>
      <c r="B145" s="45">
        <v>9300</v>
      </c>
      <c r="C145" s="31">
        <f>VLOOKUP($A145,級距!$A:$K,9,FALSE)</f>
        <v>4</v>
      </c>
      <c r="D145" s="31">
        <f>VLOOKUP($A145,級距!$A:$K,10,FALSE)</f>
        <v>2</v>
      </c>
      <c r="E145" s="31">
        <f>VLOOKUP($A145,級距!$A:$K,11,FALSE)</f>
        <v>2</v>
      </c>
      <c r="F145" s="31">
        <f t="shared" si="3"/>
        <v>1</v>
      </c>
      <c r="M145" s="57"/>
    </row>
    <row r="146" spans="1:13" s="32" customFormat="1" x14ac:dyDescent="0.25">
      <c r="A146" s="46" t="s">
        <v>484</v>
      </c>
      <c r="B146" s="45">
        <v>-6450</v>
      </c>
      <c r="C146" s="31">
        <f>VLOOKUP($A146,級距!$A:$K,9,FALSE)</f>
        <v>4</v>
      </c>
      <c r="D146" s="31">
        <f>VLOOKUP($A146,級距!$A:$K,10,FALSE)</f>
        <v>1</v>
      </c>
      <c r="E146" s="31">
        <f>VLOOKUP($A146,級距!$A:$K,11,FALSE)</f>
        <v>2</v>
      </c>
      <c r="F146" s="31">
        <f t="shared" si="3"/>
        <v>1</v>
      </c>
      <c r="M146" s="57"/>
    </row>
    <row r="147" spans="1:13" s="32" customFormat="1" x14ac:dyDescent="0.25">
      <c r="A147" s="46" t="s">
        <v>483</v>
      </c>
      <c r="B147" s="45">
        <v>-1250</v>
      </c>
      <c r="C147" s="31">
        <f>VLOOKUP($A147,級距!$A:$K,9,FALSE)</f>
        <v>2</v>
      </c>
      <c r="D147" s="31">
        <f>VLOOKUP($A147,級距!$A:$K,10,FALSE)</f>
        <v>6</v>
      </c>
      <c r="E147" s="31">
        <f>VLOOKUP($A147,級距!$A:$K,11,FALSE)</f>
        <v>2</v>
      </c>
      <c r="F147" s="31">
        <f t="shared" si="3"/>
        <v>1</v>
      </c>
      <c r="M147" s="57"/>
    </row>
    <row r="148" spans="1:13" s="32" customFormat="1" x14ac:dyDescent="0.25">
      <c r="A148" s="46" t="s">
        <v>482</v>
      </c>
      <c r="B148" s="45">
        <v>-4900</v>
      </c>
      <c r="C148" s="31">
        <f>VLOOKUP($A148,級距!$A:$K,9,FALSE)</f>
        <v>5</v>
      </c>
      <c r="D148" s="31">
        <f>VLOOKUP($A148,級距!$A:$K,10,FALSE)</f>
        <v>7</v>
      </c>
      <c r="E148" s="31">
        <f>VLOOKUP($A148,級距!$A:$K,11,FALSE)</f>
        <v>3</v>
      </c>
      <c r="F148" s="31">
        <f t="shared" si="3"/>
        <v>1</v>
      </c>
      <c r="M148" s="57"/>
    </row>
    <row r="149" spans="1:13" s="32" customFormat="1" x14ac:dyDescent="0.25">
      <c r="A149" s="46" t="s">
        <v>480</v>
      </c>
      <c r="B149" s="45">
        <v>-4600</v>
      </c>
      <c r="C149" s="31">
        <f>VLOOKUP($A149,級距!$A:$K,9,FALSE)</f>
        <v>7</v>
      </c>
      <c r="D149" s="31">
        <f>VLOOKUP($A149,級距!$A:$K,10,FALSE)</f>
        <v>7</v>
      </c>
      <c r="E149" s="31">
        <f>VLOOKUP($A149,級距!$A:$K,11,FALSE)</f>
        <v>4</v>
      </c>
      <c r="F149" s="31">
        <f t="shared" si="3"/>
        <v>1</v>
      </c>
      <c r="M149" s="57"/>
    </row>
    <row r="150" spans="1:13" s="32" customFormat="1" x14ac:dyDescent="0.25">
      <c r="A150" s="46" t="s">
        <v>478</v>
      </c>
      <c r="B150" s="45">
        <v>9350</v>
      </c>
      <c r="C150" s="31">
        <f>VLOOKUP($A150,級距!$A:$K,9,FALSE)</f>
        <v>9</v>
      </c>
      <c r="D150" s="31">
        <f>VLOOKUP($A150,級距!$A:$K,10,FALSE)</f>
        <v>9</v>
      </c>
      <c r="E150" s="31">
        <f>VLOOKUP($A150,級距!$A:$K,11,FALSE)</f>
        <v>4</v>
      </c>
      <c r="F150" s="31">
        <f t="shared" si="3"/>
        <v>1</v>
      </c>
      <c r="M150" s="57"/>
    </row>
    <row r="151" spans="1:13" s="32" customFormat="1" x14ac:dyDescent="0.25">
      <c r="A151" s="46" t="s">
        <v>477</v>
      </c>
      <c r="B151" s="45">
        <v>5800</v>
      </c>
      <c r="C151" s="31">
        <f>VLOOKUP($A151,級距!$A:$K,9,FALSE)</f>
        <v>6</v>
      </c>
      <c r="D151" s="31">
        <f>VLOOKUP($A151,級距!$A:$K,10,FALSE)</f>
        <v>10</v>
      </c>
      <c r="E151" s="31">
        <f>VLOOKUP($A151,級距!$A:$K,11,FALSE)</f>
        <v>4</v>
      </c>
      <c r="F151" s="31">
        <f t="shared" si="3"/>
        <v>1</v>
      </c>
      <c r="M151" s="57"/>
    </row>
    <row r="152" spans="1:13" s="32" customFormat="1" x14ac:dyDescent="0.25">
      <c r="A152" s="46" t="s">
        <v>476</v>
      </c>
      <c r="B152" s="45">
        <v>-10900</v>
      </c>
      <c r="C152" s="31">
        <f>VLOOKUP($A152,級距!$A:$K,9,FALSE)</f>
        <v>4</v>
      </c>
      <c r="D152" s="31">
        <f>VLOOKUP($A152,級距!$A:$K,10,FALSE)</f>
        <v>2</v>
      </c>
      <c r="E152" s="31">
        <f>VLOOKUP($A152,級距!$A:$K,11,FALSE)</f>
        <v>2</v>
      </c>
      <c r="F152" s="31">
        <f t="shared" si="3"/>
        <v>1</v>
      </c>
      <c r="M152" s="57"/>
    </row>
    <row r="153" spans="1:13" s="32" customFormat="1" x14ac:dyDescent="0.25">
      <c r="A153" s="46" t="s">
        <v>475</v>
      </c>
      <c r="B153" s="45">
        <v>4750</v>
      </c>
      <c r="C153" s="31">
        <f>VLOOKUP($A153,級距!$A:$K,9,FALSE)</f>
        <v>8</v>
      </c>
      <c r="D153" s="31">
        <f>VLOOKUP($A153,級距!$A:$K,10,FALSE)</f>
        <v>5</v>
      </c>
      <c r="E153" s="31">
        <f>VLOOKUP($A153,級距!$A:$K,11,FALSE)</f>
        <v>1</v>
      </c>
      <c r="F153" s="31">
        <f t="shared" si="3"/>
        <v>1</v>
      </c>
      <c r="M153" s="57"/>
    </row>
    <row r="154" spans="1:13" s="32" customFormat="1" x14ac:dyDescent="0.25">
      <c r="A154" s="46" t="s">
        <v>474</v>
      </c>
      <c r="B154" s="45">
        <v>800</v>
      </c>
      <c r="C154" s="31">
        <f>VLOOKUP($A154,級距!$A:$K,9,FALSE)</f>
        <v>8</v>
      </c>
      <c r="D154" s="31">
        <f>VLOOKUP($A154,級距!$A:$K,10,FALSE)</f>
        <v>7</v>
      </c>
      <c r="E154" s="31">
        <f>VLOOKUP($A154,級距!$A:$K,11,FALSE)</f>
        <v>4</v>
      </c>
      <c r="F154" s="31">
        <f t="shared" si="3"/>
        <v>1</v>
      </c>
      <c r="M154" s="57"/>
    </row>
    <row r="155" spans="1:13" s="32" customFormat="1" x14ac:dyDescent="0.25">
      <c r="A155" s="46" t="s">
        <v>471</v>
      </c>
      <c r="B155" s="45">
        <v>-8050</v>
      </c>
      <c r="C155" s="31">
        <f>VLOOKUP($A155,級距!$A:$K,9,FALSE)</f>
        <v>8</v>
      </c>
      <c r="D155" s="31">
        <f>VLOOKUP($A155,級距!$A:$K,10,FALSE)</f>
        <v>7</v>
      </c>
      <c r="E155" s="31">
        <f>VLOOKUP($A155,級距!$A:$K,11,FALSE)</f>
        <v>4</v>
      </c>
      <c r="F155" s="31">
        <f t="shared" si="3"/>
        <v>1</v>
      </c>
      <c r="M155" s="57"/>
    </row>
    <row r="156" spans="1:13" s="32" customFormat="1" x14ac:dyDescent="0.25">
      <c r="A156" s="46" t="s">
        <v>470</v>
      </c>
      <c r="B156" s="45">
        <v>200</v>
      </c>
      <c r="C156" s="31">
        <f>VLOOKUP($A156,級距!$A:$K,9,FALSE)</f>
        <v>5</v>
      </c>
      <c r="D156" s="31">
        <f>VLOOKUP($A156,級距!$A:$K,10,FALSE)</f>
        <v>4</v>
      </c>
      <c r="E156" s="31">
        <f>VLOOKUP($A156,級距!$A:$K,11,FALSE)</f>
        <v>2</v>
      </c>
      <c r="F156" s="31">
        <f t="shared" si="3"/>
        <v>1</v>
      </c>
      <c r="M156" s="57"/>
    </row>
    <row r="157" spans="1:13" s="32" customFormat="1" x14ac:dyDescent="0.25">
      <c r="A157" s="46" t="s">
        <v>469</v>
      </c>
      <c r="B157" s="45">
        <v>-10900</v>
      </c>
      <c r="C157" s="31">
        <f>VLOOKUP($A157,級距!$A:$K,9,FALSE)</f>
        <v>8</v>
      </c>
      <c r="D157" s="31">
        <f>VLOOKUP($A157,級距!$A:$K,10,FALSE)</f>
        <v>9</v>
      </c>
      <c r="E157" s="31">
        <f>VLOOKUP($A157,級距!$A:$K,11,FALSE)</f>
        <v>4</v>
      </c>
      <c r="F157" s="31">
        <f t="shared" si="3"/>
        <v>1</v>
      </c>
      <c r="M157" s="57"/>
    </row>
    <row r="158" spans="1:13" s="32" customFormat="1" x14ac:dyDescent="0.25">
      <c r="A158" s="46" t="s">
        <v>468</v>
      </c>
      <c r="B158" s="45">
        <v>3100</v>
      </c>
      <c r="C158" s="31">
        <f>VLOOKUP($A158,級距!$A:$K,9,FALSE)</f>
        <v>9</v>
      </c>
      <c r="D158" s="31">
        <f>VLOOKUP($A158,級距!$A:$K,10,FALSE)</f>
        <v>6</v>
      </c>
      <c r="E158" s="31">
        <f>VLOOKUP($A158,級距!$A:$K,11,FALSE)</f>
        <v>1</v>
      </c>
      <c r="F158" s="31">
        <f t="shared" si="3"/>
        <v>1</v>
      </c>
      <c r="M158" s="57"/>
    </row>
    <row r="159" spans="1:13" s="32" customFormat="1" x14ac:dyDescent="0.25">
      <c r="A159" s="46" t="s">
        <v>465</v>
      </c>
      <c r="B159" s="45">
        <v>-6300</v>
      </c>
      <c r="C159" s="31">
        <f>VLOOKUP($A159,級距!$A:$K,9,FALSE)</f>
        <v>7</v>
      </c>
      <c r="D159" s="31">
        <f>VLOOKUP($A159,級距!$A:$K,10,FALSE)</f>
        <v>7</v>
      </c>
      <c r="E159" s="31">
        <f>VLOOKUP($A159,級距!$A:$K,11,FALSE)</f>
        <v>4</v>
      </c>
      <c r="F159" s="31">
        <f t="shared" si="3"/>
        <v>1</v>
      </c>
      <c r="M159" s="57"/>
    </row>
    <row r="160" spans="1:13" s="32" customFormat="1" x14ac:dyDescent="0.25">
      <c r="A160" s="46" t="s">
        <v>464</v>
      </c>
      <c r="B160" s="45">
        <v>11550</v>
      </c>
      <c r="C160" s="31">
        <f>VLOOKUP($A160,級距!$A:$K,9,FALSE)</f>
        <v>10</v>
      </c>
      <c r="D160" s="31">
        <f>VLOOKUP($A160,級距!$A:$K,10,FALSE)</f>
        <v>6</v>
      </c>
      <c r="E160" s="31">
        <f>VLOOKUP($A160,級距!$A:$K,11,FALSE)</f>
        <v>1</v>
      </c>
      <c r="F160" s="31">
        <f t="shared" si="3"/>
        <v>1</v>
      </c>
      <c r="M160" s="57"/>
    </row>
    <row r="161" spans="1:13" s="32" customFormat="1" x14ac:dyDescent="0.25">
      <c r="A161" s="46" t="s">
        <v>462</v>
      </c>
      <c r="B161" s="45">
        <v>450</v>
      </c>
      <c r="C161" s="31">
        <f>VLOOKUP($A161,級距!$A:$K,9,FALSE)</f>
        <v>7</v>
      </c>
      <c r="D161" s="31">
        <f>VLOOKUP($A161,級距!$A:$K,10,FALSE)</f>
        <v>8</v>
      </c>
      <c r="E161" s="31">
        <f>VLOOKUP($A161,級距!$A:$K,11,FALSE)</f>
        <v>4</v>
      </c>
      <c r="F161" s="31">
        <f t="shared" si="3"/>
        <v>1</v>
      </c>
      <c r="M161" s="57"/>
    </row>
    <row r="162" spans="1:13" s="32" customFormat="1" x14ac:dyDescent="0.25">
      <c r="A162" s="46" t="s">
        <v>460</v>
      </c>
      <c r="B162" s="45">
        <v>-7650</v>
      </c>
      <c r="C162" s="31">
        <f>VLOOKUP($A162,級距!$A:$K,9,FALSE)</f>
        <v>6</v>
      </c>
      <c r="D162" s="31">
        <f>VLOOKUP($A162,級距!$A:$K,10,FALSE)</f>
        <v>2</v>
      </c>
      <c r="E162" s="31">
        <f>VLOOKUP($A162,級距!$A:$K,11,FALSE)</f>
        <v>1</v>
      </c>
      <c r="F162" s="31">
        <f t="shared" si="3"/>
        <v>1</v>
      </c>
      <c r="M162" s="57"/>
    </row>
    <row r="163" spans="1:13" s="32" customFormat="1" x14ac:dyDescent="0.25">
      <c r="A163" s="46" t="s">
        <v>458</v>
      </c>
      <c r="B163" s="45">
        <v>-6900</v>
      </c>
      <c r="C163" s="31">
        <f>VLOOKUP($A163,級距!$A:$K,9,FALSE)</f>
        <v>5</v>
      </c>
      <c r="D163" s="31">
        <f>VLOOKUP($A163,級距!$A:$K,10,FALSE)</f>
        <v>3</v>
      </c>
      <c r="E163" s="31">
        <f>VLOOKUP($A163,級距!$A:$K,11,FALSE)</f>
        <v>2</v>
      </c>
      <c r="F163" s="31">
        <f t="shared" si="3"/>
        <v>1</v>
      </c>
      <c r="M163" s="57"/>
    </row>
    <row r="164" spans="1:13" s="32" customFormat="1" x14ac:dyDescent="0.25">
      <c r="A164" s="46" t="s">
        <v>457</v>
      </c>
      <c r="B164" s="45">
        <v>-4950</v>
      </c>
      <c r="C164" s="31">
        <f>VLOOKUP($A164,級距!$A:$K,9,FALSE)</f>
        <v>9</v>
      </c>
      <c r="D164" s="31">
        <f>VLOOKUP($A164,級距!$A:$K,10,FALSE)</f>
        <v>8</v>
      </c>
      <c r="E164" s="31">
        <f>VLOOKUP($A164,級距!$A:$K,11,FALSE)</f>
        <v>4</v>
      </c>
      <c r="F164" s="31">
        <f t="shared" si="3"/>
        <v>1</v>
      </c>
      <c r="M164" s="57"/>
    </row>
    <row r="165" spans="1:13" s="32" customFormat="1" x14ac:dyDescent="0.25">
      <c r="A165" s="46" t="s">
        <v>456</v>
      </c>
      <c r="B165" s="45">
        <v>25800</v>
      </c>
      <c r="C165" s="31">
        <f>VLOOKUP($A165,級距!$A:$K,9,FALSE)</f>
        <v>10</v>
      </c>
      <c r="D165" s="31">
        <f>VLOOKUP($A165,級距!$A:$K,10,FALSE)</f>
        <v>9</v>
      </c>
      <c r="E165" s="31">
        <f>VLOOKUP($A165,級距!$A:$K,11,FALSE)</f>
        <v>4</v>
      </c>
      <c r="F165" s="31">
        <f t="shared" si="3"/>
        <v>1</v>
      </c>
      <c r="M165" s="57"/>
    </row>
    <row r="166" spans="1:13" s="32" customFormat="1" x14ac:dyDescent="0.25">
      <c r="A166" s="46" t="s">
        <v>453</v>
      </c>
      <c r="B166" s="45">
        <v>-7000</v>
      </c>
      <c r="C166" s="31">
        <f>VLOOKUP($A166,級距!$A:$K,9,FALSE)</f>
        <v>8</v>
      </c>
      <c r="D166" s="31">
        <f>VLOOKUP($A166,級距!$A:$K,10,FALSE)</f>
        <v>2</v>
      </c>
      <c r="E166" s="31">
        <f>VLOOKUP($A166,級距!$A:$K,11,FALSE)</f>
        <v>1</v>
      </c>
      <c r="F166" s="31">
        <f t="shared" si="3"/>
        <v>1</v>
      </c>
      <c r="M166" s="57"/>
    </row>
    <row r="167" spans="1:13" s="32" customFormat="1" x14ac:dyDescent="0.25">
      <c r="A167" s="46" t="s">
        <v>452</v>
      </c>
      <c r="B167" s="45">
        <v>3750</v>
      </c>
      <c r="C167" s="31">
        <f>VLOOKUP($A167,級距!$A:$K,9,FALSE)</f>
        <v>8</v>
      </c>
      <c r="D167" s="31">
        <f>VLOOKUP($A167,級距!$A:$K,10,FALSE)</f>
        <v>7</v>
      </c>
      <c r="E167" s="31">
        <f>VLOOKUP($A167,級距!$A:$K,11,FALSE)</f>
        <v>4</v>
      </c>
      <c r="F167" s="31">
        <f t="shared" si="3"/>
        <v>1</v>
      </c>
      <c r="M167" s="57"/>
    </row>
    <row r="168" spans="1:13" s="32" customFormat="1" x14ac:dyDescent="0.25">
      <c r="A168" s="46" t="s">
        <v>450</v>
      </c>
      <c r="B168" s="45">
        <v>-7800</v>
      </c>
      <c r="C168" s="31">
        <f>VLOOKUP($A168,級距!$A:$K,9,FALSE)</f>
        <v>5</v>
      </c>
      <c r="D168" s="31">
        <f>VLOOKUP($A168,級距!$A:$K,10,FALSE)</f>
        <v>4</v>
      </c>
      <c r="E168" s="31">
        <f>VLOOKUP($A168,級距!$A:$K,11,FALSE)</f>
        <v>2</v>
      </c>
      <c r="F168" s="31">
        <f t="shared" si="3"/>
        <v>1</v>
      </c>
      <c r="M168" s="57"/>
    </row>
    <row r="169" spans="1:13" s="32" customFormat="1" x14ac:dyDescent="0.25">
      <c r="A169" s="46" t="s">
        <v>449</v>
      </c>
      <c r="B169" s="45">
        <v>16650</v>
      </c>
      <c r="C169" s="31">
        <f>VLOOKUP($A169,級距!$A:$K,9,FALSE)</f>
        <v>8</v>
      </c>
      <c r="D169" s="31">
        <f>VLOOKUP($A169,級距!$A:$K,10,FALSE)</f>
        <v>7</v>
      </c>
      <c r="E169" s="31">
        <f>VLOOKUP($A169,級距!$A:$K,11,FALSE)</f>
        <v>4</v>
      </c>
      <c r="F169" s="31">
        <f t="shared" si="3"/>
        <v>1</v>
      </c>
      <c r="M169" s="57"/>
    </row>
    <row r="170" spans="1:13" s="32" customFormat="1" x14ac:dyDescent="0.25">
      <c r="A170" s="46" t="s">
        <v>447</v>
      </c>
      <c r="B170" s="45">
        <v>-6600</v>
      </c>
      <c r="C170" s="31">
        <f>VLOOKUP($A170,級距!$A:$K,9,FALSE)</f>
        <v>9</v>
      </c>
      <c r="D170" s="31">
        <f>VLOOKUP($A170,級距!$A:$K,10,FALSE)</f>
        <v>4</v>
      </c>
      <c r="E170" s="31">
        <f>VLOOKUP($A170,級距!$A:$K,11,FALSE)</f>
        <v>1</v>
      </c>
      <c r="F170" s="31">
        <f t="shared" si="3"/>
        <v>1</v>
      </c>
      <c r="M170" s="57"/>
    </row>
    <row r="171" spans="1:13" s="32" customFormat="1" x14ac:dyDescent="0.25">
      <c r="A171" s="46" t="s">
        <v>446</v>
      </c>
      <c r="B171" s="45">
        <v>14200</v>
      </c>
      <c r="C171" s="31">
        <f>VLOOKUP($A171,級距!$A:$K,9,FALSE)</f>
        <v>9</v>
      </c>
      <c r="D171" s="31">
        <f>VLOOKUP($A171,級距!$A:$K,10,FALSE)</f>
        <v>4</v>
      </c>
      <c r="E171" s="31">
        <f>VLOOKUP($A171,級距!$A:$K,11,FALSE)</f>
        <v>1</v>
      </c>
      <c r="F171" s="31">
        <f t="shared" si="3"/>
        <v>1</v>
      </c>
      <c r="M171" s="57"/>
    </row>
    <row r="172" spans="1:13" s="32" customFormat="1" x14ac:dyDescent="0.25">
      <c r="A172" s="46" t="s">
        <v>445</v>
      </c>
      <c r="B172" s="45">
        <v>1650</v>
      </c>
      <c r="C172" s="31">
        <f>VLOOKUP($A172,級距!$A:$K,9,FALSE)</f>
        <v>10</v>
      </c>
      <c r="D172" s="31">
        <f>VLOOKUP($A172,級距!$A:$K,10,FALSE)</f>
        <v>8</v>
      </c>
      <c r="E172" s="31">
        <f>VLOOKUP($A172,級距!$A:$K,11,FALSE)</f>
        <v>4</v>
      </c>
      <c r="F172" s="31">
        <f t="shared" si="3"/>
        <v>1</v>
      </c>
      <c r="M172" s="57"/>
    </row>
    <row r="173" spans="1:13" s="32" customFormat="1" x14ac:dyDescent="0.25">
      <c r="A173" s="46" t="s">
        <v>444</v>
      </c>
      <c r="B173" s="45">
        <v>3600</v>
      </c>
      <c r="C173" s="31">
        <f>VLOOKUP($A173,級距!$A:$K,9,FALSE)</f>
        <v>8</v>
      </c>
      <c r="D173" s="31">
        <f>VLOOKUP($A173,級距!$A:$K,10,FALSE)</f>
        <v>6</v>
      </c>
      <c r="E173" s="31">
        <f>VLOOKUP($A173,級距!$A:$K,11,FALSE)</f>
        <v>1</v>
      </c>
      <c r="F173" s="31">
        <f t="shared" si="3"/>
        <v>1</v>
      </c>
      <c r="M173" s="57"/>
    </row>
    <row r="174" spans="1:13" s="32" customFormat="1" x14ac:dyDescent="0.25">
      <c r="A174" s="46" t="s">
        <v>441</v>
      </c>
      <c r="B174" s="45">
        <v>6700</v>
      </c>
      <c r="C174" s="31">
        <f>VLOOKUP($A174,級距!$A:$K,9,FALSE)</f>
        <v>7</v>
      </c>
      <c r="D174" s="31">
        <f>VLOOKUP($A174,級距!$A:$K,10,FALSE)</f>
        <v>4</v>
      </c>
      <c r="E174" s="31">
        <f>VLOOKUP($A174,級距!$A:$K,11,FALSE)</f>
        <v>1</v>
      </c>
      <c r="F174" s="31">
        <f t="shared" si="3"/>
        <v>1</v>
      </c>
      <c r="M174" s="57"/>
    </row>
    <row r="175" spans="1:13" s="32" customFormat="1" x14ac:dyDescent="0.25">
      <c r="A175" s="46" t="s">
        <v>439</v>
      </c>
      <c r="B175" s="45">
        <v>-7800</v>
      </c>
      <c r="C175" s="31">
        <f>VLOOKUP($A175,級距!$A:$K,9,FALSE)</f>
        <v>4</v>
      </c>
      <c r="D175" s="31">
        <f>VLOOKUP($A175,級距!$A:$K,10,FALSE)</f>
        <v>2</v>
      </c>
      <c r="E175" s="31">
        <f>VLOOKUP($A175,級距!$A:$K,11,FALSE)</f>
        <v>2</v>
      </c>
      <c r="F175" s="31">
        <f t="shared" si="3"/>
        <v>1</v>
      </c>
      <c r="M175" s="57"/>
    </row>
    <row r="176" spans="1:13" s="32" customFormat="1" x14ac:dyDescent="0.25">
      <c r="A176" s="46" t="s">
        <v>438</v>
      </c>
      <c r="B176" s="45">
        <v>12400</v>
      </c>
      <c r="C176" s="31">
        <f>VLOOKUP($A176,級距!$A:$K,9,FALSE)</f>
        <v>7</v>
      </c>
      <c r="D176" s="31">
        <f>VLOOKUP($A176,級距!$A:$K,10,FALSE)</f>
        <v>7</v>
      </c>
      <c r="E176" s="31">
        <f>VLOOKUP($A176,級距!$A:$K,11,FALSE)</f>
        <v>4</v>
      </c>
      <c r="F176" s="31">
        <f t="shared" si="3"/>
        <v>1</v>
      </c>
      <c r="M176" s="57"/>
    </row>
    <row r="177" spans="1:13" s="32" customFormat="1" x14ac:dyDescent="0.25">
      <c r="A177" s="46" t="s">
        <v>435</v>
      </c>
      <c r="B177" s="45">
        <v>-1050</v>
      </c>
      <c r="C177" s="31">
        <f>VLOOKUP($A177,級距!$A:$K,9,FALSE)</f>
        <v>8</v>
      </c>
      <c r="D177" s="31">
        <f>VLOOKUP($A177,級距!$A:$K,10,FALSE)</f>
        <v>8</v>
      </c>
      <c r="E177" s="31">
        <f>VLOOKUP($A177,級距!$A:$K,11,FALSE)</f>
        <v>4</v>
      </c>
      <c r="F177" s="31">
        <f t="shared" si="3"/>
        <v>1</v>
      </c>
      <c r="M177" s="57"/>
    </row>
    <row r="178" spans="1:13" s="32" customFormat="1" x14ac:dyDescent="0.25">
      <c r="A178" s="46" t="s">
        <v>433</v>
      </c>
      <c r="B178" s="45">
        <v>200</v>
      </c>
      <c r="C178" s="31">
        <f>VLOOKUP($A178,級距!$A:$K,9,FALSE)</f>
        <v>1</v>
      </c>
      <c r="D178" s="31">
        <f>VLOOKUP($A178,級距!$A:$K,10,FALSE)</f>
        <v>5</v>
      </c>
      <c r="E178" s="31">
        <f>VLOOKUP($A178,級距!$A:$K,11,FALSE)</f>
        <v>2</v>
      </c>
      <c r="F178" s="31">
        <f t="shared" si="3"/>
        <v>1</v>
      </c>
      <c r="M178" s="57"/>
    </row>
    <row r="179" spans="1:13" s="32" customFormat="1" x14ac:dyDescent="0.25">
      <c r="A179" s="46" t="s">
        <v>432</v>
      </c>
      <c r="B179" s="45">
        <v>-1350</v>
      </c>
      <c r="C179" s="31">
        <f>VLOOKUP($A179,級距!$A:$K,9,FALSE)</f>
        <v>1</v>
      </c>
      <c r="D179" s="31">
        <f>VLOOKUP($A179,級距!$A:$K,10,FALSE)</f>
        <v>4</v>
      </c>
      <c r="E179" s="31">
        <f>VLOOKUP($A179,級距!$A:$K,11,FALSE)</f>
        <v>2</v>
      </c>
      <c r="F179" s="31">
        <f t="shared" si="3"/>
        <v>1</v>
      </c>
      <c r="M179" s="57"/>
    </row>
    <row r="180" spans="1:13" s="32" customFormat="1" x14ac:dyDescent="0.25">
      <c r="A180" s="46" t="s">
        <v>431</v>
      </c>
      <c r="B180" s="45">
        <v>-7000</v>
      </c>
      <c r="C180" s="31">
        <f>VLOOKUP($A180,級距!$A:$K,9,FALSE)</f>
        <v>7</v>
      </c>
      <c r="D180" s="31">
        <f>VLOOKUP($A180,級距!$A:$K,10,FALSE)</f>
        <v>7</v>
      </c>
      <c r="E180" s="31">
        <f>VLOOKUP($A180,級距!$A:$K,11,FALSE)</f>
        <v>4</v>
      </c>
      <c r="F180" s="31">
        <f t="shared" si="3"/>
        <v>1</v>
      </c>
      <c r="M180" s="57"/>
    </row>
    <row r="181" spans="1:13" s="32" customFormat="1" x14ac:dyDescent="0.25">
      <c r="A181" s="46" t="s">
        <v>429</v>
      </c>
      <c r="B181" s="45">
        <v>2250</v>
      </c>
      <c r="C181" s="31">
        <f>VLOOKUP($A181,級距!$A:$K,9,FALSE)</f>
        <v>9</v>
      </c>
      <c r="D181" s="31">
        <f>VLOOKUP($A181,級距!$A:$K,10,FALSE)</f>
        <v>7</v>
      </c>
      <c r="E181" s="31">
        <f>VLOOKUP($A181,級距!$A:$K,11,FALSE)</f>
        <v>4</v>
      </c>
      <c r="F181" s="31">
        <f t="shared" si="3"/>
        <v>1</v>
      </c>
      <c r="M181" s="57"/>
    </row>
    <row r="182" spans="1:13" s="32" customFormat="1" x14ac:dyDescent="0.25">
      <c r="A182" s="46" t="s">
        <v>428</v>
      </c>
      <c r="B182" s="45">
        <v>-3300</v>
      </c>
      <c r="C182" s="31">
        <f>VLOOKUP($A182,級距!$A:$K,9,FALSE)</f>
        <v>2</v>
      </c>
      <c r="D182" s="31">
        <f>VLOOKUP($A182,級距!$A:$K,10,FALSE)</f>
        <v>1</v>
      </c>
      <c r="E182" s="31">
        <f>VLOOKUP($A182,級距!$A:$K,11,FALSE)</f>
        <v>2</v>
      </c>
      <c r="F182" s="31">
        <f t="shared" si="3"/>
        <v>1</v>
      </c>
      <c r="M182" s="57"/>
    </row>
    <row r="183" spans="1:13" s="32" customFormat="1" x14ac:dyDescent="0.25">
      <c r="A183" s="46" t="s">
        <v>427</v>
      </c>
      <c r="B183" s="45">
        <v>-10900</v>
      </c>
      <c r="C183" s="31">
        <f>VLOOKUP($A183,級距!$A:$K,9,FALSE)</f>
        <v>10</v>
      </c>
      <c r="D183" s="31">
        <f>VLOOKUP($A183,級距!$A:$K,10,FALSE)</f>
        <v>8</v>
      </c>
      <c r="E183" s="31">
        <f>VLOOKUP($A183,級距!$A:$K,11,FALSE)</f>
        <v>4</v>
      </c>
      <c r="F183" s="31">
        <f t="shared" si="3"/>
        <v>1</v>
      </c>
      <c r="M183" s="57"/>
    </row>
    <row r="184" spans="1:13" s="32" customFormat="1" x14ac:dyDescent="0.25">
      <c r="A184" s="46" t="s">
        <v>422</v>
      </c>
      <c r="B184" s="45">
        <v>11450</v>
      </c>
      <c r="C184" s="31">
        <f>VLOOKUP($A184,級距!$A:$K,9,FALSE)</f>
        <v>5</v>
      </c>
      <c r="D184" s="31">
        <f>VLOOKUP($A184,級距!$A:$K,10,FALSE)</f>
        <v>1</v>
      </c>
      <c r="E184" s="31">
        <f>VLOOKUP($A184,級距!$A:$K,11,FALSE)</f>
        <v>2</v>
      </c>
      <c r="F184" s="31">
        <f t="shared" si="3"/>
        <v>1</v>
      </c>
      <c r="M184" s="57"/>
    </row>
    <row r="185" spans="1:13" s="32" customFormat="1" x14ac:dyDescent="0.25">
      <c r="A185" s="46" t="s">
        <v>421</v>
      </c>
      <c r="B185" s="45">
        <v>4550</v>
      </c>
      <c r="C185" s="31">
        <f>VLOOKUP($A185,級距!$A:$K,9,FALSE)</f>
        <v>5</v>
      </c>
      <c r="D185" s="31">
        <f>VLOOKUP($A185,級距!$A:$K,10,FALSE)</f>
        <v>1</v>
      </c>
      <c r="E185" s="31">
        <f>VLOOKUP($A185,級距!$A:$K,11,FALSE)</f>
        <v>2</v>
      </c>
      <c r="F185" s="31">
        <f t="shared" si="3"/>
        <v>1</v>
      </c>
      <c r="M185" s="57"/>
    </row>
    <row r="186" spans="1:13" s="32" customFormat="1" x14ac:dyDescent="0.25">
      <c r="A186" s="46" t="s">
        <v>419</v>
      </c>
      <c r="B186" s="45">
        <v>-2550</v>
      </c>
      <c r="C186" s="31">
        <f>VLOOKUP($A186,級距!$A:$K,9,FALSE)</f>
        <v>4</v>
      </c>
      <c r="D186" s="31">
        <f>VLOOKUP($A186,級距!$A:$K,10,FALSE)</f>
        <v>4</v>
      </c>
      <c r="E186" s="31">
        <f>VLOOKUP($A186,級距!$A:$K,11,FALSE)</f>
        <v>2</v>
      </c>
      <c r="F186" s="31">
        <f t="shared" si="3"/>
        <v>1</v>
      </c>
      <c r="M186" s="57"/>
    </row>
    <row r="187" spans="1:13" s="32" customFormat="1" x14ac:dyDescent="0.25">
      <c r="A187" s="46" t="s">
        <v>417</v>
      </c>
      <c r="B187" s="45">
        <v>1650</v>
      </c>
      <c r="C187" s="31">
        <f>VLOOKUP($A187,級距!$A:$K,9,FALSE)</f>
        <v>3</v>
      </c>
      <c r="D187" s="31">
        <f>VLOOKUP($A187,級距!$A:$K,10,FALSE)</f>
        <v>5</v>
      </c>
      <c r="E187" s="31">
        <f>VLOOKUP($A187,級距!$A:$K,11,FALSE)</f>
        <v>2</v>
      </c>
      <c r="F187" s="31">
        <f t="shared" si="3"/>
        <v>1</v>
      </c>
      <c r="M187" s="57"/>
    </row>
    <row r="188" spans="1:13" s="32" customFormat="1" x14ac:dyDescent="0.25">
      <c r="A188" s="46" t="s">
        <v>416</v>
      </c>
      <c r="B188" s="45">
        <v>-7050</v>
      </c>
      <c r="C188" s="31">
        <f>VLOOKUP($A188,級距!$A:$K,9,FALSE)</f>
        <v>2</v>
      </c>
      <c r="D188" s="31">
        <f>VLOOKUP($A188,級距!$A:$K,10,FALSE)</f>
        <v>2</v>
      </c>
      <c r="E188" s="31">
        <f>VLOOKUP($A188,級距!$A:$K,11,FALSE)</f>
        <v>2</v>
      </c>
      <c r="F188" s="31">
        <f t="shared" si="3"/>
        <v>1</v>
      </c>
      <c r="M188" s="57"/>
    </row>
    <row r="189" spans="1:13" s="32" customFormat="1" x14ac:dyDescent="0.25">
      <c r="A189" s="46" t="s">
        <v>415</v>
      </c>
      <c r="B189" s="45">
        <v>2000</v>
      </c>
      <c r="C189" s="31">
        <f>VLOOKUP($A189,級距!$A:$K,9,FALSE)</f>
        <v>6</v>
      </c>
      <c r="D189" s="31">
        <f>VLOOKUP($A189,級距!$A:$K,10,FALSE)</f>
        <v>3</v>
      </c>
      <c r="E189" s="31">
        <f>VLOOKUP($A189,級距!$A:$K,11,FALSE)</f>
        <v>1</v>
      </c>
      <c r="F189" s="31">
        <f t="shared" si="3"/>
        <v>1</v>
      </c>
      <c r="M189" s="57"/>
    </row>
    <row r="190" spans="1:13" s="32" customFormat="1" x14ac:dyDescent="0.25">
      <c r="A190" s="46" t="s">
        <v>412</v>
      </c>
      <c r="B190" s="45">
        <v>6950</v>
      </c>
      <c r="C190" s="31">
        <f>VLOOKUP($A190,級距!$A:$K,9,FALSE)</f>
        <v>2</v>
      </c>
      <c r="D190" s="31">
        <f>VLOOKUP($A190,級距!$A:$K,10,FALSE)</f>
        <v>9</v>
      </c>
      <c r="E190" s="31">
        <f>VLOOKUP($A190,級距!$A:$K,11,FALSE)</f>
        <v>3</v>
      </c>
      <c r="F190" s="31">
        <f t="shared" si="3"/>
        <v>1</v>
      </c>
      <c r="M190" s="57"/>
    </row>
    <row r="191" spans="1:13" s="32" customFormat="1" x14ac:dyDescent="0.25">
      <c r="A191" s="46" t="s">
        <v>411</v>
      </c>
      <c r="B191" s="45">
        <v>-5900</v>
      </c>
      <c r="C191" s="31">
        <f>VLOOKUP($A191,級距!$A:$K,9,FALSE)</f>
        <v>2</v>
      </c>
      <c r="D191" s="31">
        <f>VLOOKUP($A191,級距!$A:$K,10,FALSE)</f>
        <v>4</v>
      </c>
      <c r="E191" s="31">
        <f>VLOOKUP($A191,級距!$A:$K,11,FALSE)</f>
        <v>2</v>
      </c>
      <c r="F191" s="31">
        <f t="shared" si="3"/>
        <v>1</v>
      </c>
      <c r="M191" s="57"/>
    </row>
    <row r="192" spans="1:13" s="32" customFormat="1" x14ac:dyDescent="0.25">
      <c r="A192" s="46" t="s">
        <v>406</v>
      </c>
      <c r="B192" s="45">
        <v>-7050</v>
      </c>
      <c r="C192" s="31">
        <f>VLOOKUP($A192,級距!$A:$K,9,FALSE)</f>
        <v>5</v>
      </c>
      <c r="D192" s="31">
        <f>VLOOKUP($A192,級距!$A:$K,10,FALSE)</f>
        <v>9</v>
      </c>
      <c r="E192" s="31">
        <f>VLOOKUP($A192,級距!$A:$K,11,FALSE)</f>
        <v>3</v>
      </c>
      <c r="F192" s="31">
        <f t="shared" si="3"/>
        <v>1</v>
      </c>
      <c r="M192" s="57"/>
    </row>
    <row r="193" spans="1:13" s="32" customFormat="1" x14ac:dyDescent="0.25">
      <c r="A193" s="46" t="s">
        <v>404</v>
      </c>
      <c r="B193" s="45">
        <v>24450</v>
      </c>
      <c r="C193" s="31">
        <f>VLOOKUP($A193,級距!$A:$K,9,FALSE)</f>
        <v>7</v>
      </c>
      <c r="D193" s="31">
        <f>VLOOKUP($A193,級距!$A:$K,10,FALSE)</f>
        <v>10</v>
      </c>
      <c r="E193" s="31">
        <f>VLOOKUP($A193,級距!$A:$K,11,FALSE)</f>
        <v>4</v>
      </c>
      <c r="F193" s="31">
        <f t="shared" si="3"/>
        <v>1</v>
      </c>
      <c r="M193" s="57"/>
    </row>
    <row r="194" spans="1:13" s="32" customFormat="1" x14ac:dyDescent="0.25">
      <c r="A194" s="46" t="s">
        <v>402</v>
      </c>
      <c r="B194" s="45">
        <v>-3900</v>
      </c>
      <c r="C194" s="31">
        <f>VLOOKUP($A194,級距!$A:$K,9,FALSE)</f>
        <v>2</v>
      </c>
      <c r="D194" s="31">
        <f>VLOOKUP($A194,級距!$A:$K,10,FALSE)</f>
        <v>3</v>
      </c>
      <c r="E194" s="31">
        <f>VLOOKUP($A194,級距!$A:$K,11,FALSE)</f>
        <v>2</v>
      </c>
      <c r="F194" s="31">
        <f t="shared" si="3"/>
        <v>1</v>
      </c>
      <c r="M194" s="57"/>
    </row>
    <row r="195" spans="1:13" s="32" customFormat="1" x14ac:dyDescent="0.25">
      <c r="A195" s="46" t="s">
        <v>401</v>
      </c>
      <c r="B195" s="45">
        <v>-10900</v>
      </c>
      <c r="C195" s="31">
        <f>VLOOKUP($A195,級距!$A:$K,9,FALSE)</f>
        <v>9</v>
      </c>
      <c r="D195" s="31">
        <f>VLOOKUP($A195,級距!$A:$K,10,FALSE)</f>
        <v>9</v>
      </c>
      <c r="E195" s="31">
        <f>VLOOKUP($A195,級距!$A:$K,11,FALSE)</f>
        <v>4</v>
      </c>
      <c r="F195" s="31">
        <f t="shared" si="3"/>
        <v>1</v>
      </c>
      <c r="M195" s="57"/>
    </row>
    <row r="196" spans="1:13" s="32" customFormat="1" x14ac:dyDescent="0.25">
      <c r="A196" s="46" t="s">
        <v>398</v>
      </c>
      <c r="B196" s="45">
        <v>-6800</v>
      </c>
      <c r="C196" s="31">
        <f>VLOOKUP($A196,級距!$A:$K,9,FALSE)</f>
        <v>5</v>
      </c>
      <c r="D196" s="31">
        <f>VLOOKUP($A196,級距!$A:$K,10,FALSE)</f>
        <v>6</v>
      </c>
      <c r="E196" s="31">
        <f>VLOOKUP($A196,級距!$A:$K,11,FALSE)</f>
        <v>2</v>
      </c>
      <c r="F196" s="31">
        <f t="shared" ref="F196:F259" si="4">IF(A197&lt;&gt;A196,1,0)</f>
        <v>1</v>
      </c>
      <c r="M196" s="57"/>
    </row>
    <row r="197" spans="1:13" s="32" customFormat="1" x14ac:dyDescent="0.25">
      <c r="A197" s="46" t="s">
        <v>393</v>
      </c>
      <c r="B197" s="45">
        <v>-5800</v>
      </c>
      <c r="C197" s="31">
        <f>VLOOKUP($A197,級距!$A:$K,9,FALSE)</f>
        <v>5</v>
      </c>
      <c r="D197" s="31">
        <f>VLOOKUP($A197,級距!$A:$K,10,FALSE)</f>
        <v>8</v>
      </c>
      <c r="E197" s="31">
        <f>VLOOKUP($A197,級距!$A:$K,11,FALSE)</f>
        <v>3</v>
      </c>
      <c r="F197" s="31">
        <f t="shared" si="4"/>
        <v>1</v>
      </c>
      <c r="M197" s="57"/>
    </row>
    <row r="198" spans="1:13" s="32" customFormat="1" x14ac:dyDescent="0.25">
      <c r="A198" s="46" t="s">
        <v>391</v>
      </c>
      <c r="B198" s="45">
        <v>10200</v>
      </c>
      <c r="C198" s="31">
        <f>VLOOKUP($A198,級距!$A:$K,9,FALSE)</f>
        <v>4</v>
      </c>
      <c r="D198" s="31">
        <f>VLOOKUP($A198,級距!$A:$K,10,FALSE)</f>
        <v>3</v>
      </c>
      <c r="E198" s="31">
        <f>VLOOKUP($A198,級距!$A:$K,11,FALSE)</f>
        <v>2</v>
      </c>
      <c r="F198" s="31">
        <f t="shared" si="4"/>
        <v>1</v>
      </c>
      <c r="M198" s="57"/>
    </row>
    <row r="199" spans="1:13" s="32" customFormat="1" x14ac:dyDescent="0.25">
      <c r="A199" s="46" t="s">
        <v>389</v>
      </c>
      <c r="B199" s="45">
        <v>2500</v>
      </c>
      <c r="C199" s="31">
        <f>VLOOKUP($A199,級距!$A:$K,9,FALSE)</f>
        <v>5</v>
      </c>
      <c r="D199" s="31">
        <f>VLOOKUP($A199,級距!$A:$K,10,FALSE)</f>
        <v>8</v>
      </c>
      <c r="E199" s="31">
        <f>VLOOKUP($A199,級距!$A:$K,11,FALSE)</f>
        <v>3</v>
      </c>
      <c r="F199" s="31">
        <f t="shared" si="4"/>
        <v>1</v>
      </c>
      <c r="M199" s="57"/>
    </row>
    <row r="200" spans="1:13" s="32" customFormat="1" x14ac:dyDescent="0.25">
      <c r="A200" s="46" t="s">
        <v>388</v>
      </c>
      <c r="B200" s="45">
        <v>4000</v>
      </c>
      <c r="C200" s="31">
        <f>VLOOKUP($A200,級距!$A:$K,9,FALSE)</f>
        <v>6</v>
      </c>
      <c r="D200" s="31">
        <f>VLOOKUP($A200,級距!$A:$K,10,FALSE)</f>
        <v>10</v>
      </c>
      <c r="E200" s="31">
        <f>VLOOKUP($A200,級距!$A:$K,11,FALSE)</f>
        <v>4</v>
      </c>
      <c r="F200" s="31">
        <f t="shared" si="4"/>
        <v>1</v>
      </c>
      <c r="M200" s="57"/>
    </row>
    <row r="201" spans="1:13" s="32" customFormat="1" x14ac:dyDescent="0.25">
      <c r="A201" s="46" t="s">
        <v>387</v>
      </c>
      <c r="B201" s="45">
        <v>-1200</v>
      </c>
      <c r="C201" s="31">
        <f>VLOOKUP($A201,級距!$A:$K,9,FALSE)</f>
        <v>6</v>
      </c>
      <c r="D201" s="31">
        <f>VLOOKUP($A201,級距!$A:$K,10,FALSE)</f>
        <v>6</v>
      </c>
      <c r="E201" s="31">
        <f>VLOOKUP($A201,級距!$A:$K,11,FALSE)</f>
        <v>1</v>
      </c>
      <c r="F201" s="31">
        <f t="shared" si="4"/>
        <v>1</v>
      </c>
      <c r="M201" s="57"/>
    </row>
    <row r="202" spans="1:13" s="32" customFormat="1" x14ac:dyDescent="0.25">
      <c r="A202" s="46" t="s">
        <v>386</v>
      </c>
      <c r="B202" s="45">
        <v>4800</v>
      </c>
      <c r="C202" s="31">
        <f>VLOOKUP($A202,級距!$A:$K,9,FALSE)</f>
        <v>3</v>
      </c>
      <c r="D202" s="31">
        <f>VLOOKUP($A202,級距!$A:$K,10,FALSE)</f>
        <v>2</v>
      </c>
      <c r="E202" s="31">
        <f>VLOOKUP($A202,級距!$A:$K,11,FALSE)</f>
        <v>2</v>
      </c>
      <c r="F202" s="31">
        <f t="shared" si="4"/>
        <v>1</v>
      </c>
      <c r="M202" s="57"/>
    </row>
    <row r="203" spans="1:13" s="32" customFormat="1" x14ac:dyDescent="0.25">
      <c r="A203" s="46" t="s">
        <v>385</v>
      </c>
      <c r="B203" s="45">
        <v>10650</v>
      </c>
      <c r="C203" s="31">
        <f>VLOOKUP($A203,級距!$A:$K,9,FALSE)</f>
        <v>7</v>
      </c>
      <c r="D203" s="31">
        <f>VLOOKUP($A203,級距!$A:$K,10,FALSE)</f>
        <v>6</v>
      </c>
      <c r="E203" s="31">
        <f>VLOOKUP($A203,級距!$A:$K,11,FALSE)</f>
        <v>1</v>
      </c>
      <c r="F203" s="31">
        <f t="shared" si="4"/>
        <v>1</v>
      </c>
      <c r="M203" s="57"/>
    </row>
    <row r="204" spans="1:13" s="32" customFormat="1" x14ac:dyDescent="0.25">
      <c r="A204" s="46" t="s">
        <v>384</v>
      </c>
      <c r="B204" s="45">
        <v>9150</v>
      </c>
      <c r="C204" s="31">
        <f>VLOOKUP($A204,級距!$A:$K,9,FALSE)</f>
        <v>5</v>
      </c>
      <c r="D204" s="31">
        <f>VLOOKUP($A204,級距!$A:$K,10,FALSE)</f>
        <v>3</v>
      </c>
      <c r="E204" s="31">
        <f>VLOOKUP($A204,級距!$A:$K,11,FALSE)</f>
        <v>2</v>
      </c>
      <c r="F204" s="31">
        <f t="shared" si="4"/>
        <v>1</v>
      </c>
      <c r="M204" s="57"/>
    </row>
    <row r="205" spans="1:13" s="32" customFormat="1" x14ac:dyDescent="0.25">
      <c r="A205" s="46" t="s">
        <v>383</v>
      </c>
      <c r="B205" s="45">
        <v>1200</v>
      </c>
      <c r="C205" s="31">
        <f>VLOOKUP($A205,級距!$A:$K,9,FALSE)</f>
        <v>2</v>
      </c>
      <c r="D205" s="31">
        <f>VLOOKUP($A205,級距!$A:$K,10,FALSE)</f>
        <v>2</v>
      </c>
      <c r="E205" s="31">
        <f>VLOOKUP($A205,級距!$A:$K,11,FALSE)</f>
        <v>2</v>
      </c>
      <c r="F205" s="31">
        <f t="shared" si="4"/>
        <v>1</v>
      </c>
      <c r="M205" s="57"/>
    </row>
    <row r="206" spans="1:13" s="32" customFormat="1" x14ac:dyDescent="0.25">
      <c r="A206" s="46" t="s">
        <v>382</v>
      </c>
      <c r="B206" s="45">
        <v>-7050</v>
      </c>
      <c r="C206" s="31">
        <f>VLOOKUP($A206,級距!$A:$K,9,FALSE)</f>
        <v>1</v>
      </c>
      <c r="D206" s="31">
        <f>VLOOKUP($A206,級距!$A:$K,10,FALSE)</f>
        <v>3</v>
      </c>
      <c r="E206" s="31">
        <f>VLOOKUP($A206,級距!$A:$K,11,FALSE)</f>
        <v>2</v>
      </c>
      <c r="F206" s="31">
        <f t="shared" si="4"/>
        <v>1</v>
      </c>
      <c r="M206" s="57"/>
    </row>
    <row r="207" spans="1:13" s="32" customFormat="1" x14ac:dyDescent="0.25">
      <c r="A207" s="46" t="s">
        <v>381</v>
      </c>
      <c r="B207" s="45">
        <v>3600</v>
      </c>
      <c r="C207" s="31">
        <f>VLOOKUP($A207,級距!$A:$K,9,FALSE)</f>
        <v>2</v>
      </c>
      <c r="D207" s="31">
        <f>VLOOKUP($A207,級距!$A:$K,10,FALSE)</f>
        <v>8</v>
      </c>
      <c r="E207" s="31">
        <f>VLOOKUP($A207,級距!$A:$K,11,FALSE)</f>
        <v>3</v>
      </c>
      <c r="F207" s="31">
        <f t="shared" si="4"/>
        <v>1</v>
      </c>
      <c r="M207" s="57"/>
    </row>
    <row r="208" spans="1:13" s="32" customFormat="1" x14ac:dyDescent="0.25">
      <c r="A208" s="46" t="s">
        <v>379</v>
      </c>
      <c r="B208" s="45">
        <v>2500</v>
      </c>
      <c r="C208" s="31">
        <f>VLOOKUP($A208,級距!$A:$K,9,FALSE)</f>
        <v>5</v>
      </c>
      <c r="D208" s="31">
        <f>VLOOKUP($A208,級距!$A:$K,10,FALSE)</f>
        <v>7</v>
      </c>
      <c r="E208" s="31">
        <f>VLOOKUP($A208,級距!$A:$K,11,FALSE)</f>
        <v>3</v>
      </c>
      <c r="F208" s="31">
        <f t="shared" si="4"/>
        <v>1</v>
      </c>
      <c r="M208" s="57"/>
    </row>
    <row r="209" spans="1:13" s="32" customFormat="1" x14ac:dyDescent="0.25">
      <c r="A209" s="46" t="s">
        <v>378</v>
      </c>
      <c r="B209" s="45">
        <v>-5800</v>
      </c>
      <c r="C209" s="31">
        <f>VLOOKUP($A209,級距!$A:$K,9,FALSE)</f>
        <v>2</v>
      </c>
      <c r="D209" s="31">
        <f>VLOOKUP($A209,級距!$A:$K,10,FALSE)</f>
        <v>6</v>
      </c>
      <c r="E209" s="31">
        <f>VLOOKUP($A209,級距!$A:$K,11,FALSE)</f>
        <v>2</v>
      </c>
      <c r="F209" s="31">
        <f t="shared" si="4"/>
        <v>1</v>
      </c>
      <c r="M209" s="57"/>
    </row>
    <row r="210" spans="1:13" s="32" customFormat="1" x14ac:dyDescent="0.25">
      <c r="A210" s="46" t="s">
        <v>376</v>
      </c>
      <c r="B210" s="45">
        <v>-10900</v>
      </c>
      <c r="C210" s="31">
        <f>VLOOKUP($A210,級距!$A:$K,9,FALSE)</f>
        <v>1</v>
      </c>
      <c r="D210" s="31">
        <f>VLOOKUP($A210,級距!$A:$K,10,FALSE)</f>
        <v>5</v>
      </c>
      <c r="E210" s="31">
        <f>VLOOKUP($A210,級距!$A:$K,11,FALSE)</f>
        <v>2</v>
      </c>
      <c r="F210" s="31">
        <f t="shared" si="4"/>
        <v>1</v>
      </c>
      <c r="M210" s="57"/>
    </row>
    <row r="211" spans="1:13" s="32" customFormat="1" x14ac:dyDescent="0.25">
      <c r="A211" s="46" t="s">
        <v>375</v>
      </c>
      <c r="B211" s="45">
        <v>-4050</v>
      </c>
      <c r="C211" s="31">
        <f>VLOOKUP($A211,級距!$A:$K,9,FALSE)</f>
        <v>3</v>
      </c>
      <c r="D211" s="31">
        <f>VLOOKUP($A211,級距!$A:$K,10,FALSE)</f>
        <v>8</v>
      </c>
      <c r="E211" s="31">
        <f>VLOOKUP($A211,級距!$A:$K,11,FALSE)</f>
        <v>3</v>
      </c>
      <c r="F211" s="31">
        <f t="shared" si="4"/>
        <v>1</v>
      </c>
      <c r="M211" s="57"/>
    </row>
    <row r="212" spans="1:13" s="32" customFormat="1" x14ac:dyDescent="0.25">
      <c r="A212" s="46" t="s">
        <v>373</v>
      </c>
      <c r="B212" s="45">
        <v>-2100</v>
      </c>
      <c r="C212" s="31">
        <f>VLOOKUP($A212,級距!$A:$K,9,FALSE)</f>
        <v>2</v>
      </c>
      <c r="D212" s="31">
        <f>VLOOKUP($A212,級距!$A:$K,10,FALSE)</f>
        <v>6</v>
      </c>
      <c r="E212" s="31">
        <f>VLOOKUP($A212,級距!$A:$K,11,FALSE)</f>
        <v>2</v>
      </c>
      <c r="F212" s="31">
        <f t="shared" si="4"/>
        <v>1</v>
      </c>
      <c r="M212" s="57"/>
    </row>
    <row r="213" spans="1:13" s="32" customFormat="1" x14ac:dyDescent="0.25">
      <c r="A213" s="46" t="s">
        <v>372</v>
      </c>
      <c r="B213" s="45">
        <v>4150</v>
      </c>
      <c r="C213" s="31">
        <f>VLOOKUP($A213,級距!$A:$K,9,FALSE)</f>
        <v>1</v>
      </c>
      <c r="D213" s="31">
        <f>VLOOKUP($A213,級距!$A:$K,10,FALSE)</f>
        <v>4</v>
      </c>
      <c r="E213" s="31">
        <f>VLOOKUP($A213,級距!$A:$K,11,FALSE)</f>
        <v>2</v>
      </c>
      <c r="F213" s="31">
        <f t="shared" si="4"/>
        <v>1</v>
      </c>
      <c r="M213" s="57"/>
    </row>
    <row r="214" spans="1:13" s="32" customFormat="1" x14ac:dyDescent="0.25">
      <c r="A214" s="46" t="s">
        <v>362</v>
      </c>
      <c r="B214" s="45">
        <v>-6800</v>
      </c>
      <c r="C214" s="31">
        <f>VLOOKUP($A214,級距!$A:$K,9,FALSE)</f>
        <v>1</v>
      </c>
      <c r="D214" s="31">
        <f>VLOOKUP($A214,級距!$A:$K,10,FALSE)</f>
        <v>6</v>
      </c>
      <c r="E214" s="31">
        <f>VLOOKUP($A214,級距!$A:$K,11,FALSE)</f>
        <v>2</v>
      </c>
      <c r="F214" s="31">
        <f t="shared" si="4"/>
        <v>1</v>
      </c>
      <c r="M214" s="57"/>
    </row>
    <row r="215" spans="1:13" s="32" customFormat="1" x14ac:dyDescent="0.25">
      <c r="A215" s="46" t="s">
        <v>361</v>
      </c>
      <c r="B215" s="45">
        <v>-4950</v>
      </c>
      <c r="C215" s="31">
        <f>VLOOKUP($A215,級距!$A:$K,9,FALSE)</f>
        <v>1</v>
      </c>
      <c r="D215" s="31">
        <f>VLOOKUP($A215,級距!$A:$K,10,FALSE)</f>
        <v>1</v>
      </c>
      <c r="E215" s="31">
        <f>VLOOKUP($A215,級距!$A:$K,11,FALSE)</f>
        <v>2</v>
      </c>
      <c r="F215" s="31">
        <f t="shared" si="4"/>
        <v>1</v>
      </c>
      <c r="M215" s="57"/>
    </row>
    <row r="216" spans="1:13" s="32" customFormat="1" x14ac:dyDescent="0.25">
      <c r="A216" s="46" t="s">
        <v>360</v>
      </c>
      <c r="B216" s="45">
        <v>21050</v>
      </c>
      <c r="C216" s="31">
        <f>VLOOKUP($A216,級距!$A:$K,9,FALSE)</f>
        <v>4</v>
      </c>
      <c r="D216" s="31">
        <f>VLOOKUP($A216,級距!$A:$K,10,FALSE)</f>
        <v>7</v>
      </c>
      <c r="E216" s="31">
        <f>VLOOKUP($A216,級距!$A:$K,11,FALSE)</f>
        <v>3</v>
      </c>
      <c r="F216" s="31">
        <f t="shared" si="4"/>
        <v>1</v>
      </c>
      <c r="M216" s="57"/>
    </row>
    <row r="217" spans="1:13" s="32" customFormat="1" x14ac:dyDescent="0.25">
      <c r="A217" s="46" t="s">
        <v>357</v>
      </c>
      <c r="B217" s="45">
        <v>-5250</v>
      </c>
      <c r="C217" s="31">
        <f>VLOOKUP($A217,級距!$A:$K,9,FALSE)</f>
        <v>3</v>
      </c>
      <c r="D217" s="31">
        <f>VLOOKUP($A217,級距!$A:$K,10,FALSE)</f>
        <v>5</v>
      </c>
      <c r="E217" s="31">
        <f>VLOOKUP($A217,級距!$A:$K,11,FALSE)</f>
        <v>2</v>
      </c>
      <c r="F217" s="31">
        <f t="shared" si="4"/>
        <v>1</v>
      </c>
      <c r="M217" s="57"/>
    </row>
    <row r="218" spans="1:13" s="32" customFormat="1" x14ac:dyDescent="0.25">
      <c r="A218" s="46" t="s">
        <v>350</v>
      </c>
      <c r="B218" s="45">
        <v>13500</v>
      </c>
      <c r="C218" s="31">
        <f>VLOOKUP($A218,級距!$A:$K,9,FALSE)</f>
        <v>5</v>
      </c>
      <c r="D218" s="31">
        <f>VLOOKUP($A218,級距!$A:$K,10,FALSE)</f>
        <v>7</v>
      </c>
      <c r="E218" s="31">
        <f>VLOOKUP($A218,級距!$A:$K,11,FALSE)</f>
        <v>3</v>
      </c>
      <c r="F218" s="31">
        <f t="shared" si="4"/>
        <v>1</v>
      </c>
      <c r="M218" s="57"/>
    </row>
    <row r="219" spans="1:13" s="32" customFormat="1" x14ac:dyDescent="0.25">
      <c r="A219" s="46" t="s">
        <v>349</v>
      </c>
      <c r="B219" s="45">
        <v>7400</v>
      </c>
      <c r="C219" s="31">
        <f>VLOOKUP($A219,級距!$A:$K,9,FALSE)</f>
        <v>7</v>
      </c>
      <c r="D219" s="31">
        <f>VLOOKUP($A219,級距!$A:$K,10,FALSE)</f>
        <v>10</v>
      </c>
      <c r="E219" s="31">
        <f>VLOOKUP($A219,級距!$A:$K,11,FALSE)</f>
        <v>4</v>
      </c>
      <c r="F219" s="31">
        <f t="shared" si="4"/>
        <v>1</v>
      </c>
      <c r="M219" s="57"/>
    </row>
    <row r="220" spans="1:13" s="32" customFormat="1" x14ac:dyDescent="0.25">
      <c r="A220" s="46" t="s">
        <v>348</v>
      </c>
      <c r="B220" s="45">
        <v>-10900</v>
      </c>
      <c r="C220" s="31">
        <f>VLOOKUP($A220,級距!$A:$K,9,FALSE)</f>
        <v>5</v>
      </c>
      <c r="D220" s="31">
        <f>VLOOKUP($A220,級距!$A:$K,10,FALSE)</f>
        <v>5</v>
      </c>
      <c r="E220" s="31">
        <f>VLOOKUP($A220,級距!$A:$K,11,FALSE)</f>
        <v>2</v>
      </c>
      <c r="F220" s="31">
        <f t="shared" si="4"/>
        <v>1</v>
      </c>
      <c r="M220" s="57"/>
    </row>
    <row r="221" spans="1:13" s="32" customFormat="1" x14ac:dyDescent="0.25">
      <c r="A221" s="46" t="s">
        <v>345</v>
      </c>
      <c r="B221" s="45">
        <v>-7050</v>
      </c>
      <c r="C221" s="31">
        <f>VLOOKUP($A221,級距!$A:$K,9,FALSE)</f>
        <v>7</v>
      </c>
      <c r="D221" s="31">
        <f>VLOOKUP($A221,級距!$A:$K,10,FALSE)</f>
        <v>7</v>
      </c>
      <c r="E221" s="31">
        <f>VLOOKUP($A221,級距!$A:$K,11,FALSE)</f>
        <v>4</v>
      </c>
      <c r="F221" s="31">
        <f t="shared" si="4"/>
        <v>1</v>
      </c>
      <c r="M221" s="57"/>
    </row>
    <row r="222" spans="1:13" s="32" customFormat="1" x14ac:dyDescent="0.25">
      <c r="A222" s="46" t="s">
        <v>344</v>
      </c>
      <c r="B222" s="45">
        <v>150</v>
      </c>
      <c r="C222" s="31">
        <f>VLOOKUP($A222,級距!$A:$K,9,FALSE)</f>
        <v>5</v>
      </c>
      <c r="D222" s="31">
        <f>VLOOKUP($A222,級距!$A:$K,10,FALSE)</f>
        <v>4</v>
      </c>
      <c r="E222" s="31">
        <f>VLOOKUP($A222,級距!$A:$K,11,FALSE)</f>
        <v>2</v>
      </c>
      <c r="F222" s="31">
        <f t="shared" si="4"/>
        <v>1</v>
      </c>
      <c r="M222" s="57"/>
    </row>
    <row r="223" spans="1:13" s="32" customFormat="1" x14ac:dyDescent="0.25">
      <c r="A223" s="46" t="s">
        <v>343</v>
      </c>
      <c r="B223" s="45">
        <v>-10900</v>
      </c>
      <c r="C223" s="31">
        <f>VLOOKUP($A223,級距!$A:$K,9,FALSE)</f>
        <v>8</v>
      </c>
      <c r="D223" s="31">
        <f>VLOOKUP($A223,級距!$A:$K,10,FALSE)</f>
        <v>3</v>
      </c>
      <c r="E223" s="31">
        <f>VLOOKUP($A223,級距!$A:$K,11,FALSE)</f>
        <v>1</v>
      </c>
      <c r="F223" s="31">
        <f t="shared" si="4"/>
        <v>1</v>
      </c>
      <c r="M223" s="57"/>
    </row>
    <row r="224" spans="1:13" s="32" customFormat="1" x14ac:dyDescent="0.25">
      <c r="A224" s="46" t="s">
        <v>341</v>
      </c>
      <c r="B224" s="45">
        <v>-5800</v>
      </c>
      <c r="C224" s="31">
        <f>VLOOKUP($A224,級距!$A:$K,9,FALSE)</f>
        <v>8</v>
      </c>
      <c r="D224" s="31">
        <f>VLOOKUP($A224,級距!$A:$K,10,FALSE)</f>
        <v>8</v>
      </c>
      <c r="E224" s="31">
        <f>VLOOKUP($A224,級距!$A:$K,11,FALSE)</f>
        <v>4</v>
      </c>
      <c r="F224" s="31">
        <f t="shared" si="4"/>
        <v>1</v>
      </c>
      <c r="M224" s="57"/>
    </row>
    <row r="225" spans="1:13" s="32" customFormat="1" x14ac:dyDescent="0.25">
      <c r="A225" s="46" t="s">
        <v>340</v>
      </c>
      <c r="B225" s="45">
        <v>22800</v>
      </c>
      <c r="C225" s="31">
        <f>VLOOKUP($A225,級距!$A:$K,9,FALSE)</f>
        <v>8</v>
      </c>
      <c r="D225" s="31">
        <f>VLOOKUP($A225,級距!$A:$K,10,FALSE)</f>
        <v>7</v>
      </c>
      <c r="E225" s="31">
        <f>VLOOKUP($A225,級距!$A:$K,11,FALSE)</f>
        <v>4</v>
      </c>
      <c r="F225" s="31">
        <f t="shared" si="4"/>
        <v>1</v>
      </c>
      <c r="M225" s="57"/>
    </row>
    <row r="226" spans="1:13" s="32" customFormat="1" x14ac:dyDescent="0.25">
      <c r="A226" s="46" t="s">
        <v>339</v>
      </c>
      <c r="B226" s="45">
        <v>300</v>
      </c>
      <c r="C226" s="31">
        <f>VLOOKUP($A226,級距!$A:$K,9,FALSE)</f>
        <v>4</v>
      </c>
      <c r="D226" s="31">
        <f>VLOOKUP($A226,級距!$A:$K,10,FALSE)</f>
        <v>3</v>
      </c>
      <c r="E226" s="31">
        <f>VLOOKUP($A226,級距!$A:$K,11,FALSE)</f>
        <v>2</v>
      </c>
      <c r="F226" s="31">
        <f t="shared" si="4"/>
        <v>1</v>
      </c>
      <c r="M226" s="57"/>
    </row>
    <row r="227" spans="1:13" s="32" customFormat="1" x14ac:dyDescent="0.25">
      <c r="A227" s="46" t="s">
        <v>336</v>
      </c>
      <c r="B227" s="45">
        <v>-5800</v>
      </c>
      <c r="C227" s="31">
        <f>VLOOKUP($A227,級距!$A:$K,9,FALSE)</f>
        <v>7</v>
      </c>
      <c r="D227" s="31">
        <f>VLOOKUP($A227,級距!$A:$K,10,FALSE)</f>
        <v>9</v>
      </c>
      <c r="E227" s="31">
        <f>VLOOKUP($A227,級距!$A:$K,11,FALSE)</f>
        <v>4</v>
      </c>
      <c r="F227" s="31">
        <f t="shared" si="4"/>
        <v>1</v>
      </c>
      <c r="M227" s="57"/>
    </row>
    <row r="228" spans="1:13" s="32" customFormat="1" x14ac:dyDescent="0.25">
      <c r="A228" s="46" t="s">
        <v>335</v>
      </c>
      <c r="B228" s="45">
        <v>-7600</v>
      </c>
      <c r="C228" s="31">
        <f>VLOOKUP($A228,級距!$A:$K,9,FALSE)</f>
        <v>4</v>
      </c>
      <c r="D228" s="31">
        <f>VLOOKUP($A228,級距!$A:$K,10,FALSE)</f>
        <v>4</v>
      </c>
      <c r="E228" s="31">
        <f>VLOOKUP($A228,級距!$A:$K,11,FALSE)</f>
        <v>2</v>
      </c>
      <c r="F228" s="31">
        <f t="shared" si="4"/>
        <v>1</v>
      </c>
      <c r="M228" s="57"/>
    </row>
    <row r="229" spans="1:13" s="32" customFormat="1" x14ac:dyDescent="0.25">
      <c r="A229" s="46" t="s">
        <v>334</v>
      </c>
      <c r="B229" s="45">
        <v>-7050</v>
      </c>
      <c r="C229" s="31">
        <f>VLOOKUP($A229,級距!$A:$K,9,FALSE)</f>
        <v>3</v>
      </c>
      <c r="D229" s="31">
        <f>VLOOKUP($A229,級距!$A:$K,10,FALSE)</f>
        <v>6</v>
      </c>
      <c r="E229" s="31">
        <f>VLOOKUP($A229,級距!$A:$K,11,FALSE)</f>
        <v>2</v>
      </c>
      <c r="F229" s="31">
        <f t="shared" si="4"/>
        <v>1</v>
      </c>
      <c r="M229" s="57"/>
    </row>
    <row r="230" spans="1:13" s="32" customFormat="1" x14ac:dyDescent="0.25">
      <c r="A230" s="46" t="s">
        <v>333</v>
      </c>
      <c r="B230" s="45">
        <v>-10900</v>
      </c>
      <c r="C230" s="31">
        <f>VLOOKUP($A230,級距!$A:$K,9,FALSE)</f>
        <v>3</v>
      </c>
      <c r="D230" s="31">
        <f>VLOOKUP($A230,級距!$A:$K,10,FALSE)</f>
        <v>8</v>
      </c>
      <c r="E230" s="31">
        <f>VLOOKUP($A230,級距!$A:$K,11,FALSE)</f>
        <v>3</v>
      </c>
      <c r="F230" s="31">
        <f t="shared" si="4"/>
        <v>1</v>
      </c>
      <c r="M230" s="57"/>
    </row>
    <row r="231" spans="1:13" s="32" customFormat="1" x14ac:dyDescent="0.25">
      <c r="A231" s="46" t="s">
        <v>331</v>
      </c>
      <c r="B231" s="45">
        <v>-5800</v>
      </c>
      <c r="C231" s="31">
        <f>VLOOKUP($A231,級距!$A:$K,9,FALSE)</f>
        <v>5</v>
      </c>
      <c r="D231" s="31">
        <f>VLOOKUP($A231,級距!$A:$K,10,FALSE)</f>
        <v>4</v>
      </c>
      <c r="E231" s="31">
        <f>VLOOKUP($A231,級距!$A:$K,11,FALSE)</f>
        <v>2</v>
      </c>
      <c r="F231" s="31">
        <f t="shared" si="4"/>
        <v>1</v>
      </c>
      <c r="M231" s="57"/>
    </row>
    <row r="232" spans="1:13" s="32" customFormat="1" x14ac:dyDescent="0.25">
      <c r="A232" s="46" t="s">
        <v>329</v>
      </c>
      <c r="B232" s="45">
        <v>26550</v>
      </c>
      <c r="C232" s="31">
        <f>VLOOKUP($A232,級距!$A:$K,9,FALSE)</f>
        <v>8</v>
      </c>
      <c r="D232" s="31">
        <f>VLOOKUP($A232,級距!$A:$K,10,FALSE)</f>
        <v>7</v>
      </c>
      <c r="E232" s="31">
        <f>VLOOKUP($A232,級距!$A:$K,11,FALSE)</f>
        <v>4</v>
      </c>
      <c r="F232" s="31">
        <f t="shared" si="4"/>
        <v>1</v>
      </c>
      <c r="M232" s="57"/>
    </row>
    <row r="233" spans="1:13" s="32" customFormat="1" x14ac:dyDescent="0.25">
      <c r="A233" s="46" t="s">
        <v>328</v>
      </c>
      <c r="B233" s="45">
        <v>6550</v>
      </c>
      <c r="C233" s="31">
        <f>VLOOKUP($A233,級距!$A:$K,9,FALSE)</f>
        <v>8</v>
      </c>
      <c r="D233" s="31">
        <f>VLOOKUP($A233,級距!$A:$K,10,FALSE)</f>
        <v>5</v>
      </c>
      <c r="E233" s="31">
        <f>VLOOKUP($A233,級距!$A:$K,11,FALSE)</f>
        <v>1</v>
      </c>
      <c r="F233" s="31">
        <f t="shared" si="4"/>
        <v>1</v>
      </c>
      <c r="M233" s="57"/>
    </row>
    <row r="234" spans="1:13" s="32" customFormat="1" x14ac:dyDescent="0.25">
      <c r="A234" s="46" t="s">
        <v>327</v>
      </c>
      <c r="B234" s="45">
        <v>18550</v>
      </c>
      <c r="C234" s="31">
        <f>VLOOKUP($A234,級距!$A:$K,9,FALSE)</f>
        <v>7</v>
      </c>
      <c r="D234" s="31">
        <f>VLOOKUP($A234,級距!$A:$K,10,FALSE)</f>
        <v>2</v>
      </c>
      <c r="E234" s="31">
        <f>VLOOKUP($A234,級距!$A:$K,11,FALSE)</f>
        <v>1</v>
      </c>
      <c r="F234" s="31">
        <f t="shared" si="4"/>
        <v>1</v>
      </c>
      <c r="M234" s="57"/>
    </row>
    <row r="235" spans="1:13" s="32" customFormat="1" x14ac:dyDescent="0.25">
      <c r="A235" s="46" t="s">
        <v>326</v>
      </c>
      <c r="B235" s="45">
        <v>64400</v>
      </c>
      <c r="C235" s="31">
        <f>VLOOKUP($A235,級距!$A:$K,9,FALSE)</f>
        <v>10</v>
      </c>
      <c r="D235" s="31">
        <f>VLOOKUP($A235,級距!$A:$K,10,FALSE)</f>
        <v>9</v>
      </c>
      <c r="E235" s="31">
        <f>VLOOKUP($A235,級距!$A:$K,11,FALSE)</f>
        <v>4</v>
      </c>
      <c r="F235" s="31">
        <f t="shared" si="4"/>
        <v>1</v>
      </c>
      <c r="M235" s="57"/>
    </row>
    <row r="236" spans="1:13" s="32" customFormat="1" x14ac:dyDescent="0.25">
      <c r="A236" s="46" t="s">
        <v>323</v>
      </c>
      <c r="B236" s="45">
        <v>3950</v>
      </c>
      <c r="C236" s="31">
        <f>VLOOKUP($A236,級距!$A:$K,9,FALSE)</f>
        <v>5</v>
      </c>
      <c r="D236" s="31">
        <f>VLOOKUP($A236,級距!$A:$K,10,FALSE)</f>
        <v>7</v>
      </c>
      <c r="E236" s="31">
        <f>VLOOKUP($A236,級距!$A:$K,11,FALSE)</f>
        <v>3</v>
      </c>
      <c r="F236" s="31">
        <f t="shared" si="4"/>
        <v>1</v>
      </c>
      <c r="M236" s="57"/>
    </row>
    <row r="237" spans="1:13" s="32" customFormat="1" x14ac:dyDescent="0.25">
      <c r="A237" s="46" t="s">
        <v>321</v>
      </c>
      <c r="B237" s="45">
        <v>10200</v>
      </c>
      <c r="C237" s="31">
        <f>VLOOKUP($A237,級距!$A:$K,9,FALSE)</f>
        <v>5</v>
      </c>
      <c r="D237" s="31">
        <f>VLOOKUP($A237,級距!$A:$K,10,FALSE)</f>
        <v>3</v>
      </c>
      <c r="E237" s="31">
        <f>VLOOKUP($A237,級距!$A:$K,11,FALSE)</f>
        <v>2</v>
      </c>
      <c r="F237" s="31">
        <f t="shared" si="4"/>
        <v>1</v>
      </c>
      <c r="M237" s="57"/>
    </row>
    <row r="238" spans="1:13" s="32" customFormat="1" x14ac:dyDescent="0.25">
      <c r="A238" s="46" t="s">
        <v>318</v>
      </c>
      <c r="B238" s="45">
        <v>1800</v>
      </c>
      <c r="C238" s="31">
        <f>VLOOKUP($A238,級距!$A:$K,9,FALSE)</f>
        <v>3</v>
      </c>
      <c r="D238" s="31">
        <f>VLOOKUP($A238,級距!$A:$K,10,FALSE)</f>
        <v>7</v>
      </c>
      <c r="E238" s="31">
        <f>VLOOKUP($A238,級距!$A:$K,11,FALSE)</f>
        <v>3</v>
      </c>
      <c r="F238" s="31">
        <f t="shared" si="4"/>
        <v>1</v>
      </c>
      <c r="M238" s="57"/>
    </row>
    <row r="239" spans="1:13" s="32" customFormat="1" x14ac:dyDescent="0.25">
      <c r="A239" s="46" t="s">
        <v>317</v>
      </c>
      <c r="B239" s="45">
        <v>1250</v>
      </c>
      <c r="C239" s="31">
        <f>VLOOKUP($A239,級距!$A:$K,9,FALSE)</f>
        <v>3</v>
      </c>
      <c r="D239" s="31">
        <f>VLOOKUP($A239,級距!$A:$K,10,FALSE)</f>
        <v>7</v>
      </c>
      <c r="E239" s="31">
        <f>VLOOKUP($A239,級距!$A:$K,11,FALSE)</f>
        <v>3</v>
      </c>
      <c r="F239" s="31">
        <f t="shared" si="4"/>
        <v>1</v>
      </c>
      <c r="M239" s="57"/>
    </row>
    <row r="240" spans="1:13" s="32" customFormat="1" x14ac:dyDescent="0.25">
      <c r="A240" s="46" t="s">
        <v>315</v>
      </c>
      <c r="B240" s="45">
        <v>9150</v>
      </c>
      <c r="C240" s="31">
        <f>VLOOKUP($A240,級距!$A:$K,9,FALSE)</f>
        <v>3</v>
      </c>
      <c r="D240" s="31">
        <f>VLOOKUP($A240,級距!$A:$K,10,FALSE)</f>
        <v>6</v>
      </c>
      <c r="E240" s="31">
        <f>VLOOKUP($A240,級距!$A:$K,11,FALSE)</f>
        <v>2</v>
      </c>
      <c r="F240" s="31">
        <f t="shared" si="4"/>
        <v>1</v>
      </c>
      <c r="M240" s="57"/>
    </row>
    <row r="241" spans="1:13" s="32" customFormat="1" x14ac:dyDescent="0.25">
      <c r="A241" s="46" t="s">
        <v>312</v>
      </c>
      <c r="B241" s="45">
        <v>1500</v>
      </c>
      <c r="C241" s="31">
        <f>VLOOKUP($A241,級距!$A:$K,9,FALSE)</f>
        <v>5</v>
      </c>
      <c r="D241" s="31">
        <f>VLOOKUP($A241,級距!$A:$K,10,FALSE)</f>
        <v>3</v>
      </c>
      <c r="E241" s="31">
        <f>VLOOKUP($A241,級距!$A:$K,11,FALSE)</f>
        <v>2</v>
      </c>
      <c r="F241" s="31">
        <f t="shared" si="4"/>
        <v>1</v>
      </c>
      <c r="M241" s="57"/>
    </row>
    <row r="242" spans="1:13" s="32" customFormat="1" x14ac:dyDescent="0.25">
      <c r="A242" s="46" t="s">
        <v>311</v>
      </c>
      <c r="B242" s="45">
        <v>-11350</v>
      </c>
      <c r="C242" s="31">
        <f>VLOOKUP($A242,級距!$A:$K,9,FALSE)</f>
        <v>8</v>
      </c>
      <c r="D242" s="31">
        <f>VLOOKUP($A242,級距!$A:$K,10,FALSE)</f>
        <v>3</v>
      </c>
      <c r="E242" s="31">
        <f>VLOOKUP($A242,級距!$A:$K,11,FALSE)</f>
        <v>1</v>
      </c>
      <c r="F242" s="31">
        <f t="shared" si="4"/>
        <v>1</v>
      </c>
      <c r="M242" s="57"/>
    </row>
    <row r="243" spans="1:13" s="32" customFormat="1" x14ac:dyDescent="0.25">
      <c r="A243" s="46" t="s">
        <v>306</v>
      </c>
      <c r="B243" s="45">
        <v>-10900</v>
      </c>
      <c r="C243" s="31">
        <f>VLOOKUP($A243,級距!$A:$K,9,FALSE)</f>
        <v>5</v>
      </c>
      <c r="D243" s="31">
        <f>VLOOKUP($A243,級距!$A:$K,10,FALSE)</f>
        <v>6</v>
      </c>
      <c r="E243" s="31">
        <f>VLOOKUP($A243,級距!$A:$K,11,FALSE)</f>
        <v>2</v>
      </c>
      <c r="F243" s="31">
        <f t="shared" si="4"/>
        <v>1</v>
      </c>
      <c r="M243" s="57"/>
    </row>
    <row r="244" spans="1:13" s="32" customFormat="1" x14ac:dyDescent="0.25">
      <c r="A244" s="46" t="s">
        <v>305</v>
      </c>
      <c r="B244" s="45">
        <v>-5300</v>
      </c>
      <c r="C244" s="31">
        <f>VLOOKUP($A244,級距!$A:$K,9,FALSE)</f>
        <v>5</v>
      </c>
      <c r="D244" s="31">
        <f>VLOOKUP($A244,級距!$A:$K,10,FALSE)</f>
        <v>1</v>
      </c>
      <c r="E244" s="31">
        <f>VLOOKUP($A244,級距!$A:$K,11,FALSE)</f>
        <v>2</v>
      </c>
      <c r="F244" s="31">
        <f t="shared" si="4"/>
        <v>1</v>
      </c>
      <c r="M244" s="57"/>
    </row>
    <row r="245" spans="1:13" s="32" customFormat="1" x14ac:dyDescent="0.25">
      <c r="A245" s="46" t="s">
        <v>304</v>
      </c>
      <c r="B245" s="45">
        <v>4400</v>
      </c>
      <c r="C245" s="31">
        <f>VLOOKUP($A245,級距!$A:$K,9,FALSE)</f>
        <v>7</v>
      </c>
      <c r="D245" s="31">
        <f>VLOOKUP($A245,級距!$A:$K,10,FALSE)</f>
        <v>7</v>
      </c>
      <c r="E245" s="31">
        <f>VLOOKUP($A245,級距!$A:$K,11,FALSE)</f>
        <v>4</v>
      </c>
      <c r="F245" s="31">
        <f t="shared" si="4"/>
        <v>1</v>
      </c>
      <c r="M245" s="57"/>
    </row>
    <row r="246" spans="1:13" s="32" customFormat="1" x14ac:dyDescent="0.25">
      <c r="A246" s="46" t="s">
        <v>302</v>
      </c>
      <c r="B246" s="45">
        <v>-5700</v>
      </c>
      <c r="C246" s="31">
        <f>VLOOKUP($A246,級距!$A:$K,9,FALSE)</f>
        <v>6</v>
      </c>
      <c r="D246" s="31">
        <f>VLOOKUP($A246,級距!$A:$K,10,FALSE)</f>
        <v>7</v>
      </c>
      <c r="E246" s="31">
        <f>VLOOKUP($A246,級距!$A:$K,11,FALSE)</f>
        <v>4</v>
      </c>
      <c r="F246" s="31">
        <f t="shared" si="4"/>
        <v>1</v>
      </c>
      <c r="M246" s="57"/>
    </row>
    <row r="247" spans="1:13" s="32" customFormat="1" x14ac:dyDescent="0.25">
      <c r="A247" s="46" t="s">
        <v>301</v>
      </c>
      <c r="B247" s="45">
        <v>-7800</v>
      </c>
      <c r="C247" s="31">
        <f>VLOOKUP($A247,級距!$A:$K,9,FALSE)</f>
        <v>2</v>
      </c>
      <c r="D247" s="31">
        <f>VLOOKUP($A247,級距!$A:$K,10,FALSE)</f>
        <v>6</v>
      </c>
      <c r="E247" s="31">
        <f>VLOOKUP($A247,級距!$A:$K,11,FALSE)</f>
        <v>2</v>
      </c>
      <c r="F247" s="31">
        <f t="shared" si="4"/>
        <v>1</v>
      </c>
      <c r="M247" s="57"/>
    </row>
    <row r="248" spans="1:13" s="32" customFormat="1" x14ac:dyDescent="0.25">
      <c r="A248" s="46" t="s">
        <v>299</v>
      </c>
      <c r="B248" s="45">
        <v>-6300</v>
      </c>
      <c r="C248" s="31">
        <f>VLOOKUP($A248,級距!$A:$K,9,FALSE)</f>
        <v>5</v>
      </c>
      <c r="D248" s="31">
        <f>VLOOKUP($A248,級距!$A:$K,10,FALSE)</f>
        <v>3</v>
      </c>
      <c r="E248" s="31">
        <f>VLOOKUP($A248,級距!$A:$K,11,FALSE)</f>
        <v>2</v>
      </c>
      <c r="F248" s="31">
        <f t="shared" si="4"/>
        <v>1</v>
      </c>
      <c r="M248" s="57"/>
    </row>
    <row r="249" spans="1:13" s="32" customFormat="1" x14ac:dyDescent="0.25">
      <c r="A249" s="46" t="s">
        <v>298</v>
      </c>
      <c r="B249" s="45">
        <v>5050</v>
      </c>
      <c r="C249" s="31">
        <f>VLOOKUP($A249,級距!$A:$K,9,FALSE)</f>
        <v>4</v>
      </c>
      <c r="D249" s="31">
        <f>VLOOKUP($A249,級距!$A:$K,10,FALSE)</f>
        <v>4</v>
      </c>
      <c r="E249" s="31">
        <f>VLOOKUP($A249,級距!$A:$K,11,FALSE)</f>
        <v>2</v>
      </c>
      <c r="F249" s="31">
        <f t="shared" si="4"/>
        <v>1</v>
      </c>
      <c r="M249" s="57"/>
    </row>
    <row r="250" spans="1:13" s="32" customFormat="1" x14ac:dyDescent="0.25">
      <c r="A250" s="46" t="s">
        <v>297</v>
      </c>
      <c r="B250" s="45">
        <v>-5700</v>
      </c>
      <c r="C250" s="31">
        <f>VLOOKUP($A250,級距!$A:$K,9,FALSE)</f>
        <v>5</v>
      </c>
      <c r="D250" s="31">
        <f>VLOOKUP($A250,級距!$A:$K,10,FALSE)</f>
        <v>4</v>
      </c>
      <c r="E250" s="31">
        <f>VLOOKUP($A250,級距!$A:$K,11,FALSE)</f>
        <v>2</v>
      </c>
      <c r="F250" s="31">
        <f t="shared" si="4"/>
        <v>1</v>
      </c>
      <c r="M250" s="57"/>
    </row>
    <row r="251" spans="1:13" s="32" customFormat="1" x14ac:dyDescent="0.25">
      <c r="A251" s="46" t="s">
        <v>296</v>
      </c>
      <c r="B251" s="45">
        <v>7250</v>
      </c>
      <c r="C251" s="31">
        <f>VLOOKUP($A251,級距!$A:$K,9,FALSE)</f>
        <v>4</v>
      </c>
      <c r="D251" s="31">
        <f>VLOOKUP($A251,級距!$A:$K,10,FALSE)</f>
        <v>1</v>
      </c>
      <c r="E251" s="31">
        <f>VLOOKUP($A251,級距!$A:$K,11,FALSE)</f>
        <v>2</v>
      </c>
      <c r="F251" s="31">
        <f t="shared" si="4"/>
        <v>1</v>
      </c>
      <c r="M251" s="57"/>
    </row>
    <row r="252" spans="1:13" s="32" customFormat="1" x14ac:dyDescent="0.25">
      <c r="A252" s="46" t="s">
        <v>295</v>
      </c>
      <c r="B252" s="45">
        <v>42400</v>
      </c>
      <c r="C252" s="31">
        <f>VLOOKUP($A252,級距!$A:$K,9,FALSE)</f>
        <v>7</v>
      </c>
      <c r="D252" s="31">
        <f>VLOOKUP($A252,級距!$A:$K,10,FALSE)</f>
        <v>8</v>
      </c>
      <c r="E252" s="31">
        <f>VLOOKUP($A252,級距!$A:$K,11,FALSE)</f>
        <v>4</v>
      </c>
      <c r="F252" s="31">
        <f t="shared" si="4"/>
        <v>1</v>
      </c>
      <c r="M252" s="57"/>
    </row>
    <row r="253" spans="1:13" s="32" customFormat="1" x14ac:dyDescent="0.25">
      <c r="A253" s="46" t="s">
        <v>294</v>
      </c>
      <c r="B253" s="45">
        <v>-4300</v>
      </c>
      <c r="C253" s="31">
        <f>VLOOKUP($A253,級距!$A:$K,9,FALSE)</f>
        <v>2</v>
      </c>
      <c r="D253" s="31">
        <f>VLOOKUP($A253,級距!$A:$K,10,FALSE)</f>
        <v>4</v>
      </c>
      <c r="E253" s="31">
        <f>VLOOKUP($A253,級距!$A:$K,11,FALSE)</f>
        <v>2</v>
      </c>
      <c r="F253" s="31">
        <f t="shared" si="4"/>
        <v>1</v>
      </c>
      <c r="M253" s="57"/>
    </row>
    <row r="254" spans="1:13" s="32" customFormat="1" x14ac:dyDescent="0.25">
      <c r="A254" s="46" t="s">
        <v>293</v>
      </c>
      <c r="B254" s="45">
        <v>-6900</v>
      </c>
      <c r="C254" s="31">
        <f>VLOOKUP($A254,級距!$A:$K,9,FALSE)</f>
        <v>4</v>
      </c>
      <c r="D254" s="31">
        <f>VLOOKUP($A254,級距!$A:$K,10,FALSE)</f>
        <v>1</v>
      </c>
      <c r="E254" s="31">
        <f>VLOOKUP($A254,級距!$A:$K,11,FALSE)</f>
        <v>2</v>
      </c>
      <c r="F254" s="31">
        <f t="shared" si="4"/>
        <v>1</v>
      </c>
      <c r="M254" s="57"/>
    </row>
    <row r="255" spans="1:13" s="32" customFormat="1" x14ac:dyDescent="0.25">
      <c r="A255" s="46" t="s">
        <v>290</v>
      </c>
      <c r="B255" s="45">
        <v>-6600</v>
      </c>
      <c r="C255" s="31">
        <f>VLOOKUP($A255,級距!$A:$K,9,FALSE)</f>
        <v>5</v>
      </c>
      <c r="D255" s="31">
        <f>VLOOKUP($A255,級距!$A:$K,10,FALSE)</f>
        <v>2</v>
      </c>
      <c r="E255" s="31">
        <f>VLOOKUP($A255,級距!$A:$K,11,FALSE)</f>
        <v>2</v>
      </c>
      <c r="F255" s="31">
        <f t="shared" si="4"/>
        <v>1</v>
      </c>
      <c r="M255" s="57"/>
    </row>
    <row r="256" spans="1:13" s="32" customFormat="1" x14ac:dyDescent="0.25">
      <c r="A256" s="46" t="s">
        <v>289</v>
      </c>
      <c r="B256" s="45">
        <v>-5700</v>
      </c>
      <c r="C256" s="31">
        <f>VLOOKUP($A256,級距!$A:$K,9,FALSE)</f>
        <v>2</v>
      </c>
      <c r="D256" s="31">
        <f>VLOOKUP($A256,級距!$A:$K,10,FALSE)</f>
        <v>2</v>
      </c>
      <c r="E256" s="31">
        <f>VLOOKUP($A256,級距!$A:$K,11,FALSE)</f>
        <v>2</v>
      </c>
      <c r="F256" s="31">
        <f t="shared" si="4"/>
        <v>1</v>
      </c>
      <c r="M256" s="57"/>
    </row>
    <row r="257" spans="1:13" s="32" customFormat="1" x14ac:dyDescent="0.25">
      <c r="A257" s="46" t="s">
        <v>288</v>
      </c>
      <c r="B257" s="45">
        <v>16400</v>
      </c>
      <c r="C257" s="31">
        <f>VLOOKUP($A257,級距!$A:$K,9,FALSE)</f>
        <v>8</v>
      </c>
      <c r="D257" s="31">
        <f>VLOOKUP($A257,級距!$A:$K,10,FALSE)</f>
        <v>6</v>
      </c>
      <c r="E257" s="31">
        <f>VLOOKUP($A257,級距!$A:$K,11,FALSE)</f>
        <v>1</v>
      </c>
      <c r="F257" s="31">
        <f t="shared" si="4"/>
        <v>1</v>
      </c>
      <c r="M257" s="57"/>
    </row>
    <row r="258" spans="1:13" s="32" customFormat="1" x14ac:dyDescent="0.25">
      <c r="A258" s="46" t="s">
        <v>286</v>
      </c>
      <c r="B258" s="45">
        <v>-5700</v>
      </c>
      <c r="C258" s="31">
        <f>VLOOKUP($A258,級距!$A:$K,9,FALSE)</f>
        <v>5</v>
      </c>
      <c r="D258" s="31">
        <f>VLOOKUP($A258,級距!$A:$K,10,FALSE)</f>
        <v>1</v>
      </c>
      <c r="E258" s="31">
        <f>VLOOKUP($A258,級距!$A:$K,11,FALSE)</f>
        <v>2</v>
      </c>
      <c r="F258" s="31">
        <f t="shared" si="4"/>
        <v>1</v>
      </c>
      <c r="M258" s="57"/>
    </row>
    <row r="259" spans="1:13" s="32" customFormat="1" x14ac:dyDescent="0.25">
      <c r="A259" s="46" t="s">
        <v>285</v>
      </c>
      <c r="B259" s="45">
        <v>-1900</v>
      </c>
      <c r="C259" s="31">
        <f>VLOOKUP($A259,級距!$A:$K,9,FALSE)</f>
        <v>4</v>
      </c>
      <c r="D259" s="31">
        <f>VLOOKUP($A259,級距!$A:$K,10,FALSE)</f>
        <v>5</v>
      </c>
      <c r="E259" s="31">
        <f>VLOOKUP($A259,級距!$A:$K,11,FALSE)</f>
        <v>2</v>
      </c>
      <c r="F259" s="31">
        <f t="shared" si="4"/>
        <v>1</v>
      </c>
      <c r="M259" s="57"/>
    </row>
    <row r="260" spans="1:13" s="32" customFormat="1" x14ac:dyDescent="0.25">
      <c r="A260" s="46" t="s">
        <v>284</v>
      </c>
      <c r="B260" s="45">
        <v>17150</v>
      </c>
      <c r="C260" s="31">
        <f>VLOOKUP($A260,級距!$A:$K,9,FALSE)</f>
        <v>7</v>
      </c>
      <c r="D260" s="31">
        <f>VLOOKUP($A260,級距!$A:$K,10,FALSE)</f>
        <v>8</v>
      </c>
      <c r="E260" s="31">
        <f>VLOOKUP($A260,級距!$A:$K,11,FALSE)</f>
        <v>4</v>
      </c>
      <c r="F260" s="31">
        <f t="shared" ref="F260:F323" si="5">IF(A261&lt;&gt;A260,1,0)</f>
        <v>1</v>
      </c>
      <c r="M260" s="57"/>
    </row>
    <row r="261" spans="1:13" s="32" customFormat="1" x14ac:dyDescent="0.25">
      <c r="A261" s="46" t="s">
        <v>283</v>
      </c>
      <c r="B261" s="45">
        <v>7800</v>
      </c>
      <c r="C261" s="31">
        <f>VLOOKUP($A261,級距!$A:$K,9,FALSE)</f>
        <v>7</v>
      </c>
      <c r="D261" s="31">
        <f>VLOOKUP($A261,級距!$A:$K,10,FALSE)</f>
        <v>6</v>
      </c>
      <c r="E261" s="31">
        <f>VLOOKUP($A261,級距!$A:$K,11,FALSE)</f>
        <v>1</v>
      </c>
      <c r="F261" s="31">
        <f t="shared" si="5"/>
        <v>1</v>
      </c>
      <c r="M261" s="57"/>
    </row>
    <row r="262" spans="1:13" s="32" customFormat="1" x14ac:dyDescent="0.25">
      <c r="A262" s="46" t="s">
        <v>282</v>
      </c>
      <c r="B262" s="45">
        <v>4950</v>
      </c>
      <c r="C262" s="31">
        <f>VLOOKUP($A262,級距!$A:$K,9,FALSE)</f>
        <v>2</v>
      </c>
      <c r="D262" s="31">
        <f>VLOOKUP($A262,級距!$A:$K,10,FALSE)</f>
        <v>7</v>
      </c>
      <c r="E262" s="31">
        <f>VLOOKUP($A262,級距!$A:$K,11,FALSE)</f>
        <v>3</v>
      </c>
      <c r="F262" s="31">
        <f t="shared" si="5"/>
        <v>1</v>
      </c>
      <c r="M262" s="57"/>
    </row>
    <row r="263" spans="1:13" s="32" customFormat="1" x14ac:dyDescent="0.25">
      <c r="A263" s="46" t="s">
        <v>280</v>
      </c>
      <c r="B263" s="45">
        <v>-10850</v>
      </c>
      <c r="C263" s="31">
        <f>VLOOKUP($A263,級距!$A:$K,9,FALSE)</f>
        <v>7</v>
      </c>
      <c r="D263" s="31">
        <f>VLOOKUP($A263,級距!$A:$K,10,FALSE)</f>
        <v>7</v>
      </c>
      <c r="E263" s="31">
        <f>VLOOKUP($A263,級距!$A:$K,11,FALSE)</f>
        <v>4</v>
      </c>
      <c r="F263" s="31">
        <f t="shared" si="5"/>
        <v>1</v>
      </c>
      <c r="M263" s="57"/>
    </row>
    <row r="264" spans="1:13" s="32" customFormat="1" x14ac:dyDescent="0.25">
      <c r="A264" s="46" t="s">
        <v>278</v>
      </c>
      <c r="B264" s="45">
        <v>-1950</v>
      </c>
      <c r="C264" s="31">
        <f>VLOOKUP($A264,級距!$A:$K,9,FALSE)</f>
        <v>1</v>
      </c>
      <c r="D264" s="31">
        <f>VLOOKUP($A264,級距!$A:$K,10,FALSE)</f>
        <v>1</v>
      </c>
      <c r="E264" s="31">
        <f>VLOOKUP($A264,級距!$A:$K,11,FALSE)</f>
        <v>2</v>
      </c>
      <c r="F264" s="31">
        <f t="shared" si="5"/>
        <v>1</v>
      </c>
      <c r="M264" s="57"/>
    </row>
    <row r="265" spans="1:13" s="32" customFormat="1" x14ac:dyDescent="0.25">
      <c r="A265" s="46" t="s">
        <v>276</v>
      </c>
      <c r="B265" s="45">
        <v>-7150</v>
      </c>
      <c r="C265" s="31">
        <f>VLOOKUP($A265,級距!$A:$K,9,FALSE)</f>
        <v>2</v>
      </c>
      <c r="D265" s="31">
        <f>VLOOKUP($A265,級距!$A:$K,10,FALSE)</f>
        <v>7</v>
      </c>
      <c r="E265" s="31">
        <f>VLOOKUP($A265,級距!$A:$K,11,FALSE)</f>
        <v>3</v>
      </c>
      <c r="F265" s="31">
        <f t="shared" si="5"/>
        <v>1</v>
      </c>
      <c r="M265" s="57"/>
    </row>
    <row r="266" spans="1:13" s="32" customFormat="1" x14ac:dyDescent="0.25">
      <c r="A266" s="46" t="s">
        <v>275</v>
      </c>
      <c r="B266" s="45">
        <v>-6250</v>
      </c>
      <c r="C266" s="31">
        <f>VLOOKUP($A266,級距!$A:$K,9,FALSE)</f>
        <v>7</v>
      </c>
      <c r="D266" s="31">
        <f>VLOOKUP($A266,級距!$A:$K,10,FALSE)</f>
        <v>9</v>
      </c>
      <c r="E266" s="31">
        <f>VLOOKUP($A266,級距!$A:$K,11,FALSE)</f>
        <v>4</v>
      </c>
      <c r="F266" s="31">
        <f t="shared" si="5"/>
        <v>1</v>
      </c>
      <c r="M266" s="57"/>
    </row>
    <row r="267" spans="1:13" s="32" customFormat="1" x14ac:dyDescent="0.25">
      <c r="A267" s="46" t="s">
        <v>273</v>
      </c>
      <c r="B267" s="45">
        <v>1800</v>
      </c>
      <c r="C267" s="31">
        <f>VLOOKUP($A267,級距!$A:$K,9,FALSE)</f>
        <v>4</v>
      </c>
      <c r="D267" s="31">
        <f>VLOOKUP($A267,級距!$A:$K,10,FALSE)</f>
        <v>2</v>
      </c>
      <c r="E267" s="31">
        <f>VLOOKUP($A267,級距!$A:$K,11,FALSE)</f>
        <v>2</v>
      </c>
      <c r="F267" s="31">
        <f t="shared" si="5"/>
        <v>1</v>
      </c>
      <c r="M267" s="57"/>
    </row>
    <row r="268" spans="1:13" s="32" customFormat="1" x14ac:dyDescent="0.25">
      <c r="A268" s="46" t="s">
        <v>270</v>
      </c>
      <c r="B268" s="45">
        <v>-5800</v>
      </c>
      <c r="C268" s="31">
        <f>VLOOKUP($A268,級距!$A:$K,9,FALSE)</f>
        <v>1</v>
      </c>
      <c r="D268" s="31">
        <f>VLOOKUP($A268,級距!$A:$K,10,FALSE)</f>
        <v>1</v>
      </c>
      <c r="E268" s="31">
        <f>VLOOKUP($A268,級距!$A:$K,11,FALSE)</f>
        <v>2</v>
      </c>
      <c r="F268" s="31">
        <f t="shared" si="5"/>
        <v>1</v>
      </c>
      <c r="M268" s="57"/>
    </row>
    <row r="269" spans="1:13" s="32" customFormat="1" x14ac:dyDescent="0.25">
      <c r="A269" s="46" t="s">
        <v>267</v>
      </c>
      <c r="B269" s="45">
        <v>-3900</v>
      </c>
      <c r="C269" s="31">
        <f>VLOOKUP($A269,級距!$A:$K,9,FALSE)</f>
        <v>2</v>
      </c>
      <c r="D269" s="31">
        <f>VLOOKUP($A269,級距!$A:$K,10,FALSE)</f>
        <v>1</v>
      </c>
      <c r="E269" s="31">
        <f>VLOOKUP($A269,級距!$A:$K,11,FALSE)</f>
        <v>2</v>
      </c>
      <c r="F269" s="31">
        <f t="shared" si="5"/>
        <v>1</v>
      </c>
      <c r="M269" s="57"/>
    </row>
    <row r="270" spans="1:13" s="32" customFormat="1" x14ac:dyDescent="0.25">
      <c r="A270" s="46" t="s">
        <v>266</v>
      </c>
      <c r="B270" s="45">
        <v>-2000</v>
      </c>
      <c r="C270" s="31">
        <f>VLOOKUP($A270,級距!$A:$K,9,FALSE)</f>
        <v>8</v>
      </c>
      <c r="D270" s="31">
        <f>VLOOKUP($A270,級距!$A:$K,10,FALSE)</f>
        <v>3</v>
      </c>
      <c r="E270" s="31">
        <f>VLOOKUP($A270,級距!$A:$K,11,FALSE)</f>
        <v>1</v>
      </c>
      <c r="F270" s="31">
        <f t="shared" si="5"/>
        <v>1</v>
      </c>
      <c r="M270" s="57"/>
    </row>
    <row r="271" spans="1:13" s="32" customFormat="1" x14ac:dyDescent="0.25">
      <c r="A271" s="46" t="s">
        <v>265</v>
      </c>
      <c r="B271" s="45">
        <v>1000</v>
      </c>
      <c r="C271" s="31">
        <f>VLOOKUP($A271,級距!$A:$K,9,FALSE)</f>
        <v>3</v>
      </c>
      <c r="D271" s="31">
        <f>VLOOKUP($A271,級距!$A:$K,10,FALSE)</f>
        <v>1</v>
      </c>
      <c r="E271" s="31">
        <f>VLOOKUP($A271,級距!$A:$K,11,FALSE)</f>
        <v>2</v>
      </c>
      <c r="F271" s="31">
        <f t="shared" si="5"/>
        <v>1</v>
      </c>
      <c r="M271" s="57"/>
    </row>
    <row r="272" spans="1:13" s="32" customFormat="1" x14ac:dyDescent="0.25">
      <c r="A272" s="46" t="s">
        <v>263</v>
      </c>
      <c r="B272" s="45">
        <v>-5300</v>
      </c>
      <c r="C272" s="31">
        <f>VLOOKUP($A272,級距!$A:$K,9,FALSE)</f>
        <v>8</v>
      </c>
      <c r="D272" s="31">
        <f>VLOOKUP($A272,級距!$A:$K,10,FALSE)</f>
        <v>8</v>
      </c>
      <c r="E272" s="31">
        <f>VLOOKUP($A272,級距!$A:$K,11,FALSE)</f>
        <v>4</v>
      </c>
      <c r="F272" s="31">
        <f t="shared" si="5"/>
        <v>1</v>
      </c>
      <c r="M272" s="57"/>
    </row>
    <row r="273" spans="1:13" s="32" customFormat="1" x14ac:dyDescent="0.25">
      <c r="A273" s="46" t="s">
        <v>256</v>
      </c>
      <c r="B273" s="45">
        <v>-10900</v>
      </c>
      <c r="C273" s="31">
        <f>VLOOKUP($A273,級距!$A:$K,9,FALSE)</f>
        <v>9</v>
      </c>
      <c r="D273" s="31">
        <f>VLOOKUP($A273,級距!$A:$K,10,FALSE)</f>
        <v>8</v>
      </c>
      <c r="E273" s="31">
        <f>VLOOKUP($A273,級距!$A:$K,11,FALSE)</f>
        <v>4</v>
      </c>
      <c r="F273" s="31">
        <f t="shared" si="5"/>
        <v>1</v>
      </c>
      <c r="M273" s="57"/>
    </row>
    <row r="274" spans="1:13" s="32" customFormat="1" x14ac:dyDescent="0.25">
      <c r="A274" s="46" t="s">
        <v>255</v>
      </c>
      <c r="B274" s="45">
        <v>-6800</v>
      </c>
      <c r="C274" s="31">
        <f>VLOOKUP($A274,級距!$A:$K,9,FALSE)</f>
        <v>4</v>
      </c>
      <c r="D274" s="31">
        <f>VLOOKUP($A274,級距!$A:$K,10,FALSE)</f>
        <v>3</v>
      </c>
      <c r="E274" s="31">
        <f>VLOOKUP($A274,級距!$A:$K,11,FALSE)</f>
        <v>2</v>
      </c>
      <c r="F274" s="31">
        <f t="shared" si="5"/>
        <v>1</v>
      </c>
      <c r="M274" s="57"/>
    </row>
    <row r="275" spans="1:13" s="32" customFormat="1" x14ac:dyDescent="0.25">
      <c r="A275" s="46" t="s">
        <v>253</v>
      </c>
      <c r="B275" s="45">
        <v>-10900</v>
      </c>
      <c r="C275" s="31">
        <f>VLOOKUP($A275,級距!$A:$K,9,FALSE)</f>
        <v>5</v>
      </c>
      <c r="D275" s="31">
        <f>VLOOKUP($A275,級距!$A:$K,10,FALSE)</f>
        <v>6</v>
      </c>
      <c r="E275" s="31">
        <f>VLOOKUP($A275,級距!$A:$K,11,FALSE)</f>
        <v>2</v>
      </c>
      <c r="F275" s="31">
        <f t="shared" si="5"/>
        <v>1</v>
      </c>
      <c r="M275" s="57"/>
    </row>
    <row r="276" spans="1:13" s="32" customFormat="1" x14ac:dyDescent="0.25">
      <c r="A276" s="46" t="s">
        <v>251</v>
      </c>
      <c r="B276" s="45">
        <v>3800</v>
      </c>
      <c r="C276" s="31">
        <f>VLOOKUP($A276,級距!$A:$K,9,FALSE)</f>
        <v>5</v>
      </c>
      <c r="D276" s="31">
        <f>VLOOKUP($A276,級距!$A:$K,10,FALSE)</f>
        <v>3</v>
      </c>
      <c r="E276" s="31">
        <f>VLOOKUP($A276,級距!$A:$K,11,FALSE)</f>
        <v>2</v>
      </c>
      <c r="F276" s="31">
        <f t="shared" si="5"/>
        <v>1</v>
      </c>
      <c r="M276" s="57"/>
    </row>
    <row r="277" spans="1:13" s="32" customFormat="1" x14ac:dyDescent="0.25">
      <c r="A277" s="46" t="s">
        <v>250</v>
      </c>
      <c r="B277" s="45">
        <v>-10900</v>
      </c>
      <c r="C277" s="31">
        <f>VLOOKUP($A277,級距!$A:$K,9,FALSE)</f>
        <v>5</v>
      </c>
      <c r="D277" s="31">
        <f>VLOOKUP($A277,級距!$A:$K,10,FALSE)</f>
        <v>5</v>
      </c>
      <c r="E277" s="31">
        <f>VLOOKUP($A277,級距!$A:$K,11,FALSE)</f>
        <v>2</v>
      </c>
      <c r="F277" s="31">
        <f t="shared" si="5"/>
        <v>1</v>
      </c>
      <c r="M277" s="57"/>
    </row>
    <row r="278" spans="1:13" s="32" customFormat="1" x14ac:dyDescent="0.25">
      <c r="A278" s="46" t="s">
        <v>247</v>
      </c>
      <c r="B278" s="45">
        <v>7200</v>
      </c>
      <c r="C278" s="31">
        <f>VLOOKUP($A278,級距!$A:$K,9,FALSE)</f>
        <v>5</v>
      </c>
      <c r="D278" s="31">
        <f>VLOOKUP($A278,級距!$A:$K,10,FALSE)</f>
        <v>2</v>
      </c>
      <c r="E278" s="31">
        <f>VLOOKUP($A278,級距!$A:$K,11,FALSE)</f>
        <v>2</v>
      </c>
      <c r="F278" s="31">
        <f t="shared" si="5"/>
        <v>1</v>
      </c>
      <c r="M278" s="57"/>
    </row>
    <row r="279" spans="1:13" s="32" customFormat="1" x14ac:dyDescent="0.25">
      <c r="A279" s="46" t="s">
        <v>246</v>
      </c>
      <c r="B279" s="45">
        <v>-10850</v>
      </c>
      <c r="C279" s="31">
        <f>VLOOKUP($A279,級距!$A:$K,9,FALSE)</f>
        <v>7</v>
      </c>
      <c r="D279" s="31">
        <f>VLOOKUP($A279,級距!$A:$K,10,FALSE)</f>
        <v>3</v>
      </c>
      <c r="E279" s="31">
        <f>VLOOKUP($A279,級距!$A:$K,11,FALSE)</f>
        <v>1</v>
      </c>
      <c r="F279" s="31">
        <f t="shared" si="5"/>
        <v>1</v>
      </c>
      <c r="M279" s="57"/>
    </row>
    <row r="280" spans="1:13" s="32" customFormat="1" x14ac:dyDescent="0.25">
      <c r="A280" s="46" t="s">
        <v>243</v>
      </c>
      <c r="B280" s="45">
        <v>4400</v>
      </c>
      <c r="C280" s="31">
        <f>VLOOKUP($A280,級距!$A:$K,9,FALSE)</f>
        <v>7</v>
      </c>
      <c r="D280" s="31">
        <f>VLOOKUP($A280,級距!$A:$K,10,FALSE)</f>
        <v>4</v>
      </c>
      <c r="E280" s="31">
        <f>VLOOKUP($A280,級距!$A:$K,11,FALSE)</f>
        <v>1</v>
      </c>
      <c r="F280" s="31">
        <f t="shared" si="5"/>
        <v>1</v>
      </c>
      <c r="M280" s="57"/>
    </row>
    <row r="281" spans="1:13" s="32" customFormat="1" x14ac:dyDescent="0.25">
      <c r="A281" s="46" t="s">
        <v>242</v>
      </c>
      <c r="B281" s="45">
        <v>20300</v>
      </c>
      <c r="C281" s="31">
        <f>VLOOKUP($A281,級距!$A:$K,9,FALSE)</f>
        <v>10</v>
      </c>
      <c r="D281" s="31">
        <f>VLOOKUP($A281,級距!$A:$K,10,FALSE)</f>
        <v>9</v>
      </c>
      <c r="E281" s="31">
        <f>VLOOKUP($A281,級距!$A:$K,11,FALSE)</f>
        <v>4</v>
      </c>
      <c r="F281" s="31">
        <f t="shared" si="5"/>
        <v>1</v>
      </c>
      <c r="M281" s="57"/>
    </row>
    <row r="282" spans="1:13" s="32" customFormat="1" x14ac:dyDescent="0.25">
      <c r="A282" s="46" t="s">
        <v>241</v>
      </c>
      <c r="B282" s="45">
        <v>5550</v>
      </c>
      <c r="C282" s="31">
        <f>VLOOKUP($A282,級距!$A:$K,9,FALSE)</f>
        <v>3</v>
      </c>
      <c r="D282" s="31">
        <f>VLOOKUP($A282,級距!$A:$K,10,FALSE)</f>
        <v>1</v>
      </c>
      <c r="E282" s="31">
        <f>VLOOKUP($A282,級距!$A:$K,11,FALSE)</f>
        <v>2</v>
      </c>
      <c r="F282" s="31">
        <f t="shared" si="5"/>
        <v>1</v>
      </c>
      <c r="M282" s="57"/>
    </row>
    <row r="283" spans="1:13" s="32" customFormat="1" x14ac:dyDescent="0.25">
      <c r="A283" s="46" t="s">
        <v>240</v>
      </c>
      <c r="B283" s="45">
        <v>-5700</v>
      </c>
      <c r="C283" s="31">
        <f>VLOOKUP($A283,級距!$A:$K,9,FALSE)</f>
        <v>6</v>
      </c>
      <c r="D283" s="31">
        <f>VLOOKUP($A283,級距!$A:$K,10,FALSE)</f>
        <v>3</v>
      </c>
      <c r="E283" s="31">
        <f>VLOOKUP($A283,級距!$A:$K,11,FALSE)</f>
        <v>1</v>
      </c>
      <c r="F283" s="31">
        <f t="shared" si="5"/>
        <v>1</v>
      </c>
      <c r="M283" s="57"/>
    </row>
    <row r="284" spans="1:13" s="32" customFormat="1" x14ac:dyDescent="0.25">
      <c r="A284" s="46" t="s">
        <v>239</v>
      </c>
      <c r="B284" s="45">
        <v>12750</v>
      </c>
      <c r="C284" s="31">
        <f>VLOOKUP($A284,級距!$A:$K,9,FALSE)</f>
        <v>8</v>
      </c>
      <c r="D284" s="31">
        <f>VLOOKUP($A284,級距!$A:$K,10,FALSE)</f>
        <v>7</v>
      </c>
      <c r="E284" s="31">
        <f>VLOOKUP($A284,級距!$A:$K,11,FALSE)</f>
        <v>4</v>
      </c>
      <c r="F284" s="31">
        <f t="shared" si="5"/>
        <v>1</v>
      </c>
      <c r="M284" s="57"/>
    </row>
    <row r="285" spans="1:13" s="32" customFormat="1" x14ac:dyDescent="0.25">
      <c r="A285" s="46" t="s">
        <v>237</v>
      </c>
      <c r="B285" s="45">
        <v>11850</v>
      </c>
      <c r="C285" s="31">
        <f>VLOOKUP($A285,級距!$A:$K,9,FALSE)</f>
        <v>6</v>
      </c>
      <c r="D285" s="31">
        <f>VLOOKUP($A285,級距!$A:$K,10,FALSE)</f>
        <v>2</v>
      </c>
      <c r="E285" s="31">
        <f>VLOOKUP($A285,級距!$A:$K,11,FALSE)</f>
        <v>1</v>
      </c>
      <c r="F285" s="31">
        <f t="shared" si="5"/>
        <v>1</v>
      </c>
      <c r="M285" s="57"/>
    </row>
    <row r="286" spans="1:13" s="32" customFormat="1" x14ac:dyDescent="0.25">
      <c r="A286" s="46" t="s">
        <v>236</v>
      </c>
      <c r="B286" s="45">
        <v>-750</v>
      </c>
      <c r="C286" s="31">
        <f>VLOOKUP($A286,級距!$A:$K,9,FALSE)</f>
        <v>5</v>
      </c>
      <c r="D286" s="31">
        <f>VLOOKUP($A286,級距!$A:$K,10,FALSE)</f>
        <v>2</v>
      </c>
      <c r="E286" s="31">
        <f>VLOOKUP($A286,級距!$A:$K,11,FALSE)</f>
        <v>2</v>
      </c>
      <c r="F286" s="31">
        <f t="shared" si="5"/>
        <v>1</v>
      </c>
      <c r="M286" s="57"/>
    </row>
    <row r="287" spans="1:13" s="32" customFormat="1" x14ac:dyDescent="0.25">
      <c r="A287" s="46" t="s">
        <v>234</v>
      </c>
      <c r="B287" s="45">
        <v>14100</v>
      </c>
      <c r="C287" s="31">
        <f>VLOOKUP($A287,級距!$A:$K,9,FALSE)</f>
        <v>8</v>
      </c>
      <c r="D287" s="31">
        <f>VLOOKUP($A287,級距!$A:$K,10,FALSE)</f>
        <v>3</v>
      </c>
      <c r="E287" s="31">
        <f>VLOOKUP($A287,級距!$A:$K,11,FALSE)</f>
        <v>1</v>
      </c>
      <c r="F287" s="31">
        <f t="shared" si="5"/>
        <v>1</v>
      </c>
      <c r="M287" s="57"/>
    </row>
    <row r="288" spans="1:13" s="32" customFormat="1" x14ac:dyDescent="0.25">
      <c r="A288" s="46" t="s">
        <v>231</v>
      </c>
      <c r="B288" s="45">
        <v>2850</v>
      </c>
      <c r="C288" s="31">
        <f>VLOOKUP($A288,級距!$A:$K,9,FALSE)</f>
        <v>4</v>
      </c>
      <c r="D288" s="31">
        <f>VLOOKUP($A288,級距!$A:$K,10,FALSE)</f>
        <v>5</v>
      </c>
      <c r="E288" s="31">
        <f>VLOOKUP($A288,級距!$A:$K,11,FALSE)</f>
        <v>2</v>
      </c>
      <c r="F288" s="31">
        <f t="shared" si="5"/>
        <v>1</v>
      </c>
      <c r="M288" s="57"/>
    </row>
    <row r="289" spans="1:13" s="32" customFormat="1" x14ac:dyDescent="0.25">
      <c r="A289" s="46" t="s">
        <v>230</v>
      </c>
      <c r="B289" s="45">
        <v>24000</v>
      </c>
      <c r="C289" s="31">
        <f>VLOOKUP($A289,級距!$A:$K,9,FALSE)</f>
        <v>8</v>
      </c>
      <c r="D289" s="31">
        <f>VLOOKUP($A289,級距!$A:$K,10,FALSE)</f>
        <v>3</v>
      </c>
      <c r="E289" s="31">
        <f>VLOOKUP($A289,級距!$A:$K,11,FALSE)</f>
        <v>1</v>
      </c>
      <c r="F289" s="31">
        <f t="shared" si="5"/>
        <v>1</v>
      </c>
      <c r="M289" s="57"/>
    </row>
    <row r="290" spans="1:13" s="32" customFormat="1" x14ac:dyDescent="0.25">
      <c r="A290" s="46" t="s">
        <v>229</v>
      </c>
      <c r="B290" s="45">
        <v>-6800</v>
      </c>
      <c r="C290" s="31">
        <f>VLOOKUP($A290,級距!$A:$K,9,FALSE)</f>
        <v>4</v>
      </c>
      <c r="D290" s="31">
        <f>VLOOKUP($A290,級距!$A:$K,10,FALSE)</f>
        <v>6</v>
      </c>
      <c r="E290" s="31">
        <f>VLOOKUP($A290,級距!$A:$K,11,FALSE)</f>
        <v>2</v>
      </c>
      <c r="F290" s="31">
        <f t="shared" si="5"/>
        <v>1</v>
      </c>
      <c r="M290" s="57"/>
    </row>
    <row r="291" spans="1:13" s="32" customFormat="1" x14ac:dyDescent="0.25">
      <c r="A291" s="46" t="s">
        <v>227</v>
      </c>
      <c r="B291" s="45">
        <v>-11250</v>
      </c>
      <c r="C291" s="31">
        <f>VLOOKUP($A291,級距!$A:$K,9,FALSE)</f>
        <v>3</v>
      </c>
      <c r="D291" s="31">
        <f>VLOOKUP($A291,級距!$A:$K,10,FALSE)</f>
        <v>2</v>
      </c>
      <c r="E291" s="31">
        <f>VLOOKUP($A291,級距!$A:$K,11,FALSE)</f>
        <v>2</v>
      </c>
      <c r="F291" s="31">
        <f t="shared" si="5"/>
        <v>1</v>
      </c>
      <c r="M291" s="57"/>
    </row>
    <row r="292" spans="1:13" s="32" customFormat="1" x14ac:dyDescent="0.25">
      <c r="A292" s="46" t="s">
        <v>225</v>
      </c>
      <c r="B292" s="45">
        <v>-6600</v>
      </c>
      <c r="C292" s="31">
        <f>VLOOKUP($A292,級距!$A:$K,9,FALSE)</f>
        <v>7</v>
      </c>
      <c r="D292" s="31">
        <f>VLOOKUP($A292,級距!$A:$K,10,FALSE)</f>
        <v>6</v>
      </c>
      <c r="E292" s="31">
        <f>VLOOKUP($A292,級距!$A:$K,11,FALSE)</f>
        <v>1</v>
      </c>
      <c r="F292" s="31">
        <f t="shared" si="5"/>
        <v>1</v>
      </c>
      <c r="M292" s="57"/>
    </row>
    <row r="293" spans="1:13" s="32" customFormat="1" x14ac:dyDescent="0.25">
      <c r="A293" s="46" t="s">
        <v>219</v>
      </c>
      <c r="B293" s="45">
        <v>7000</v>
      </c>
      <c r="C293" s="31">
        <f>VLOOKUP($A293,級距!$A:$K,9,FALSE)</f>
        <v>6</v>
      </c>
      <c r="D293" s="31">
        <f>VLOOKUP($A293,級距!$A:$K,10,FALSE)</f>
        <v>7</v>
      </c>
      <c r="E293" s="31">
        <f>VLOOKUP($A293,級距!$A:$K,11,FALSE)</f>
        <v>4</v>
      </c>
      <c r="F293" s="31">
        <f t="shared" si="5"/>
        <v>1</v>
      </c>
      <c r="M293" s="57"/>
    </row>
    <row r="294" spans="1:13" s="32" customFormat="1" x14ac:dyDescent="0.25">
      <c r="A294" s="46" t="s">
        <v>218</v>
      </c>
      <c r="B294" s="45">
        <v>9750</v>
      </c>
      <c r="C294" s="31">
        <f>VLOOKUP($A294,級距!$A:$K,9,FALSE)</f>
        <v>8</v>
      </c>
      <c r="D294" s="31">
        <f>VLOOKUP($A294,級距!$A:$K,10,FALSE)</f>
        <v>6</v>
      </c>
      <c r="E294" s="31">
        <f>VLOOKUP($A294,級距!$A:$K,11,FALSE)</f>
        <v>1</v>
      </c>
      <c r="F294" s="31">
        <f t="shared" si="5"/>
        <v>1</v>
      </c>
      <c r="M294" s="57"/>
    </row>
    <row r="295" spans="1:13" s="32" customFormat="1" x14ac:dyDescent="0.25">
      <c r="A295" s="46" t="s">
        <v>217</v>
      </c>
      <c r="B295" s="45">
        <v>5950</v>
      </c>
      <c r="C295" s="31">
        <f>VLOOKUP($A295,級距!$A:$K,9,FALSE)</f>
        <v>8</v>
      </c>
      <c r="D295" s="31">
        <f>VLOOKUP($A295,級距!$A:$K,10,FALSE)</f>
        <v>4</v>
      </c>
      <c r="E295" s="31">
        <f>VLOOKUP($A295,級距!$A:$K,11,FALSE)</f>
        <v>1</v>
      </c>
      <c r="F295" s="31">
        <f t="shared" si="5"/>
        <v>1</v>
      </c>
      <c r="M295" s="57"/>
    </row>
    <row r="296" spans="1:13" s="32" customFormat="1" x14ac:dyDescent="0.25">
      <c r="A296" s="46" t="s">
        <v>216</v>
      </c>
      <c r="B296" s="45">
        <v>300</v>
      </c>
      <c r="C296" s="31">
        <f>VLOOKUP($A296,級距!$A:$K,9,FALSE)</f>
        <v>5</v>
      </c>
      <c r="D296" s="31">
        <f>VLOOKUP($A296,級距!$A:$K,10,FALSE)</f>
        <v>4</v>
      </c>
      <c r="E296" s="31">
        <f>VLOOKUP($A296,級距!$A:$K,11,FALSE)</f>
        <v>2</v>
      </c>
      <c r="F296" s="31">
        <f t="shared" si="5"/>
        <v>1</v>
      </c>
      <c r="M296" s="57"/>
    </row>
    <row r="297" spans="1:13" s="32" customFormat="1" x14ac:dyDescent="0.25">
      <c r="A297" s="46" t="s">
        <v>215</v>
      </c>
      <c r="B297" s="45">
        <v>2750</v>
      </c>
      <c r="C297" s="31">
        <f>VLOOKUP($A297,級距!$A:$K,9,FALSE)</f>
        <v>4</v>
      </c>
      <c r="D297" s="31">
        <f>VLOOKUP($A297,級距!$A:$K,10,FALSE)</f>
        <v>10</v>
      </c>
      <c r="E297" s="31">
        <f>VLOOKUP($A297,級距!$A:$K,11,FALSE)</f>
        <v>3</v>
      </c>
      <c r="F297" s="31">
        <f t="shared" si="5"/>
        <v>1</v>
      </c>
      <c r="M297" s="57"/>
    </row>
    <row r="298" spans="1:13" s="32" customFormat="1" x14ac:dyDescent="0.25">
      <c r="A298" s="46" t="s">
        <v>214</v>
      </c>
      <c r="B298" s="45">
        <v>24600</v>
      </c>
      <c r="C298" s="31">
        <f>VLOOKUP($A298,級距!$A:$K,9,FALSE)</f>
        <v>7</v>
      </c>
      <c r="D298" s="31">
        <f>VLOOKUP($A298,級距!$A:$K,10,FALSE)</f>
        <v>6</v>
      </c>
      <c r="E298" s="31">
        <f>VLOOKUP($A298,級距!$A:$K,11,FALSE)</f>
        <v>1</v>
      </c>
      <c r="F298" s="31">
        <f t="shared" si="5"/>
        <v>1</v>
      </c>
      <c r="M298" s="57"/>
    </row>
    <row r="299" spans="1:13" s="32" customFormat="1" x14ac:dyDescent="0.25">
      <c r="A299" s="46" t="s">
        <v>213</v>
      </c>
      <c r="B299" s="45">
        <v>5850</v>
      </c>
      <c r="C299" s="31">
        <f>VLOOKUP($A299,級距!$A:$K,9,FALSE)</f>
        <v>8</v>
      </c>
      <c r="D299" s="31">
        <f>VLOOKUP($A299,級距!$A:$K,10,FALSE)</f>
        <v>8</v>
      </c>
      <c r="E299" s="31">
        <f>VLOOKUP($A299,級距!$A:$K,11,FALSE)</f>
        <v>4</v>
      </c>
      <c r="F299" s="31">
        <f t="shared" si="5"/>
        <v>1</v>
      </c>
      <c r="M299" s="57"/>
    </row>
    <row r="300" spans="1:13" s="32" customFormat="1" x14ac:dyDescent="0.25">
      <c r="A300" s="46" t="s">
        <v>212</v>
      </c>
      <c r="B300" s="45">
        <v>-5800</v>
      </c>
      <c r="C300" s="31">
        <f>VLOOKUP($A300,級距!$A:$K,9,FALSE)</f>
        <v>9</v>
      </c>
      <c r="D300" s="31">
        <f>VLOOKUP($A300,級距!$A:$K,10,FALSE)</f>
        <v>10</v>
      </c>
      <c r="E300" s="31">
        <f>VLOOKUP($A300,級距!$A:$K,11,FALSE)</f>
        <v>4</v>
      </c>
      <c r="F300" s="31">
        <f t="shared" si="5"/>
        <v>1</v>
      </c>
      <c r="M300" s="57"/>
    </row>
    <row r="301" spans="1:13" s="32" customFormat="1" x14ac:dyDescent="0.25">
      <c r="A301" s="46" t="s">
        <v>210</v>
      </c>
      <c r="B301" s="45">
        <v>-10900</v>
      </c>
      <c r="C301" s="31">
        <f>VLOOKUP($A301,級距!$A:$K,9,FALSE)</f>
        <v>5</v>
      </c>
      <c r="D301" s="31">
        <f>VLOOKUP($A301,級距!$A:$K,10,FALSE)</f>
        <v>5</v>
      </c>
      <c r="E301" s="31">
        <f>VLOOKUP($A301,級距!$A:$K,11,FALSE)</f>
        <v>2</v>
      </c>
      <c r="F301" s="31">
        <f t="shared" si="5"/>
        <v>1</v>
      </c>
      <c r="M301" s="57"/>
    </row>
    <row r="302" spans="1:13" s="32" customFormat="1" x14ac:dyDescent="0.25">
      <c r="A302" s="46" t="s">
        <v>209</v>
      </c>
      <c r="B302" s="45">
        <v>3800</v>
      </c>
      <c r="C302" s="31">
        <f>VLOOKUP($A302,級距!$A:$K,9,FALSE)</f>
        <v>4</v>
      </c>
      <c r="D302" s="31">
        <f>VLOOKUP($A302,級距!$A:$K,10,FALSE)</f>
        <v>5</v>
      </c>
      <c r="E302" s="31">
        <f>VLOOKUP($A302,級距!$A:$K,11,FALSE)</f>
        <v>2</v>
      </c>
      <c r="F302" s="31">
        <f t="shared" si="5"/>
        <v>1</v>
      </c>
      <c r="M302" s="57"/>
    </row>
    <row r="303" spans="1:13" s="32" customFormat="1" x14ac:dyDescent="0.25">
      <c r="A303" s="46" t="s">
        <v>200</v>
      </c>
      <c r="B303" s="45">
        <v>6900</v>
      </c>
      <c r="C303" s="31">
        <f>VLOOKUP($A303,級距!$A:$K,9,FALSE)</f>
        <v>9</v>
      </c>
      <c r="D303" s="31">
        <f>VLOOKUP($A303,級距!$A:$K,10,FALSE)</f>
        <v>5</v>
      </c>
      <c r="E303" s="31">
        <f>VLOOKUP($A303,級距!$A:$K,11,FALSE)</f>
        <v>1</v>
      </c>
      <c r="F303" s="31">
        <f t="shared" si="5"/>
        <v>1</v>
      </c>
      <c r="M303" s="57"/>
    </row>
    <row r="304" spans="1:13" s="32" customFormat="1" x14ac:dyDescent="0.25">
      <c r="A304" s="46" t="s">
        <v>193</v>
      </c>
      <c r="B304" s="45">
        <v>15000</v>
      </c>
      <c r="C304" s="31">
        <f>VLOOKUP($A304,級距!$A:$K,9,FALSE)</f>
        <v>5</v>
      </c>
      <c r="D304" s="31">
        <f>VLOOKUP($A304,級距!$A:$K,10,FALSE)</f>
        <v>3</v>
      </c>
      <c r="E304" s="31">
        <f>VLOOKUP($A304,級距!$A:$K,11,FALSE)</f>
        <v>2</v>
      </c>
      <c r="F304" s="31">
        <f t="shared" si="5"/>
        <v>1</v>
      </c>
      <c r="M304" s="57"/>
    </row>
    <row r="305" spans="1:13" s="32" customFormat="1" x14ac:dyDescent="0.25">
      <c r="A305" s="46" t="s">
        <v>191</v>
      </c>
      <c r="B305" s="45">
        <v>-5800</v>
      </c>
      <c r="C305" s="31">
        <f>VLOOKUP($A305,級距!$A:$K,9,FALSE)</f>
        <v>1</v>
      </c>
      <c r="D305" s="31">
        <f>VLOOKUP($A305,級距!$A:$K,10,FALSE)</f>
        <v>2</v>
      </c>
      <c r="E305" s="31">
        <f>VLOOKUP($A305,級距!$A:$K,11,FALSE)</f>
        <v>2</v>
      </c>
      <c r="F305" s="31">
        <f t="shared" si="5"/>
        <v>1</v>
      </c>
      <c r="M305" s="57"/>
    </row>
    <row r="306" spans="1:13" s="32" customFormat="1" x14ac:dyDescent="0.25">
      <c r="A306" s="46" t="s">
        <v>186</v>
      </c>
      <c r="B306" s="45">
        <v>10300</v>
      </c>
      <c r="C306" s="31">
        <f>VLOOKUP($A306,級距!$A:$K,9,FALSE)</f>
        <v>9</v>
      </c>
      <c r="D306" s="31">
        <f>VLOOKUP($A306,級距!$A:$K,10,FALSE)</f>
        <v>8</v>
      </c>
      <c r="E306" s="31">
        <f>VLOOKUP($A306,級距!$A:$K,11,FALSE)</f>
        <v>4</v>
      </c>
      <c r="F306" s="31">
        <f t="shared" si="5"/>
        <v>1</v>
      </c>
      <c r="M306" s="57"/>
    </row>
    <row r="307" spans="1:13" s="32" customFormat="1" x14ac:dyDescent="0.25">
      <c r="A307" s="46" t="s">
        <v>185</v>
      </c>
      <c r="B307" s="45">
        <v>4950</v>
      </c>
      <c r="C307" s="31">
        <f>VLOOKUP($A307,級距!$A:$K,9,FALSE)</f>
        <v>5</v>
      </c>
      <c r="D307" s="31">
        <f>VLOOKUP($A307,級距!$A:$K,10,FALSE)</f>
        <v>7</v>
      </c>
      <c r="E307" s="31">
        <f>VLOOKUP($A307,級距!$A:$K,11,FALSE)</f>
        <v>3</v>
      </c>
      <c r="F307" s="31">
        <f t="shared" si="5"/>
        <v>1</v>
      </c>
      <c r="M307" s="57"/>
    </row>
    <row r="308" spans="1:13" s="32" customFormat="1" x14ac:dyDescent="0.25">
      <c r="A308" s="46" t="s">
        <v>184</v>
      </c>
      <c r="B308" s="45">
        <v>16050</v>
      </c>
      <c r="C308" s="31">
        <f>VLOOKUP($A308,級距!$A:$K,9,FALSE)</f>
        <v>7</v>
      </c>
      <c r="D308" s="31">
        <f>VLOOKUP($A308,級距!$A:$K,10,FALSE)</f>
        <v>5</v>
      </c>
      <c r="E308" s="31">
        <f>VLOOKUP($A308,級距!$A:$K,11,FALSE)</f>
        <v>1</v>
      </c>
      <c r="F308" s="31">
        <f t="shared" si="5"/>
        <v>1</v>
      </c>
      <c r="M308" s="57"/>
    </row>
    <row r="309" spans="1:13" s="32" customFormat="1" x14ac:dyDescent="0.25">
      <c r="A309" s="46" t="s">
        <v>183</v>
      </c>
      <c r="B309" s="45">
        <v>-6850</v>
      </c>
      <c r="C309" s="31">
        <f>VLOOKUP($A309,級距!$A:$K,9,FALSE)</f>
        <v>2</v>
      </c>
      <c r="D309" s="31">
        <f>VLOOKUP($A309,級距!$A:$K,10,FALSE)</f>
        <v>5</v>
      </c>
      <c r="E309" s="31">
        <f>VLOOKUP($A309,級距!$A:$K,11,FALSE)</f>
        <v>2</v>
      </c>
      <c r="F309" s="31">
        <f t="shared" si="5"/>
        <v>1</v>
      </c>
      <c r="M309" s="57"/>
    </row>
    <row r="310" spans="1:13" s="32" customFormat="1" x14ac:dyDescent="0.25">
      <c r="A310" s="46" t="s">
        <v>181</v>
      </c>
      <c r="B310" s="45">
        <v>18450</v>
      </c>
      <c r="C310" s="31">
        <f>VLOOKUP($A310,級距!$A:$K,9,FALSE)</f>
        <v>8</v>
      </c>
      <c r="D310" s="31">
        <f>VLOOKUP($A310,級距!$A:$K,10,FALSE)</f>
        <v>8</v>
      </c>
      <c r="E310" s="31">
        <f>VLOOKUP($A310,級距!$A:$K,11,FALSE)</f>
        <v>4</v>
      </c>
      <c r="F310" s="31">
        <f t="shared" si="5"/>
        <v>1</v>
      </c>
      <c r="M310" s="57"/>
    </row>
    <row r="311" spans="1:13" s="32" customFormat="1" x14ac:dyDescent="0.25">
      <c r="A311" s="46" t="s">
        <v>179</v>
      </c>
      <c r="B311" s="45">
        <v>-7800</v>
      </c>
      <c r="C311" s="31">
        <f>VLOOKUP($A311,級距!$A:$K,9,FALSE)</f>
        <v>1</v>
      </c>
      <c r="D311" s="31">
        <f>VLOOKUP($A311,級距!$A:$K,10,FALSE)</f>
        <v>3</v>
      </c>
      <c r="E311" s="31">
        <f>VLOOKUP($A311,級距!$A:$K,11,FALSE)</f>
        <v>2</v>
      </c>
      <c r="F311" s="31">
        <f t="shared" si="5"/>
        <v>1</v>
      </c>
      <c r="M311" s="57"/>
    </row>
    <row r="312" spans="1:13" s="32" customFormat="1" x14ac:dyDescent="0.25">
      <c r="A312" s="46" t="s">
        <v>178</v>
      </c>
      <c r="B312" s="45">
        <v>-8300</v>
      </c>
      <c r="C312" s="31">
        <f>VLOOKUP($A312,級距!$A:$K,9,FALSE)</f>
        <v>3</v>
      </c>
      <c r="D312" s="31">
        <f>VLOOKUP($A312,級距!$A:$K,10,FALSE)</f>
        <v>6</v>
      </c>
      <c r="E312" s="31">
        <f>VLOOKUP($A312,級距!$A:$K,11,FALSE)</f>
        <v>2</v>
      </c>
      <c r="F312" s="31">
        <f t="shared" si="5"/>
        <v>1</v>
      </c>
      <c r="M312" s="57"/>
    </row>
    <row r="313" spans="1:13" s="32" customFormat="1" x14ac:dyDescent="0.25">
      <c r="A313" s="46" t="s">
        <v>174</v>
      </c>
      <c r="B313" s="45">
        <v>21950</v>
      </c>
      <c r="C313" s="31" t="e">
        <f>VLOOKUP($A313,級距!$A:$K,9,FALSE)</f>
        <v>#N/A</v>
      </c>
      <c r="D313" s="31" t="e">
        <f>VLOOKUP($A313,級距!$A:$K,10,FALSE)</f>
        <v>#N/A</v>
      </c>
      <c r="E313" s="31" t="e">
        <f>VLOOKUP($A313,級距!$A:$K,11,FALSE)</f>
        <v>#N/A</v>
      </c>
      <c r="F313" s="31">
        <f t="shared" si="5"/>
        <v>1</v>
      </c>
      <c r="M313" s="57"/>
    </row>
    <row r="314" spans="1:13" s="32" customFormat="1" x14ac:dyDescent="0.25">
      <c r="A314" s="46" t="s">
        <v>173</v>
      </c>
      <c r="B314" s="45">
        <v>6400</v>
      </c>
      <c r="C314" s="31">
        <f>VLOOKUP($A314,級距!$A:$K,9,FALSE)</f>
        <v>7</v>
      </c>
      <c r="D314" s="31">
        <f>VLOOKUP($A314,級距!$A:$K,10,FALSE)</f>
        <v>4</v>
      </c>
      <c r="E314" s="31">
        <f>VLOOKUP($A314,級距!$A:$K,11,FALSE)</f>
        <v>1</v>
      </c>
      <c r="F314" s="31">
        <f t="shared" si="5"/>
        <v>1</v>
      </c>
      <c r="M314" s="57"/>
    </row>
    <row r="315" spans="1:13" s="32" customFormat="1" x14ac:dyDescent="0.25">
      <c r="A315" s="46" t="s">
        <v>171</v>
      </c>
      <c r="B315" s="45">
        <v>26700</v>
      </c>
      <c r="C315" s="31" t="e">
        <f>VLOOKUP($A315,級距!$A:$K,9,FALSE)</f>
        <v>#N/A</v>
      </c>
      <c r="D315" s="31" t="e">
        <f>VLOOKUP($A315,級距!$A:$K,10,FALSE)</f>
        <v>#N/A</v>
      </c>
      <c r="E315" s="31" t="e">
        <f>VLOOKUP($A315,級距!$A:$K,11,FALSE)</f>
        <v>#N/A</v>
      </c>
      <c r="F315" s="31">
        <f t="shared" si="5"/>
        <v>1</v>
      </c>
      <c r="M315" s="57"/>
    </row>
    <row r="316" spans="1:13" s="32" customFormat="1" x14ac:dyDescent="0.25">
      <c r="A316" s="46" t="s">
        <v>167</v>
      </c>
      <c r="B316" s="45">
        <v>17550</v>
      </c>
      <c r="C316" s="31">
        <f>VLOOKUP($A316,級距!$A:$K,9,FALSE)</f>
        <v>5</v>
      </c>
      <c r="D316" s="31">
        <f>VLOOKUP($A316,級距!$A:$K,10,FALSE)</f>
        <v>10</v>
      </c>
      <c r="E316" s="31">
        <f>VLOOKUP($A316,級距!$A:$K,11,FALSE)</f>
        <v>3</v>
      </c>
      <c r="F316" s="31">
        <f t="shared" si="5"/>
        <v>1</v>
      </c>
      <c r="M316" s="57"/>
    </row>
    <row r="317" spans="1:13" s="32" customFormat="1" x14ac:dyDescent="0.25">
      <c r="A317" s="46" t="s">
        <v>166</v>
      </c>
      <c r="B317" s="45">
        <v>-5700</v>
      </c>
      <c r="C317" s="31">
        <f>VLOOKUP($A317,級距!$A:$K,9,FALSE)</f>
        <v>1</v>
      </c>
      <c r="D317" s="31">
        <f>VLOOKUP($A317,級距!$A:$K,10,FALSE)</f>
        <v>5</v>
      </c>
      <c r="E317" s="31">
        <f>VLOOKUP($A317,級距!$A:$K,11,FALSE)</f>
        <v>2</v>
      </c>
      <c r="F317" s="31">
        <f t="shared" si="5"/>
        <v>1</v>
      </c>
      <c r="M317" s="57"/>
    </row>
    <row r="318" spans="1:13" s="32" customFormat="1" x14ac:dyDescent="0.25">
      <c r="A318" s="46" t="s">
        <v>162</v>
      </c>
      <c r="B318" s="45">
        <v>17850</v>
      </c>
      <c r="C318" s="31">
        <f>VLOOKUP($A318,級距!$A:$K,9,FALSE)</f>
        <v>2</v>
      </c>
      <c r="D318" s="31">
        <f>VLOOKUP($A318,級距!$A:$K,10,FALSE)</f>
        <v>3</v>
      </c>
      <c r="E318" s="31">
        <f>VLOOKUP($A318,級距!$A:$K,11,FALSE)</f>
        <v>2</v>
      </c>
      <c r="F318" s="31">
        <f t="shared" si="5"/>
        <v>1</v>
      </c>
      <c r="M318" s="57"/>
    </row>
    <row r="319" spans="1:13" s="32" customFormat="1" x14ac:dyDescent="0.25">
      <c r="A319" s="46" t="s">
        <v>157</v>
      </c>
      <c r="B319" s="45">
        <v>25800</v>
      </c>
      <c r="C319" s="31" t="e">
        <f>VLOOKUP($A319,級距!$A:$K,9,FALSE)</f>
        <v>#N/A</v>
      </c>
      <c r="D319" s="31" t="e">
        <f>VLOOKUP($A319,級距!$A:$K,10,FALSE)</f>
        <v>#N/A</v>
      </c>
      <c r="E319" s="31" t="e">
        <f>VLOOKUP($A319,級距!$A:$K,11,FALSE)</f>
        <v>#N/A</v>
      </c>
      <c r="F319" s="31">
        <f t="shared" si="5"/>
        <v>1</v>
      </c>
      <c r="M319" s="57"/>
    </row>
    <row r="320" spans="1:13" s="32" customFormat="1" x14ac:dyDescent="0.25">
      <c r="A320" s="46" t="s">
        <v>155</v>
      </c>
      <c r="B320" s="45">
        <v>23100</v>
      </c>
      <c r="C320" s="31">
        <f>VLOOKUP($A320,級距!$A:$K,9,FALSE)</f>
        <v>10</v>
      </c>
      <c r="D320" s="31">
        <f>VLOOKUP($A320,級距!$A:$K,10,FALSE)</f>
        <v>9</v>
      </c>
      <c r="E320" s="31">
        <f>VLOOKUP($A320,級距!$A:$K,11,FALSE)</f>
        <v>4</v>
      </c>
      <c r="F320" s="31">
        <f t="shared" si="5"/>
        <v>1</v>
      </c>
      <c r="M320" s="57"/>
    </row>
    <row r="321" spans="1:13" s="32" customFormat="1" x14ac:dyDescent="0.25">
      <c r="A321" s="46" t="s">
        <v>153</v>
      </c>
      <c r="B321" s="45">
        <v>-10900</v>
      </c>
      <c r="C321" s="31">
        <f>VLOOKUP($A321,級距!$A:$K,9,FALSE)</f>
        <v>9</v>
      </c>
      <c r="D321" s="31">
        <f>VLOOKUP($A321,級距!$A:$K,10,FALSE)</f>
        <v>10</v>
      </c>
      <c r="E321" s="31">
        <f>VLOOKUP($A321,級距!$A:$K,11,FALSE)</f>
        <v>4</v>
      </c>
      <c r="F321" s="31">
        <f t="shared" si="5"/>
        <v>1</v>
      </c>
      <c r="M321" s="57"/>
    </row>
    <row r="322" spans="1:13" s="32" customFormat="1" x14ac:dyDescent="0.25">
      <c r="A322" s="46" t="s">
        <v>151</v>
      </c>
      <c r="B322" s="45">
        <v>-10900</v>
      </c>
      <c r="C322" s="31">
        <f>VLOOKUP($A322,級距!$A:$K,9,FALSE)</f>
        <v>10</v>
      </c>
      <c r="D322" s="31">
        <f>VLOOKUP($A322,級距!$A:$K,10,FALSE)</f>
        <v>9</v>
      </c>
      <c r="E322" s="31">
        <f>VLOOKUP($A322,級距!$A:$K,11,FALSE)</f>
        <v>4</v>
      </c>
      <c r="F322" s="31">
        <f t="shared" si="5"/>
        <v>1</v>
      </c>
      <c r="M322" s="57"/>
    </row>
    <row r="323" spans="1:13" s="32" customFormat="1" x14ac:dyDescent="0.25">
      <c r="A323" s="46" t="s">
        <v>150</v>
      </c>
      <c r="B323" s="45">
        <v>-6600</v>
      </c>
      <c r="C323" s="31">
        <f>VLOOKUP($A323,級距!$A:$K,9,FALSE)</f>
        <v>4</v>
      </c>
      <c r="D323" s="31">
        <f>VLOOKUP($A323,級距!$A:$K,10,FALSE)</f>
        <v>6</v>
      </c>
      <c r="E323" s="31">
        <f>VLOOKUP($A323,級距!$A:$K,11,FALSE)</f>
        <v>2</v>
      </c>
      <c r="F323" s="31">
        <f t="shared" si="5"/>
        <v>1</v>
      </c>
      <c r="M323" s="57"/>
    </row>
    <row r="324" spans="1:13" s="32" customFormat="1" x14ac:dyDescent="0.25">
      <c r="A324" s="46" t="s">
        <v>148</v>
      </c>
      <c r="B324" s="45">
        <v>6000</v>
      </c>
      <c r="C324" s="31">
        <f>VLOOKUP($A324,級距!$A:$K,9,FALSE)</f>
        <v>1</v>
      </c>
      <c r="D324" s="31">
        <f>VLOOKUP($A324,級距!$A:$K,10,FALSE)</f>
        <v>3</v>
      </c>
      <c r="E324" s="31">
        <f>VLOOKUP($A324,級距!$A:$K,11,FALSE)</f>
        <v>2</v>
      </c>
      <c r="F324" s="31">
        <f t="shared" ref="F324:F340" si="6">IF(A325&lt;&gt;A324,1,0)</f>
        <v>1</v>
      </c>
      <c r="M324" s="57"/>
    </row>
    <row r="325" spans="1:13" s="32" customFormat="1" x14ac:dyDescent="0.25">
      <c r="A325" s="46" t="s">
        <v>147</v>
      </c>
      <c r="B325" s="45">
        <v>2350</v>
      </c>
      <c r="C325" s="31">
        <f>VLOOKUP($A325,級距!$A:$K,9,FALSE)</f>
        <v>10</v>
      </c>
      <c r="D325" s="31">
        <f>VLOOKUP($A325,級距!$A:$K,10,FALSE)</f>
        <v>7</v>
      </c>
      <c r="E325" s="31">
        <f>VLOOKUP($A325,級距!$A:$K,11,FALSE)</f>
        <v>4</v>
      </c>
      <c r="F325" s="31">
        <f t="shared" si="6"/>
        <v>1</v>
      </c>
      <c r="M325" s="57"/>
    </row>
    <row r="326" spans="1:13" s="32" customFormat="1" x14ac:dyDescent="0.25">
      <c r="A326" s="46" t="s">
        <v>145</v>
      </c>
      <c r="B326" s="45">
        <v>-5700</v>
      </c>
      <c r="C326" s="31">
        <f>VLOOKUP($A326,級距!$A:$K,9,FALSE)</f>
        <v>8</v>
      </c>
      <c r="D326" s="31">
        <f>VLOOKUP($A326,級距!$A:$K,10,FALSE)</f>
        <v>7</v>
      </c>
      <c r="E326" s="31">
        <f>VLOOKUP($A326,級距!$A:$K,11,FALSE)</f>
        <v>4</v>
      </c>
      <c r="F326" s="31">
        <f t="shared" si="6"/>
        <v>1</v>
      </c>
      <c r="M326" s="57"/>
    </row>
    <row r="327" spans="1:13" s="32" customFormat="1" x14ac:dyDescent="0.25">
      <c r="A327" s="46" t="s">
        <v>144</v>
      </c>
      <c r="B327" s="45">
        <v>-10650</v>
      </c>
      <c r="C327" s="31">
        <f>VLOOKUP($A327,級距!$A:$K,9,FALSE)</f>
        <v>4</v>
      </c>
      <c r="D327" s="31">
        <f>VLOOKUP($A327,級距!$A:$K,10,FALSE)</f>
        <v>2</v>
      </c>
      <c r="E327" s="31">
        <f>VLOOKUP($A327,級距!$A:$K,11,FALSE)</f>
        <v>2</v>
      </c>
      <c r="F327" s="31">
        <f t="shared" si="6"/>
        <v>1</v>
      </c>
      <c r="M327" s="57"/>
    </row>
    <row r="328" spans="1:13" s="32" customFormat="1" x14ac:dyDescent="0.25">
      <c r="A328" s="46" t="s">
        <v>142</v>
      </c>
      <c r="B328" s="45">
        <v>-5800</v>
      </c>
      <c r="C328" s="31">
        <f>VLOOKUP($A328,級距!$A:$K,9,FALSE)</f>
        <v>5</v>
      </c>
      <c r="D328" s="31">
        <f>VLOOKUP($A328,級距!$A:$K,10,FALSE)</f>
        <v>5</v>
      </c>
      <c r="E328" s="31">
        <f>VLOOKUP($A328,級距!$A:$K,11,FALSE)</f>
        <v>2</v>
      </c>
      <c r="F328" s="31">
        <f t="shared" si="6"/>
        <v>1</v>
      </c>
      <c r="M328" s="57"/>
    </row>
    <row r="329" spans="1:13" s="32" customFormat="1" x14ac:dyDescent="0.25">
      <c r="A329" s="46" t="s">
        <v>141</v>
      </c>
      <c r="B329" s="45">
        <v>8700</v>
      </c>
      <c r="C329" s="31">
        <f>VLOOKUP($A329,級距!$A:$K,9,FALSE)</f>
        <v>5</v>
      </c>
      <c r="D329" s="31">
        <f>VLOOKUP($A329,級距!$A:$K,10,FALSE)</f>
        <v>7</v>
      </c>
      <c r="E329" s="31">
        <f>VLOOKUP($A329,級距!$A:$K,11,FALSE)</f>
        <v>3</v>
      </c>
      <c r="F329" s="31">
        <f t="shared" si="6"/>
        <v>1</v>
      </c>
      <c r="M329" s="57"/>
    </row>
    <row r="330" spans="1:13" s="32" customFormat="1" x14ac:dyDescent="0.25">
      <c r="A330" s="46" t="s">
        <v>140</v>
      </c>
      <c r="B330" s="45">
        <v>27600</v>
      </c>
      <c r="C330" s="31">
        <f>VLOOKUP($A330,級距!$A:$K,9,FALSE)</f>
        <v>9</v>
      </c>
      <c r="D330" s="31">
        <f>VLOOKUP($A330,級距!$A:$K,10,FALSE)</f>
        <v>10</v>
      </c>
      <c r="E330" s="31">
        <f>VLOOKUP($A330,級距!$A:$K,11,FALSE)</f>
        <v>4</v>
      </c>
      <c r="F330" s="31">
        <f t="shared" si="6"/>
        <v>1</v>
      </c>
      <c r="M330" s="57"/>
    </row>
    <row r="331" spans="1:13" s="32" customFormat="1" x14ac:dyDescent="0.25">
      <c r="A331" s="46" t="s">
        <v>139</v>
      </c>
      <c r="B331" s="45">
        <v>-10900</v>
      </c>
      <c r="C331" s="31">
        <f>VLOOKUP($A331,級距!$A:$K,9,FALSE)</f>
        <v>8</v>
      </c>
      <c r="D331" s="31">
        <f>VLOOKUP($A331,級距!$A:$K,10,FALSE)</f>
        <v>9</v>
      </c>
      <c r="E331" s="31">
        <f>VLOOKUP($A331,級距!$A:$K,11,FALSE)</f>
        <v>4</v>
      </c>
      <c r="F331" s="31">
        <f t="shared" si="6"/>
        <v>1</v>
      </c>
      <c r="M331" s="57"/>
    </row>
    <row r="332" spans="1:13" s="32" customFormat="1" x14ac:dyDescent="0.25">
      <c r="A332" s="46" t="s">
        <v>138</v>
      </c>
      <c r="B332" s="45">
        <v>2850</v>
      </c>
      <c r="C332" s="31">
        <f>VLOOKUP($A332,級距!$A:$K,9,FALSE)</f>
        <v>3</v>
      </c>
      <c r="D332" s="31">
        <f>VLOOKUP($A332,級距!$A:$K,10,FALSE)</f>
        <v>3</v>
      </c>
      <c r="E332" s="31">
        <f>VLOOKUP($A332,級距!$A:$K,11,FALSE)</f>
        <v>2</v>
      </c>
      <c r="F332" s="31">
        <f t="shared" si="6"/>
        <v>1</v>
      </c>
      <c r="M332" s="57"/>
    </row>
    <row r="333" spans="1:13" s="32" customFormat="1" x14ac:dyDescent="0.25">
      <c r="A333" s="46" t="s">
        <v>137</v>
      </c>
      <c r="B333" s="45">
        <v>-10900</v>
      </c>
      <c r="C333" s="31">
        <f>VLOOKUP($A333,級距!$A:$K,9,FALSE)</f>
        <v>3</v>
      </c>
      <c r="D333" s="31">
        <f>VLOOKUP($A333,級距!$A:$K,10,FALSE)</f>
        <v>6</v>
      </c>
      <c r="E333" s="31">
        <f>VLOOKUP($A333,級距!$A:$K,11,FALSE)</f>
        <v>2</v>
      </c>
      <c r="F333" s="31">
        <f t="shared" si="6"/>
        <v>1</v>
      </c>
      <c r="M333" s="57"/>
    </row>
    <row r="334" spans="1:13" s="32" customFormat="1" x14ac:dyDescent="0.25">
      <c r="A334" s="46" t="s">
        <v>136</v>
      </c>
      <c r="B334" s="45">
        <v>-10850</v>
      </c>
      <c r="C334" s="31">
        <f>VLOOKUP($A334,級距!$A:$K,9,FALSE)</f>
        <v>3</v>
      </c>
      <c r="D334" s="31">
        <f>VLOOKUP($A334,級距!$A:$K,10,FALSE)</f>
        <v>7</v>
      </c>
      <c r="E334" s="31">
        <f>VLOOKUP($A334,級距!$A:$K,11,FALSE)</f>
        <v>3</v>
      </c>
      <c r="F334" s="31">
        <f t="shared" si="6"/>
        <v>1</v>
      </c>
      <c r="M334" s="57"/>
    </row>
    <row r="335" spans="1:13" s="32" customFormat="1" x14ac:dyDescent="0.25">
      <c r="A335" s="46" t="s">
        <v>135</v>
      </c>
      <c r="B335" s="45">
        <v>14100</v>
      </c>
      <c r="C335" s="31">
        <f>VLOOKUP($A335,級距!$A:$K,9,FALSE)</f>
        <v>5</v>
      </c>
      <c r="D335" s="31">
        <f>VLOOKUP($A335,級距!$A:$K,10,FALSE)</f>
        <v>10</v>
      </c>
      <c r="E335" s="31">
        <f>VLOOKUP($A335,級距!$A:$K,11,FALSE)</f>
        <v>3</v>
      </c>
      <c r="F335" s="31">
        <f t="shared" si="6"/>
        <v>1</v>
      </c>
      <c r="M335" s="57"/>
    </row>
    <row r="336" spans="1:13" s="32" customFormat="1" x14ac:dyDescent="0.25">
      <c r="A336" s="46" t="s">
        <v>134</v>
      </c>
      <c r="B336" s="45">
        <v>-3100</v>
      </c>
      <c r="C336" s="31">
        <f>VLOOKUP($A336,級距!$A:$K,9,FALSE)</f>
        <v>1</v>
      </c>
      <c r="D336" s="31">
        <f>VLOOKUP($A336,級距!$A:$K,10,FALSE)</f>
        <v>10</v>
      </c>
      <c r="E336" s="31">
        <f>VLOOKUP($A336,級距!$A:$K,11,FALSE)</f>
        <v>3</v>
      </c>
      <c r="F336" s="31">
        <f t="shared" si="6"/>
        <v>1</v>
      </c>
      <c r="M336" s="57"/>
    </row>
    <row r="337" spans="1:13" s="32" customFormat="1" x14ac:dyDescent="0.25">
      <c r="A337" s="46" t="s">
        <v>133</v>
      </c>
      <c r="B337" s="45">
        <v>6250</v>
      </c>
      <c r="C337" s="31">
        <f>VLOOKUP($A337,級距!$A:$K,9,FALSE)</f>
        <v>1</v>
      </c>
      <c r="D337" s="31">
        <f>VLOOKUP($A337,級距!$A:$K,10,FALSE)</f>
        <v>5</v>
      </c>
      <c r="E337" s="31">
        <f>VLOOKUP($A337,級距!$A:$K,11,FALSE)</f>
        <v>2</v>
      </c>
      <c r="F337" s="31">
        <f t="shared" si="6"/>
        <v>1</v>
      </c>
      <c r="M337" s="57"/>
    </row>
    <row r="338" spans="1:13" s="32" customFormat="1" x14ac:dyDescent="0.25">
      <c r="A338" s="46" t="s">
        <v>131</v>
      </c>
      <c r="B338" s="45">
        <v>-10900</v>
      </c>
      <c r="C338" s="31">
        <f>VLOOKUP($A338,級距!$A:$K,9,FALSE)</f>
        <v>1</v>
      </c>
      <c r="D338" s="31">
        <f>VLOOKUP($A338,級距!$A:$K,10,FALSE)</f>
        <v>4</v>
      </c>
      <c r="E338" s="31">
        <f>VLOOKUP($A338,級距!$A:$K,11,FALSE)</f>
        <v>2</v>
      </c>
      <c r="F338" s="31">
        <f t="shared" si="6"/>
        <v>1</v>
      </c>
      <c r="M338" s="57"/>
    </row>
    <row r="339" spans="1:13" s="32" customFormat="1" x14ac:dyDescent="0.25">
      <c r="A339" s="46" t="s">
        <v>130</v>
      </c>
      <c r="B339" s="45">
        <v>-6600</v>
      </c>
      <c r="C339" s="31">
        <f>VLOOKUP($A339,級距!$A:$K,9,FALSE)</f>
        <v>1</v>
      </c>
      <c r="D339" s="31">
        <f>VLOOKUP($A339,級距!$A:$K,10,FALSE)</f>
        <v>6</v>
      </c>
      <c r="E339" s="31">
        <f>VLOOKUP($A339,級距!$A:$K,11,FALSE)</f>
        <v>2</v>
      </c>
      <c r="F339" s="31">
        <f t="shared" si="6"/>
        <v>1</v>
      </c>
      <c r="M339" s="57"/>
    </row>
    <row r="340" spans="1:13" s="32" customFormat="1" x14ac:dyDescent="0.25">
      <c r="A340" s="46" t="s">
        <v>129</v>
      </c>
      <c r="B340" s="45">
        <v>-10900</v>
      </c>
      <c r="C340" s="31">
        <f>VLOOKUP($A340,級距!$A:$K,9,FALSE)</f>
        <v>2</v>
      </c>
      <c r="D340" s="31">
        <f>VLOOKUP($A340,級距!$A:$K,10,FALSE)</f>
        <v>4</v>
      </c>
      <c r="E340" s="31">
        <f>VLOOKUP($A340,級距!$A:$K,11,FALSE)</f>
        <v>2</v>
      </c>
      <c r="F340" s="31">
        <f t="shared" si="6"/>
        <v>1</v>
      </c>
      <c r="M340" s="57"/>
    </row>
    <row r="341" spans="1:13" s="32" customFormat="1" x14ac:dyDescent="0.25">
      <c r="A341" s="46"/>
      <c r="B341" s="45"/>
      <c r="C341" s="31"/>
      <c r="D341" s="31"/>
      <c r="E341" s="31"/>
      <c r="F341" s="31"/>
      <c r="M341" s="57"/>
    </row>
    <row r="342" spans="1:13" s="32" customFormat="1" x14ac:dyDescent="0.25">
      <c r="A342" s="46"/>
      <c r="B342" s="45"/>
      <c r="C342" s="31"/>
      <c r="D342" s="31"/>
      <c r="E342" s="31"/>
      <c r="F342" s="31"/>
      <c r="M342" s="57"/>
    </row>
    <row r="343" spans="1:13" s="32" customFormat="1" x14ac:dyDescent="0.25">
      <c r="A343" s="46"/>
      <c r="B343" s="45"/>
      <c r="C343" s="31"/>
      <c r="D343" s="31"/>
      <c r="E343" s="31"/>
      <c r="F343" s="31"/>
      <c r="M343" s="57"/>
    </row>
    <row r="344" spans="1:13" s="32" customFormat="1" x14ac:dyDescent="0.25">
      <c r="A344" s="46"/>
      <c r="B344" s="45"/>
      <c r="C344" s="31"/>
      <c r="D344" s="31"/>
      <c r="E344" s="31"/>
      <c r="F344" s="31"/>
      <c r="M344" s="57"/>
    </row>
    <row r="345" spans="1:13" s="32" customFormat="1" x14ac:dyDescent="0.25">
      <c r="A345" s="46"/>
      <c r="B345" s="45"/>
      <c r="C345" s="31"/>
      <c r="D345" s="31"/>
      <c r="E345" s="31"/>
      <c r="F345" s="31"/>
      <c r="M345" s="57"/>
    </row>
    <row r="346" spans="1:13" s="32" customFormat="1" x14ac:dyDescent="0.25">
      <c r="A346" s="46"/>
      <c r="B346" s="45"/>
      <c r="C346" s="31"/>
      <c r="D346" s="31"/>
      <c r="E346" s="31"/>
      <c r="F346" s="31"/>
      <c r="M346" s="57"/>
    </row>
    <row r="347" spans="1:13" s="32" customFormat="1" x14ac:dyDescent="0.25">
      <c r="A347" s="46"/>
      <c r="B347" s="45"/>
      <c r="C347" s="31"/>
      <c r="D347" s="31"/>
      <c r="E347" s="31"/>
      <c r="F347" s="31"/>
      <c r="M347" s="57"/>
    </row>
    <row r="348" spans="1:13" s="32" customFormat="1" x14ac:dyDescent="0.25">
      <c r="A348" s="46"/>
      <c r="B348" s="45"/>
      <c r="C348" s="31"/>
      <c r="D348" s="31"/>
      <c r="E348" s="31"/>
      <c r="F348" s="31"/>
      <c r="M348" s="57"/>
    </row>
    <row r="349" spans="1:13" s="32" customFormat="1" x14ac:dyDescent="0.25">
      <c r="A349" s="46"/>
      <c r="B349" s="45"/>
      <c r="C349" s="31"/>
      <c r="D349" s="31"/>
      <c r="E349" s="31"/>
      <c r="F349" s="31"/>
      <c r="M349" s="57"/>
    </row>
    <row r="350" spans="1:13" s="32" customFormat="1" x14ac:dyDescent="0.25">
      <c r="A350" s="46"/>
      <c r="B350" s="45"/>
      <c r="C350" s="31"/>
      <c r="D350" s="31"/>
      <c r="E350" s="31"/>
      <c r="F350" s="31"/>
      <c r="M350" s="57"/>
    </row>
    <row r="351" spans="1:13" s="32" customFormat="1" x14ac:dyDescent="0.25">
      <c r="A351" s="46"/>
      <c r="B351" s="45"/>
      <c r="C351" s="31"/>
      <c r="D351" s="31"/>
      <c r="E351" s="31"/>
      <c r="F351" s="31"/>
      <c r="M351" s="57"/>
    </row>
    <row r="352" spans="1:13" s="32" customFormat="1" x14ac:dyDescent="0.25">
      <c r="A352" s="46"/>
      <c r="B352" s="45"/>
      <c r="C352" s="31"/>
      <c r="D352" s="31"/>
      <c r="E352" s="31"/>
      <c r="F352" s="31"/>
      <c r="M352" s="57"/>
    </row>
    <row r="353" spans="1:13" s="32" customFormat="1" x14ac:dyDescent="0.25">
      <c r="A353" s="46"/>
      <c r="B353" s="45"/>
      <c r="C353" s="31"/>
      <c r="D353" s="31"/>
      <c r="E353" s="31"/>
      <c r="F353" s="31"/>
      <c r="M353" s="57"/>
    </row>
    <row r="354" spans="1:13" s="32" customFormat="1" x14ac:dyDescent="0.25">
      <c r="A354" s="46"/>
      <c r="B354" s="45"/>
      <c r="C354" s="31"/>
      <c r="D354" s="31"/>
      <c r="E354" s="31"/>
      <c r="F354" s="31"/>
      <c r="M354" s="57"/>
    </row>
    <row r="355" spans="1:13" s="32" customFormat="1" x14ac:dyDescent="0.25">
      <c r="A355" s="46"/>
      <c r="B355" s="45"/>
      <c r="C355" s="31"/>
      <c r="D355" s="31"/>
      <c r="E355" s="31"/>
      <c r="F355" s="31"/>
      <c r="M355" s="57"/>
    </row>
    <row r="356" spans="1:13" s="32" customFormat="1" x14ac:dyDescent="0.25">
      <c r="A356" s="46"/>
      <c r="B356" s="45"/>
      <c r="C356" s="31"/>
      <c r="D356" s="31"/>
      <c r="E356" s="31"/>
      <c r="F356" s="31"/>
      <c r="M356" s="57"/>
    </row>
    <row r="357" spans="1:13" s="32" customFormat="1" x14ac:dyDescent="0.25">
      <c r="A357" s="46"/>
      <c r="B357" s="45"/>
      <c r="C357" s="31"/>
      <c r="D357" s="31"/>
      <c r="E357" s="31"/>
      <c r="F357" s="31"/>
      <c r="M357" s="57"/>
    </row>
    <row r="358" spans="1:13" s="32" customFormat="1" x14ac:dyDescent="0.25">
      <c r="A358" s="46"/>
      <c r="B358" s="45"/>
      <c r="C358" s="31"/>
      <c r="D358" s="31"/>
      <c r="E358" s="31"/>
      <c r="F358" s="31"/>
      <c r="M358" s="57"/>
    </row>
    <row r="359" spans="1:13" s="32" customFormat="1" x14ac:dyDescent="0.25">
      <c r="A359" s="46"/>
      <c r="B359" s="45"/>
      <c r="C359" s="31"/>
      <c r="D359" s="31"/>
      <c r="E359" s="31"/>
      <c r="F359" s="31"/>
      <c r="M359" s="57"/>
    </row>
    <row r="360" spans="1:13" s="32" customFormat="1" x14ac:dyDescent="0.25">
      <c r="A360" s="46"/>
      <c r="B360" s="45"/>
      <c r="C360" s="31"/>
      <c r="D360" s="31"/>
      <c r="E360" s="31"/>
      <c r="F360" s="31"/>
      <c r="M360" s="57"/>
    </row>
    <row r="361" spans="1:13" s="32" customFormat="1" x14ac:dyDescent="0.25">
      <c r="A361" s="46"/>
      <c r="B361" s="45"/>
      <c r="C361" s="31"/>
      <c r="D361" s="31"/>
      <c r="E361" s="31"/>
      <c r="F361" s="31"/>
      <c r="M361" s="57"/>
    </row>
    <row r="362" spans="1:13" s="32" customFormat="1" x14ac:dyDescent="0.25">
      <c r="A362" s="46"/>
      <c r="B362" s="45"/>
      <c r="C362" s="31"/>
      <c r="D362" s="31"/>
      <c r="E362" s="31"/>
      <c r="F362" s="31"/>
      <c r="M362" s="57"/>
    </row>
    <row r="363" spans="1:13" s="32" customFormat="1" x14ac:dyDescent="0.25">
      <c r="A363" s="46"/>
      <c r="B363" s="45"/>
      <c r="C363" s="31"/>
      <c r="D363" s="31"/>
      <c r="E363" s="31"/>
      <c r="F363" s="31"/>
      <c r="M363" s="57"/>
    </row>
    <row r="364" spans="1:13" s="32" customFormat="1" x14ac:dyDescent="0.25">
      <c r="A364" s="46"/>
      <c r="B364" s="45"/>
      <c r="C364" s="31"/>
      <c r="D364" s="31"/>
      <c r="E364" s="31"/>
      <c r="F364" s="31"/>
      <c r="M364" s="57"/>
    </row>
    <row r="365" spans="1:13" s="32" customFormat="1" x14ac:dyDescent="0.25">
      <c r="A365" s="46"/>
      <c r="B365" s="45"/>
      <c r="C365" s="31"/>
      <c r="D365" s="31"/>
      <c r="E365" s="31"/>
      <c r="F365" s="31"/>
      <c r="M365" s="57"/>
    </row>
    <row r="366" spans="1:13" s="32" customFormat="1" x14ac:dyDescent="0.25">
      <c r="A366" s="46"/>
      <c r="B366" s="45"/>
      <c r="C366" s="31"/>
      <c r="D366" s="31"/>
      <c r="E366" s="31"/>
      <c r="F366" s="31"/>
      <c r="M366" s="57"/>
    </row>
    <row r="367" spans="1:13" s="32" customFormat="1" x14ac:dyDescent="0.25">
      <c r="A367" s="46"/>
      <c r="B367" s="45"/>
      <c r="C367" s="31"/>
      <c r="D367" s="31"/>
      <c r="E367" s="31"/>
      <c r="F367" s="31"/>
      <c r="M367" s="57"/>
    </row>
    <row r="368" spans="1:13" s="32" customFormat="1" x14ac:dyDescent="0.25">
      <c r="A368" s="46"/>
      <c r="B368" s="45"/>
      <c r="C368" s="31"/>
      <c r="D368" s="31"/>
      <c r="E368" s="31"/>
      <c r="F368" s="31"/>
      <c r="M368" s="57"/>
    </row>
    <row r="369" spans="1:13" s="32" customFormat="1" x14ac:dyDescent="0.25">
      <c r="A369" s="46"/>
      <c r="B369" s="45"/>
      <c r="C369" s="31"/>
      <c r="D369" s="31"/>
      <c r="E369" s="31"/>
      <c r="F369" s="31"/>
      <c r="M369" s="57"/>
    </row>
    <row r="370" spans="1:13" s="32" customFormat="1" x14ac:dyDescent="0.25">
      <c r="A370" s="46"/>
      <c r="B370" s="45"/>
      <c r="C370" s="31"/>
      <c r="D370" s="31"/>
      <c r="E370" s="31"/>
      <c r="F370" s="31"/>
      <c r="M370" s="57"/>
    </row>
    <row r="371" spans="1:13" s="32" customFormat="1" x14ac:dyDescent="0.25">
      <c r="A371" s="46"/>
      <c r="B371" s="45"/>
      <c r="C371" s="31"/>
      <c r="D371" s="31"/>
      <c r="E371" s="31"/>
      <c r="F371" s="31"/>
      <c r="M371" s="57"/>
    </row>
    <row r="372" spans="1:13" s="32" customFormat="1" x14ac:dyDescent="0.25">
      <c r="A372" s="46"/>
      <c r="B372" s="45"/>
      <c r="C372" s="31"/>
      <c r="D372" s="31"/>
      <c r="E372" s="31"/>
      <c r="F372" s="31"/>
      <c r="M372" s="57"/>
    </row>
    <row r="373" spans="1:13" s="32" customFormat="1" x14ac:dyDescent="0.25">
      <c r="A373" s="46"/>
      <c r="B373" s="45"/>
      <c r="C373" s="31"/>
      <c r="D373" s="31"/>
      <c r="E373" s="31"/>
      <c r="F373" s="31"/>
      <c r="M373" s="57"/>
    </row>
    <row r="374" spans="1:13" s="32" customFormat="1" x14ac:dyDescent="0.25">
      <c r="A374" s="46"/>
      <c r="B374" s="45"/>
      <c r="C374" s="31"/>
      <c r="D374" s="31"/>
      <c r="E374" s="31"/>
      <c r="F374" s="31"/>
      <c r="M374" s="57"/>
    </row>
    <row r="375" spans="1:13" s="32" customFormat="1" x14ac:dyDescent="0.25">
      <c r="A375" s="46"/>
      <c r="B375" s="45"/>
      <c r="C375" s="31"/>
      <c r="D375" s="31"/>
      <c r="E375" s="31"/>
      <c r="F375" s="31"/>
      <c r="M375" s="57"/>
    </row>
    <row r="376" spans="1:13" s="32" customFormat="1" x14ac:dyDescent="0.25">
      <c r="A376" s="46"/>
      <c r="B376" s="45"/>
      <c r="C376" s="31"/>
      <c r="D376" s="31"/>
      <c r="E376" s="31"/>
      <c r="F376" s="31"/>
      <c r="M376" s="57"/>
    </row>
    <row r="377" spans="1:13" s="32" customFormat="1" x14ac:dyDescent="0.25">
      <c r="A377" s="46"/>
      <c r="B377" s="45"/>
      <c r="C377" s="31"/>
      <c r="D377" s="31"/>
      <c r="E377" s="31"/>
      <c r="F377" s="31"/>
      <c r="M377" s="57"/>
    </row>
    <row r="378" spans="1:13" s="32" customFormat="1" x14ac:dyDescent="0.25">
      <c r="A378" s="46"/>
      <c r="B378" s="45"/>
      <c r="C378" s="31"/>
      <c r="D378" s="31"/>
      <c r="E378" s="31"/>
      <c r="F378" s="31"/>
      <c r="M378" s="57"/>
    </row>
    <row r="379" spans="1:13" s="32" customFormat="1" x14ac:dyDescent="0.25">
      <c r="A379" s="46"/>
      <c r="B379" s="45"/>
      <c r="C379" s="31"/>
      <c r="D379" s="31"/>
      <c r="E379" s="31"/>
      <c r="F379" s="31"/>
      <c r="M379" s="57"/>
    </row>
    <row r="380" spans="1:13" s="32" customFormat="1" x14ac:dyDescent="0.25">
      <c r="A380" s="46"/>
      <c r="B380" s="45"/>
      <c r="C380" s="31"/>
      <c r="D380" s="31"/>
      <c r="E380" s="31"/>
      <c r="F380" s="31"/>
      <c r="M380" s="57"/>
    </row>
    <row r="381" spans="1:13" s="32" customFormat="1" x14ac:dyDescent="0.25">
      <c r="A381" s="46"/>
      <c r="B381" s="45"/>
      <c r="C381" s="31"/>
      <c r="D381" s="31"/>
      <c r="E381" s="31"/>
      <c r="F381" s="31"/>
      <c r="M381" s="57"/>
    </row>
    <row r="382" spans="1:13" s="32" customFormat="1" x14ac:dyDescent="0.25">
      <c r="A382" s="46"/>
      <c r="B382" s="45"/>
      <c r="C382" s="31"/>
      <c r="D382" s="31"/>
      <c r="E382" s="31"/>
      <c r="F382" s="31"/>
      <c r="M382" s="57"/>
    </row>
    <row r="383" spans="1:13" s="32" customFormat="1" x14ac:dyDescent="0.25">
      <c r="A383" s="46"/>
      <c r="B383" s="45"/>
      <c r="C383" s="31"/>
      <c r="D383" s="31"/>
      <c r="E383" s="31"/>
      <c r="F383" s="31"/>
      <c r="M383" s="57"/>
    </row>
    <row r="384" spans="1:13" s="32" customFormat="1" x14ac:dyDescent="0.25">
      <c r="A384" s="46"/>
      <c r="B384" s="45"/>
      <c r="C384" s="31"/>
      <c r="D384" s="31"/>
      <c r="E384" s="31"/>
      <c r="F384" s="31"/>
      <c r="M384" s="57"/>
    </row>
    <row r="385" spans="1:13" s="32" customFormat="1" x14ac:dyDescent="0.25">
      <c r="A385" s="46"/>
      <c r="B385" s="45"/>
      <c r="C385" s="31"/>
      <c r="D385" s="31"/>
      <c r="E385" s="31"/>
      <c r="F385" s="31"/>
      <c r="M385" s="57"/>
    </row>
    <row r="386" spans="1:13" s="32" customFormat="1" x14ac:dyDescent="0.25">
      <c r="A386" s="46"/>
      <c r="B386" s="45"/>
      <c r="C386" s="31"/>
      <c r="D386" s="31"/>
      <c r="E386" s="31"/>
      <c r="F386" s="31"/>
      <c r="M386" s="57"/>
    </row>
    <row r="387" spans="1:13" s="32" customFormat="1" x14ac:dyDescent="0.25">
      <c r="A387" s="46"/>
      <c r="B387" s="45"/>
      <c r="C387" s="31"/>
      <c r="D387" s="31"/>
      <c r="E387" s="31"/>
      <c r="F387" s="31"/>
      <c r="M387" s="57"/>
    </row>
    <row r="388" spans="1:13" s="32" customFormat="1" x14ac:dyDescent="0.25">
      <c r="A388" s="46"/>
      <c r="B388" s="45"/>
      <c r="C388" s="31"/>
      <c r="D388" s="31"/>
      <c r="E388" s="31"/>
      <c r="F388" s="31"/>
      <c r="M388" s="57"/>
    </row>
    <row r="389" spans="1:13" s="32" customFormat="1" x14ac:dyDescent="0.25">
      <c r="A389" s="46"/>
      <c r="B389" s="45"/>
      <c r="C389" s="31"/>
      <c r="D389" s="31"/>
      <c r="E389" s="31"/>
      <c r="F389" s="31"/>
      <c r="M389" s="57"/>
    </row>
    <row r="390" spans="1:13" s="32" customFormat="1" x14ac:dyDescent="0.25">
      <c r="A390" s="46"/>
      <c r="B390" s="45"/>
      <c r="C390" s="31"/>
      <c r="D390" s="31"/>
      <c r="E390" s="31"/>
      <c r="F390" s="31"/>
      <c r="M390" s="57"/>
    </row>
    <row r="391" spans="1:13" s="32" customFormat="1" x14ac:dyDescent="0.25">
      <c r="A391" s="46"/>
      <c r="B391" s="45"/>
      <c r="C391" s="31"/>
      <c r="D391" s="31"/>
      <c r="E391" s="31"/>
      <c r="F391" s="31"/>
      <c r="M391" s="57"/>
    </row>
    <row r="392" spans="1:13" s="32" customFormat="1" x14ac:dyDescent="0.25">
      <c r="A392" s="46"/>
      <c r="B392" s="45"/>
      <c r="C392" s="31"/>
      <c r="D392" s="31"/>
      <c r="E392" s="31"/>
      <c r="F392" s="31"/>
      <c r="M392" s="57"/>
    </row>
    <row r="393" spans="1:13" s="32" customFormat="1" x14ac:dyDescent="0.25">
      <c r="A393" s="46"/>
      <c r="B393" s="45"/>
      <c r="C393" s="31"/>
      <c r="D393" s="31"/>
      <c r="E393" s="31"/>
      <c r="F393" s="31"/>
      <c r="M393" s="57"/>
    </row>
    <row r="394" spans="1:13" s="32" customFormat="1" x14ac:dyDescent="0.25">
      <c r="A394" s="46"/>
      <c r="B394" s="45"/>
      <c r="C394" s="31"/>
      <c r="D394" s="31"/>
      <c r="E394" s="31"/>
      <c r="F394" s="31"/>
      <c r="M394" s="57"/>
    </row>
    <row r="395" spans="1:13" s="32" customFormat="1" x14ac:dyDescent="0.25">
      <c r="A395" s="46"/>
      <c r="B395" s="45"/>
      <c r="C395" s="31"/>
      <c r="D395" s="31"/>
      <c r="E395" s="31"/>
      <c r="F395" s="31"/>
      <c r="M395" s="57"/>
    </row>
    <row r="396" spans="1:13" s="32" customFormat="1" x14ac:dyDescent="0.25">
      <c r="A396" s="46"/>
      <c r="B396" s="45"/>
      <c r="C396" s="31"/>
      <c r="D396" s="31"/>
      <c r="E396" s="31"/>
      <c r="F396" s="31"/>
      <c r="M396" s="57"/>
    </row>
    <row r="397" spans="1:13" s="32" customFormat="1" x14ac:dyDescent="0.25">
      <c r="A397" s="46"/>
      <c r="B397" s="45"/>
      <c r="C397" s="31"/>
      <c r="D397" s="31"/>
      <c r="E397" s="31"/>
      <c r="F397" s="31"/>
      <c r="M397" s="57"/>
    </row>
    <row r="398" spans="1:13" s="32" customFormat="1" x14ac:dyDescent="0.25">
      <c r="A398" s="46"/>
      <c r="B398" s="45"/>
      <c r="C398" s="31"/>
      <c r="D398" s="31"/>
      <c r="E398" s="31"/>
      <c r="F398" s="31"/>
      <c r="M398" s="57"/>
    </row>
    <row r="399" spans="1:13" s="32" customFormat="1" x14ac:dyDescent="0.25">
      <c r="A399" s="46"/>
      <c r="B399" s="45"/>
      <c r="C399" s="31"/>
      <c r="D399" s="31"/>
      <c r="E399" s="31"/>
      <c r="F399" s="31"/>
      <c r="M399" s="57"/>
    </row>
    <row r="400" spans="1:13" s="32" customFormat="1" x14ac:dyDescent="0.25">
      <c r="A400" s="46"/>
      <c r="B400" s="45"/>
      <c r="C400" s="31"/>
      <c r="D400" s="31"/>
      <c r="E400" s="31"/>
      <c r="F400" s="31"/>
      <c r="M400" s="57"/>
    </row>
    <row r="401" spans="1:13" s="32" customFormat="1" x14ac:dyDescent="0.25">
      <c r="A401" s="46"/>
      <c r="B401" s="45"/>
      <c r="C401" s="31"/>
      <c r="D401" s="31"/>
      <c r="E401" s="31"/>
      <c r="F401" s="31"/>
      <c r="M401" s="57"/>
    </row>
    <row r="402" spans="1:13" s="32" customFormat="1" x14ac:dyDescent="0.25">
      <c r="A402" s="46"/>
      <c r="B402" s="45"/>
      <c r="C402" s="31"/>
      <c r="D402" s="31"/>
      <c r="E402" s="31"/>
      <c r="F402" s="31"/>
      <c r="M402" s="57"/>
    </row>
    <row r="403" spans="1:13" s="32" customFormat="1" x14ac:dyDescent="0.25">
      <c r="A403" s="46"/>
      <c r="B403" s="45"/>
      <c r="C403" s="31"/>
      <c r="D403" s="31"/>
      <c r="E403" s="31"/>
      <c r="F403" s="31"/>
      <c r="M403" s="57"/>
    </row>
    <row r="404" spans="1:13" s="32" customFormat="1" x14ac:dyDescent="0.25">
      <c r="A404" s="46"/>
      <c r="B404" s="45"/>
      <c r="C404" s="31"/>
      <c r="D404" s="31"/>
      <c r="E404" s="31"/>
      <c r="F404" s="31"/>
      <c r="M404" s="57"/>
    </row>
    <row r="405" spans="1:13" s="32" customFormat="1" x14ac:dyDescent="0.25">
      <c r="A405" s="46"/>
      <c r="B405" s="45"/>
      <c r="C405" s="31"/>
      <c r="D405" s="31"/>
      <c r="E405" s="31"/>
      <c r="F405" s="31"/>
      <c r="M405" s="57"/>
    </row>
    <row r="406" spans="1:13" s="32" customFormat="1" x14ac:dyDescent="0.25">
      <c r="A406" s="46"/>
      <c r="B406" s="45"/>
      <c r="C406" s="31"/>
      <c r="D406" s="31"/>
      <c r="E406" s="31"/>
      <c r="F406" s="31"/>
      <c r="M406" s="57"/>
    </row>
    <row r="407" spans="1:13" s="32" customFormat="1" x14ac:dyDescent="0.25">
      <c r="A407" s="46"/>
      <c r="B407" s="45"/>
      <c r="C407" s="31"/>
      <c r="D407" s="31"/>
      <c r="E407" s="31"/>
      <c r="F407" s="31"/>
      <c r="M407" s="57"/>
    </row>
    <row r="408" spans="1:13" s="32" customFormat="1" x14ac:dyDescent="0.25">
      <c r="A408" s="46"/>
      <c r="B408" s="45"/>
      <c r="C408" s="31"/>
      <c r="D408" s="31"/>
      <c r="E408" s="31"/>
      <c r="F408" s="31"/>
      <c r="M408" s="57"/>
    </row>
    <row r="409" spans="1:13" s="32" customFormat="1" x14ac:dyDescent="0.25">
      <c r="A409" s="46"/>
      <c r="B409" s="45"/>
      <c r="C409" s="31"/>
      <c r="D409" s="31"/>
      <c r="E409" s="31"/>
      <c r="F409" s="31"/>
      <c r="M409" s="57"/>
    </row>
    <row r="410" spans="1:13" s="32" customFormat="1" x14ac:dyDescent="0.25">
      <c r="A410" s="46"/>
      <c r="B410" s="45"/>
      <c r="C410" s="31"/>
      <c r="D410" s="31"/>
      <c r="E410" s="31"/>
      <c r="F410" s="31"/>
      <c r="M410" s="57"/>
    </row>
    <row r="411" spans="1:13" s="32" customFormat="1" x14ac:dyDescent="0.25">
      <c r="A411" s="46"/>
      <c r="B411" s="45"/>
      <c r="C411" s="31"/>
      <c r="D411" s="31"/>
      <c r="E411" s="31"/>
      <c r="F411" s="31"/>
      <c r="M411" s="57"/>
    </row>
    <row r="412" spans="1:13" s="32" customFormat="1" x14ac:dyDescent="0.25">
      <c r="A412" s="46"/>
      <c r="B412" s="45"/>
      <c r="C412" s="31"/>
      <c r="D412" s="31"/>
      <c r="E412" s="31"/>
      <c r="F412" s="31"/>
      <c r="M412" s="57"/>
    </row>
    <row r="413" spans="1:13" s="32" customFormat="1" x14ac:dyDescent="0.25">
      <c r="A413" s="46"/>
      <c r="B413" s="45"/>
      <c r="C413" s="31"/>
      <c r="D413" s="31"/>
      <c r="E413" s="31"/>
      <c r="F413" s="31"/>
      <c r="M413" s="57"/>
    </row>
    <row r="414" spans="1:13" s="32" customFormat="1" x14ac:dyDescent="0.25">
      <c r="A414" s="46"/>
      <c r="B414" s="45"/>
      <c r="C414" s="31"/>
      <c r="D414" s="31"/>
      <c r="E414" s="31"/>
      <c r="F414" s="31"/>
      <c r="M414" s="57"/>
    </row>
    <row r="415" spans="1:13" s="32" customFormat="1" x14ac:dyDescent="0.25">
      <c r="A415" s="46"/>
      <c r="B415" s="45"/>
      <c r="C415" s="31"/>
      <c r="D415" s="31"/>
      <c r="E415" s="31"/>
      <c r="F415" s="31"/>
      <c r="M415" s="57"/>
    </row>
    <row r="416" spans="1:13" s="32" customFormat="1" x14ac:dyDescent="0.25">
      <c r="A416" s="46"/>
      <c r="B416" s="45"/>
      <c r="C416" s="31"/>
      <c r="D416" s="31"/>
      <c r="E416" s="31"/>
      <c r="F416" s="31"/>
      <c r="M416" s="57"/>
    </row>
    <row r="417" spans="1:13" s="32" customFormat="1" x14ac:dyDescent="0.25">
      <c r="A417" s="46"/>
      <c r="B417" s="45"/>
      <c r="C417" s="31"/>
      <c r="D417" s="31"/>
      <c r="E417" s="31"/>
      <c r="F417" s="31"/>
      <c r="M417" s="57"/>
    </row>
    <row r="418" spans="1:13" s="32" customFormat="1" x14ac:dyDescent="0.25">
      <c r="A418" s="46"/>
      <c r="B418" s="45"/>
      <c r="C418" s="31"/>
      <c r="D418" s="31"/>
      <c r="E418" s="31"/>
      <c r="F418" s="31"/>
      <c r="M418" s="57"/>
    </row>
    <row r="419" spans="1:13" s="32" customFormat="1" x14ac:dyDescent="0.25">
      <c r="A419" s="46"/>
      <c r="B419" s="45"/>
      <c r="C419" s="31"/>
      <c r="D419" s="31"/>
      <c r="E419" s="31"/>
      <c r="F419" s="31"/>
      <c r="M419" s="57"/>
    </row>
    <row r="420" spans="1:13" s="32" customFormat="1" x14ac:dyDescent="0.25">
      <c r="A420" s="46"/>
      <c r="B420" s="45"/>
      <c r="C420" s="31"/>
      <c r="D420" s="31"/>
      <c r="E420" s="31"/>
      <c r="F420" s="31"/>
      <c r="M420" s="57"/>
    </row>
    <row r="421" spans="1:13" s="32" customFormat="1" x14ac:dyDescent="0.25">
      <c r="A421" s="46"/>
      <c r="B421" s="45"/>
      <c r="C421" s="31"/>
      <c r="D421" s="31"/>
      <c r="E421" s="31"/>
      <c r="F421" s="31"/>
      <c r="M421" s="57"/>
    </row>
    <row r="422" spans="1:13" s="32" customFormat="1" x14ac:dyDescent="0.25">
      <c r="A422" s="46"/>
      <c r="B422" s="45"/>
      <c r="C422" s="31"/>
      <c r="D422" s="31"/>
      <c r="E422" s="31"/>
      <c r="F422" s="31"/>
      <c r="M422" s="57"/>
    </row>
    <row r="423" spans="1:13" s="32" customFormat="1" x14ac:dyDescent="0.25">
      <c r="A423" s="46"/>
      <c r="B423" s="45"/>
      <c r="C423" s="31"/>
      <c r="D423" s="31"/>
      <c r="E423" s="31"/>
      <c r="F423" s="31"/>
      <c r="M423" s="57"/>
    </row>
    <row r="424" spans="1:13" s="32" customFormat="1" x14ac:dyDescent="0.25">
      <c r="A424" s="46"/>
      <c r="B424" s="45"/>
      <c r="C424" s="31"/>
      <c r="D424" s="31"/>
      <c r="E424" s="31"/>
      <c r="F424" s="31"/>
      <c r="M424" s="57"/>
    </row>
    <row r="425" spans="1:13" s="32" customFormat="1" x14ac:dyDescent="0.25">
      <c r="A425" s="46"/>
      <c r="B425" s="45"/>
      <c r="C425" s="31"/>
      <c r="D425" s="31"/>
      <c r="E425" s="31"/>
      <c r="F425" s="31"/>
      <c r="M425" s="57"/>
    </row>
    <row r="426" spans="1:13" s="32" customFormat="1" x14ac:dyDescent="0.25">
      <c r="A426" s="46"/>
      <c r="B426" s="45"/>
      <c r="C426" s="31"/>
      <c r="D426" s="31"/>
      <c r="E426" s="31"/>
      <c r="F426" s="31"/>
      <c r="M426" s="57"/>
    </row>
    <row r="427" spans="1:13" s="32" customFormat="1" x14ac:dyDescent="0.25">
      <c r="A427" s="46"/>
      <c r="B427" s="45"/>
      <c r="C427" s="31"/>
      <c r="D427" s="31"/>
      <c r="E427" s="31"/>
      <c r="F427" s="31"/>
      <c r="M427" s="57"/>
    </row>
    <row r="428" spans="1:13" s="32" customFormat="1" x14ac:dyDescent="0.25">
      <c r="A428" s="46"/>
      <c r="B428" s="45"/>
      <c r="C428" s="31"/>
      <c r="D428" s="31"/>
      <c r="E428" s="31"/>
      <c r="F428" s="31"/>
      <c r="M428" s="57"/>
    </row>
    <row r="429" spans="1:13" s="32" customFormat="1" x14ac:dyDescent="0.25">
      <c r="A429" s="46"/>
      <c r="B429" s="45"/>
      <c r="C429" s="31"/>
      <c r="D429" s="31"/>
      <c r="E429" s="31"/>
      <c r="F429" s="31"/>
      <c r="M429" s="57"/>
    </row>
    <row r="430" spans="1:13" s="32" customFormat="1" x14ac:dyDescent="0.25">
      <c r="A430" s="46"/>
      <c r="B430" s="45"/>
      <c r="C430" s="31"/>
      <c r="D430" s="31"/>
      <c r="E430" s="31"/>
      <c r="F430" s="31"/>
      <c r="M430" s="57"/>
    </row>
    <row r="431" spans="1:13" s="32" customFormat="1" x14ac:dyDescent="0.25">
      <c r="A431" s="46"/>
      <c r="B431" s="45"/>
      <c r="C431" s="31"/>
      <c r="D431" s="31"/>
      <c r="E431" s="31"/>
      <c r="F431" s="31"/>
      <c r="M431" s="57"/>
    </row>
    <row r="432" spans="1:13" s="32" customFormat="1" x14ac:dyDescent="0.25">
      <c r="A432" s="46"/>
      <c r="B432" s="45"/>
      <c r="C432" s="31"/>
      <c r="D432" s="31"/>
      <c r="E432" s="31"/>
      <c r="F432" s="31"/>
      <c r="M432" s="57"/>
    </row>
    <row r="433" spans="1:13" s="32" customFormat="1" x14ac:dyDescent="0.25">
      <c r="A433" s="46"/>
      <c r="B433" s="45"/>
      <c r="C433" s="31"/>
      <c r="D433" s="31"/>
      <c r="E433" s="31"/>
      <c r="F433" s="31"/>
      <c r="M433" s="57"/>
    </row>
    <row r="434" spans="1:13" s="32" customFormat="1" x14ac:dyDescent="0.25">
      <c r="A434" s="46"/>
      <c r="B434" s="45"/>
      <c r="C434" s="31"/>
      <c r="D434" s="31"/>
      <c r="E434" s="31"/>
      <c r="F434" s="31"/>
      <c r="M434" s="57"/>
    </row>
    <row r="435" spans="1:13" s="32" customFormat="1" x14ac:dyDescent="0.25">
      <c r="A435" s="46"/>
      <c r="B435" s="45"/>
      <c r="C435" s="31"/>
      <c r="D435" s="31"/>
      <c r="E435" s="31"/>
      <c r="F435" s="31"/>
      <c r="M435" s="57"/>
    </row>
    <row r="436" spans="1:13" s="32" customFormat="1" x14ac:dyDescent="0.25">
      <c r="A436" s="46"/>
      <c r="B436" s="45"/>
      <c r="C436" s="31"/>
      <c r="D436" s="31"/>
      <c r="E436" s="31"/>
      <c r="F436" s="31"/>
      <c r="M436" s="57"/>
    </row>
    <row r="437" spans="1:13" s="32" customFormat="1" x14ac:dyDescent="0.25">
      <c r="A437" s="46"/>
      <c r="B437" s="45"/>
      <c r="C437" s="31"/>
      <c r="D437" s="31"/>
      <c r="E437" s="31"/>
      <c r="F437" s="31"/>
      <c r="M437" s="57"/>
    </row>
    <row r="438" spans="1:13" s="32" customFormat="1" x14ac:dyDescent="0.25">
      <c r="A438" s="46"/>
      <c r="B438" s="45"/>
      <c r="C438" s="31"/>
      <c r="D438" s="31"/>
      <c r="E438" s="31"/>
      <c r="F438" s="31"/>
      <c r="M438" s="57"/>
    </row>
    <row r="439" spans="1:13" s="32" customFormat="1" x14ac:dyDescent="0.25">
      <c r="A439" s="46"/>
      <c r="B439" s="45"/>
      <c r="C439" s="31"/>
      <c r="D439" s="31"/>
      <c r="E439" s="31"/>
      <c r="F439" s="31"/>
      <c r="M439" s="57"/>
    </row>
    <row r="440" spans="1:13" s="32" customFormat="1" x14ac:dyDescent="0.25">
      <c r="A440" s="46"/>
      <c r="B440" s="45"/>
      <c r="C440" s="31"/>
      <c r="D440" s="31"/>
      <c r="E440" s="31"/>
      <c r="F440" s="31"/>
      <c r="M440" s="57"/>
    </row>
    <row r="441" spans="1:13" s="32" customFormat="1" x14ac:dyDescent="0.25">
      <c r="A441" s="46"/>
      <c r="B441" s="45"/>
      <c r="C441" s="31"/>
      <c r="D441" s="31"/>
      <c r="E441" s="31"/>
      <c r="F441" s="31"/>
      <c r="M441" s="57"/>
    </row>
    <row r="442" spans="1:13" s="32" customFormat="1" x14ac:dyDescent="0.25">
      <c r="A442" s="46"/>
      <c r="B442" s="45"/>
      <c r="C442" s="31"/>
      <c r="D442" s="31"/>
      <c r="E442" s="31"/>
      <c r="F442" s="31"/>
      <c r="M442" s="57"/>
    </row>
    <row r="443" spans="1:13" s="32" customFormat="1" x14ac:dyDescent="0.25">
      <c r="A443" s="46"/>
      <c r="B443" s="45"/>
      <c r="C443" s="31"/>
      <c r="D443" s="31"/>
      <c r="E443" s="31"/>
      <c r="F443" s="31"/>
      <c r="M443" s="57"/>
    </row>
    <row r="444" spans="1:13" s="32" customFormat="1" x14ac:dyDescent="0.25">
      <c r="A444" s="46"/>
      <c r="B444" s="45"/>
      <c r="C444" s="31"/>
      <c r="D444" s="31"/>
      <c r="E444" s="31"/>
      <c r="F444" s="31"/>
      <c r="M444" s="57"/>
    </row>
    <row r="445" spans="1:13" s="32" customFormat="1" x14ac:dyDescent="0.25">
      <c r="A445" s="46"/>
      <c r="B445" s="45"/>
      <c r="C445" s="31"/>
      <c r="D445" s="31"/>
      <c r="E445" s="31"/>
      <c r="F445" s="31"/>
      <c r="M445" s="57"/>
    </row>
    <row r="446" spans="1:13" s="32" customFormat="1" x14ac:dyDescent="0.25">
      <c r="A446" s="46"/>
      <c r="B446" s="45"/>
      <c r="C446" s="31"/>
      <c r="D446" s="31"/>
      <c r="E446" s="31"/>
      <c r="F446" s="31"/>
      <c r="M446" s="57"/>
    </row>
    <row r="447" spans="1:13" s="32" customFormat="1" x14ac:dyDescent="0.25">
      <c r="A447" s="46"/>
      <c r="B447" s="45"/>
      <c r="C447" s="31"/>
      <c r="D447" s="31"/>
      <c r="E447" s="31"/>
      <c r="F447" s="31"/>
      <c r="M447" s="57"/>
    </row>
    <row r="448" spans="1:13" s="32" customFormat="1" x14ac:dyDescent="0.25">
      <c r="A448" s="46"/>
      <c r="B448" s="45"/>
      <c r="C448" s="31"/>
      <c r="D448" s="31"/>
      <c r="E448" s="31"/>
      <c r="F448" s="31"/>
      <c r="M448" s="57"/>
    </row>
    <row r="449" spans="1:13" s="32" customFormat="1" x14ac:dyDescent="0.25">
      <c r="A449" s="46"/>
      <c r="B449" s="45"/>
      <c r="C449" s="31"/>
      <c r="D449" s="31"/>
      <c r="E449" s="31"/>
      <c r="F449" s="31"/>
      <c r="M449" s="57"/>
    </row>
    <row r="450" spans="1:13" s="32" customFormat="1" x14ac:dyDescent="0.25">
      <c r="A450" s="46"/>
      <c r="B450" s="45"/>
      <c r="C450" s="31"/>
      <c r="D450" s="31"/>
      <c r="E450" s="31"/>
      <c r="F450" s="31"/>
      <c r="M450" s="57"/>
    </row>
    <row r="451" spans="1:13" s="32" customFormat="1" x14ac:dyDescent="0.25">
      <c r="A451" s="46"/>
      <c r="B451" s="45"/>
      <c r="C451" s="31"/>
      <c r="D451" s="31"/>
      <c r="E451" s="31"/>
      <c r="F451" s="31"/>
      <c r="M451" s="57"/>
    </row>
    <row r="452" spans="1:13" s="32" customFormat="1" x14ac:dyDescent="0.25">
      <c r="A452" s="46"/>
      <c r="B452" s="45"/>
      <c r="C452" s="31"/>
      <c r="D452" s="31"/>
      <c r="E452" s="31"/>
      <c r="F452" s="31"/>
      <c r="M452" s="57"/>
    </row>
    <row r="453" spans="1:13" s="32" customFormat="1" x14ac:dyDescent="0.25">
      <c r="A453" s="46"/>
      <c r="B453" s="45"/>
      <c r="C453" s="31"/>
      <c r="D453" s="31"/>
      <c r="E453" s="31"/>
      <c r="F453" s="31"/>
      <c r="M453" s="57"/>
    </row>
    <row r="454" spans="1:13" s="32" customFormat="1" x14ac:dyDescent="0.25">
      <c r="A454" s="46"/>
      <c r="B454" s="45"/>
      <c r="C454" s="31"/>
      <c r="D454" s="31"/>
      <c r="E454" s="31"/>
      <c r="F454" s="31"/>
      <c r="M454" s="57"/>
    </row>
    <row r="455" spans="1:13" s="32" customFormat="1" x14ac:dyDescent="0.25">
      <c r="A455" s="46"/>
      <c r="B455" s="45"/>
      <c r="C455" s="31"/>
      <c r="D455" s="31"/>
      <c r="E455" s="31"/>
      <c r="F455" s="31"/>
      <c r="M455" s="57"/>
    </row>
    <row r="456" spans="1:13" s="32" customFormat="1" x14ac:dyDescent="0.25">
      <c r="A456" s="46"/>
      <c r="B456" s="45"/>
      <c r="C456" s="31"/>
      <c r="D456" s="31"/>
      <c r="E456" s="31"/>
      <c r="F456" s="31"/>
      <c r="M456" s="57"/>
    </row>
    <row r="457" spans="1:13" s="32" customFormat="1" x14ac:dyDescent="0.25">
      <c r="A457" s="46"/>
      <c r="B457" s="45"/>
      <c r="C457" s="31"/>
      <c r="D457" s="31"/>
      <c r="E457" s="31"/>
      <c r="F457" s="31"/>
      <c r="M457" s="57"/>
    </row>
    <row r="458" spans="1:13" s="32" customFormat="1" x14ac:dyDescent="0.25">
      <c r="A458" s="46"/>
      <c r="B458" s="45"/>
      <c r="C458" s="31"/>
      <c r="D458" s="31"/>
      <c r="E458" s="31"/>
      <c r="F458" s="31"/>
      <c r="M458" s="57"/>
    </row>
    <row r="459" spans="1:13" s="32" customFormat="1" x14ac:dyDescent="0.25">
      <c r="A459" s="46"/>
      <c r="B459" s="45"/>
      <c r="C459" s="31"/>
      <c r="D459" s="31"/>
      <c r="E459" s="31"/>
      <c r="F459" s="31"/>
      <c r="M459" s="57"/>
    </row>
    <row r="460" spans="1:13" s="32" customFormat="1" x14ac:dyDescent="0.25">
      <c r="A460" s="46"/>
      <c r="B460" s="45"/>
      <c r="C460" s="31"/>
      <c r="D460" s="31"/>
      <c r="E460" s="31"/>
      <c r="F460" s="31"/>
      <c r="M460" s="57"/>
    </row>
    <row r="461" spans="1:13" s="32" customFormat="1" x14ac:dyDescent="0.25">
      <c r="A461" s="46"/>
      <c r="B461" s="45"/>
      <c r="C461" s="31"/>
      <c r="D461" s="31"/>
      <c r="E461" s="31"/>
      <c r="F461" s="31"/>
      <c r="M461" s="57"/>
    </row>
    <row r="462" spans="1:13" s="32" customFormat="1" x14ac:dyDescent="0.25">
      <c r="A462" s="46"/>
      <c r="B462" s="45"/>
      <c r="C462" s="31"/>
      <c r="D462" s="31"/>
      <c r="E462" s="31"/>
      <c r="F462" s="31"/>
      <c r="M462" s="57"/>
    </row>
    <row r="463" spans="1:13" s="32" customFormat="1" x14ac:dyDescent="0.25">
      <c r="A463" s="46"/>
      <c r="B463" s="45"/>
      <c r="C463" s="31"/>
      <c r="D463" s="31"/>
      <c r="E463" s="31"/>
      <c r="F463" s="31"/>
      <c r="M463" s="57"/>
    </row>
    <row r="464" spans="1:13" s="32" customFormat="1" x14ac:dyDescent="0.25">
      <c r="A464" s="46"/>
      <c r="B464" s="45"/>
      <c r="C464" s="31"/>
      <c r="D464" s="31"/>
      <c r="E464" s="31"/>
      <c r="F464" s="31"/>
      <c r="M464" s="57"/>
    </row>
    <row r="465" spans="1:13" s="32" customFormat="1" x14ac:dyDescent="0.25">
      <c r="A465" s="46"/>
      <c r="B465" s="45"/>
      <c r="C465" s="31"/>
      <c r="D465" s="31"/>
      <c r="E465" s="31"/>
      <c r="F465" s="31"/>
      <c r="M465" s="57"/>
    </row>
    <row r="466" spans="1:13" s="32" customFormat="1" x14ac:dyDescent="0.25">
      <c r="A466" s="46"/>
      <c r="B466" s="45"/>
      <c r="C466" s="31"/>
      <c r="D466" s="31"/>
      <c r="E466" s="31"/>
      <c r="F466" s="31"/>
      <c r="M466" s="57"/>
    </row>
    <row r="467" spans="1:13" s="32" customFormat="1" x14ac:dyDescent="0.25">
      <c r="A467" s="46"/>
      <c r="B467" s="45"/>
      <c r="C467" s="31"/>
      <c r="D467" s="31"/>
      <c r="E467" s="31"/>
      <c r="F467" s="31"/>
      <c r="M467" s="57"/>
    </row>
    <row r="468" spans="1:13" s="32" customFormat="1" x14ac:dyDescent="0.25">
      <c r="A468" s="46"/>
      <c r="B468" s="45"/>
      <c r="C468" s="31"/>
      <c r="D468" s="31"/>
      <c r="E468" s="31"/>
      <c r="F468" s="31"/>
      <c r="M468" s="57"/>
    </row>
    <row r="469" spans="1:13" s="32" customFormat="1" x14ac:dyDescent="0.25">
      <c r="A469" s="46"/>
      <c r="B469" s="45"/>
      <c r="C469" s="31"/>
      <c r="D469" s="31"/>
      <c r="E469" s="31"/>
      <c r="F469" s="31"/>
      <c r="M469" s="57"/>
    </row>
    <row r="470" spans="1:13" s="32" customFormat="1" x14ac:dyDescent="0.25">
      <c r="A470" s="46"/>
      <c r="B470" s="45"/>
      <c r="C470" s="31"/>
      <c r="D470" s="31"/>
      <c r="E470" s="31"/>
      <c r="F470" s="31"/>
      <c r="M470" s="57"/>
    </row>
    <row r="471" spans="1:13" s="32" customFormat="1" x14ac:dyDescent="0.25">
      <c r="A471" s="46"/>
      <c r="B471" s="45"/>
      <c r="C471" s="31"/>
      <c r="D471" s="31"/>
      <c r="E471" s="31"/>
      <c r="F471" s="31"/>
      <c r="M471" s="57"/>
    </row>
    <row r="472" spans="1:13" s="32" customFormat="1" x14ac:dyDescent="0.25">
      <c r="A472" s="46"/>
      <c r="B472" s="45"/>
      <c r="C472" s="31"/>
      <c r="D472" s="31"/>
      <c r="E472" s="31"/>
      <c r="F472" s="31"/>
      <c r="M472" s="57"/>
    </row>
    <row r="473" spans="1:13" s="32" customFormat="1" x14ac:dyDescent="0.25">
      <c r="A473" s="46"/>
      <c r="B473" s="45"/>
      <c r="C473" s="31"/>
      <c r="D473" s="31"/>
      <c r="E473" s="31"/>
      <c r="F473" s="31"/>
      <c r="M473" s="57"/>
    </row>
    <row r="474" spans="1:13" s="32" customFormat="1" x14ac:dyDescent="0.25">
      <c r="A474" s="46"/>
      <c r="B474" s="45"/>
      <c r="C474" s="31"/>
      <c r="D474" s="31"/>
      <c r="E474" s="31"/>
      <c r="F474" s="31"/>
      <c r="M474" s="57"/>
    </row>
    <row r="475" spans="1:13" s="32" customFormat="1" x14ac:dyDescent="0.25">
      <c r="A475" s="46"/>
      <c r="B475" s="45"/>
      <c r="C475" s="31"/>
      <c r="D475" s="31"/>
      <c r="E475" s="31"/>
      <c r="F475" s="31"/>
      <c r="M475" s="57"/>
    </row>
    <row r="476" spans="1:13" s="32" customFormat="1" x14ac:dyDescent="0.25">
      <c r="A476" s="46"/>
      <c r="B476" s="45"/>
      <c r="C476" s="31"/>
      <c r="D476" s="31"/>
      <c r="E476" s="31"/>
      <c r="F476" s="31"/>
      <c r="M476" s="57"/>
    </row>
    <row r="477" spans="1:13" s="32" customFormat="1" x14ac:dyDescent="0.25">
      <c r="A477" s="46"/>
      <c r="B477" s="45"/>
      <c r="C477" s="31"/>
      <c r="D477" s="31"/>
      <c r="E477" s="31"/>
      <c r="F477" s="31"/>
      <c r="M477" s="57"/>
    </row>
    <row r="478" spans="1:13" s="32" customFormat="1" x14ac:dyDescent="0.25">
      <c r="A478" s="46"/>
      <c r="B478" s="45"/>
      <c r="C478" s="31"/>
      <c r="D478" s="31"/>
      <c r="E478" s="31"/>
      <c r="F478" s="31"/>
      <c r="M478" s="57"/>
    </row>
    <row r="479" spans="1:13" s="32" customFormat="1" x14ac:dyDescent="0.25">
      <c r="A479" s="46"/>
      <c r="B479" s="45"/>
      <c r="C479" s="31"/>
      <c r="D479" s="31"/>
      <c r="E479" s="31"/>
      <c r="F479" s="31"/>
      <c r="M479" s="57"/>
    </row>
    <row r="480" spans="1:13" s="32" customFormat="1" x14ac:dyDescent="0.25">
      <c r="A480" s="46"/>
      <c r="B480" s="45"/>
      <c r="C480" s="31"/>
      <c r="D480" s="31"/>
      <c r="E480" s="31"/>
      <c r="F480" s="31"/>
      <c r="M480" s="57"/>
    </row>
    <row r="481" spans="1:13" s="32" customFormat="1" x14ac:dyDescent="0.25">
      <c r="A481" s="46"/>
      <c r="B481" s="45"/>
      <c r="C481" s="31"/>
      <c r="D481" s="31"/>
      <c r="E481" s="31"/>
      <c r="F481" s="31"/>
      <c r="M481" s="57"/>
    </row>
    <row r="482" spans="1:13" s="32" customFormat="1" x14ac:dyDescent="0.25">
      <c r="A482" s="46"/>
      <c r="B482" s="45"/>
      <c r="C482" s="31"/>
      <c r="D482" s="31"/>
      <c r="E482" s="31"/>
      <c r="F482" s="31"/>
      <c r="M482" s="57"/>
    </row>
    <row r="483" spans="1:13" s="32" customFormat="1" x14ac:dyDescent="0.25">
      <c r="A483" s="46"/>
      <c r="B483" s="45"/>
      <c r="C483" s="31"/>
      <c r="D483" s="31"/>
      <c r="E483" s="31"/>
      <c r="F483" s="31"/>
      <c r="M483" s="57"/>
    </row>
    <row r="484" spans="1:13" s="32" customFormat="1" x14ac:dyDescent="0.25">
      <c r="A484" s="46"/>
      <c r="B484" s="45"/>
      <c r="C484" s="31"/>
      <c r="D484" s="31"/>
      <c r="E484" s="31"/>
      <c r="F484" s="31"/>
      <c r="M484" s="57"/>
    </row>
    <row r="485" spans="1:13" s="32" customFormat="1" x14ac:dyDescent="0.25">
      <c r="A485" s="46"/>
      <c r="B485" s="45"/>
      <c r="C485" s="31"/>
      <c r="D485" s="31"/>
      <c r="E485" s="31"/>
      <c r="F485" s="31"/>
      <c r="M485" s="57"/>
    </row>
    <row r="486" spans="1:13" s="32" customFormat="1" x14ac:dyDescent="0.25">
      <c r="A486" s="46"/>
      <c r="B486" s="45"/>
      <c r="C486" s="31"/>
      <c r="D486" s="31"/>
      <c r="E486" s="31"/>
      <c r="F486" s="31"/>
      <c r="M486" s="57"/>
    </row>
    <row r="487" spans="1:13" s="32" customFormat="1" x14ac:dyDescent="0.25">
      <c r="A487" s="46"/>
      <c r="B487" s="45"/>
      <c r="C487" s="31"/>
      <c r="D487" s="31"/>
      <c r="E487" s="31"/>
      <c r="F487" s="31"/>
      <c r="M487" s="57"/>
    </row>
    <row r="488" spans="1:13" s="32" customFormat="1" x14ac:dyDescent="0.25">
      <c r="A488" s="46"/>
      <c r="B488" s="45"/>
      <c r="C488" s="31"/>
      <c r="D488" s="31"/>
      <c r="E488" s="31"/>
      <c r="F488" s="31"/>
      <c r="M488" s="57"/>
    </row>
    <row r="489" spans="1:13" s="32" customFormat="1" x14ac:dyDescent="0.25">
      <c r="A489" s="46"/>
      <c r="B489" s="45"/>
      <c r="C489" s="31"/>
      <c r="D489" s="31"/>
      <c r="E489" s="31"/>
      <c r="F489" s="31"/>
      <c r="M489" s="57"/>
    </row>
    <row r="490" spans="1:13" s="32" customFormat="1" x14ac:dyDescent="0.25">
      <c r="A490" s="46"/>
      <c r="B490" s="45"/>
      <c r="C490" s="31"/>
      <c r="D490" s="31"/>
      <c r="E490" s="31"/>
      <c r="F490" s="31"/>
      <c r="M490" s="57"/>
    </row>
    <row r="491" spans="1:13" s="32" customFormat="1" x14ac:dyDescent="0.25">
      <c r="A491" s="46"/>
      <c r="B491" s="45"/>
      <c r="C491" s="31"/>
      <c r="D491" s="31"/>
      <c r="E491" s="31"/>
      <c r="F491" s="31"/>
      <c r="M491" s="57"/>
    </row>
    <row r="492" spans="1:13" s="32" customFormat="1" x14ac:dyDescent="0.25">
      <c r="A492" s="46"/>
      <c r="B492" s="45"/>
      <c r="C492" s="31"/>
      <c r="D492" s="31"/>
      <c r="E492" s="31"/>
      <c r="F492" s="31"/>
      <c r="M492" s="57"/>
    </row>
    <row r="493" spans="1:13" s="32" customFormat="1" x14ac:dyDescent="0.25">
      <c r="A493" s="46"/>
      <c r="B493" s="45"/>
      <c r="C493" s="31"/>
      <c r="D493" s="31"/>
      <c r="E493" s="31"/>
      <c r="F493" s="31"/>
      <c r="M493" s="57"/>
    </row>
    <row r="494" spans="1:13" s="32" customFormat="1" x14ac:dyDescent="0.25">
      <c r="A494" s="46"/>
      <c r="B494" s="45"/>
      <c r="C494" s="31"/>
      <c r="D494" s="31"/>
      <c r="E494" s="31"/>
      <c r="F494" s="31"/>
      <c r="M494" s="57"/>
    </row>
    <row r="495" spans="1:13" s="32" customFormat="1" x14ac:dyDescent="0.25">
      <c r="A495" s="46"/>
      <c r="B495" s="45"/>
      <c r="C495" s="31"/>
      <c r="D495" s="31"/>
      <c r="E495" s="31"/>
      <c r="F495" s="31"/>
      <c r="M495" s="57"/>
    </row>
    <row r="496" spans="1:13" s="32" customFormat="1" x14ac:dyDescent="0.25">
      <c r="A496" s="46"/>
      <c r="B496" s="45"/>
      <c r="C496" s="31"/>
      <c r="D496" s="31"/>
      <c r="E496" s="31"/>
      <c r="F496" s="31"/>
      <c r="M496" s="57"/>
    </row>
    <row r="497" spans="1:13" s="32" customFormat="1" x14ac:dyDescent="0.25">
      <c r="A497" s="46"/>
      <c r="B497" s="45"/>
      <c r="C497" s="31"/>
      <c r="D497" s="31"/>
      <c r="E497" s="31"/>
      <c r="F497" s="31"/>
      <c r="M497" s="57"/>
    </row>
    <row r="498" spans="1:13" s="32" customFormat="1" x14ac:dyDescent="0.25">
      <c r="A498" s="46"/>
      <c r="B498" s="45"/>
      <c r="C498" s="31"/>
      <c r="D498" s="31"/>
      <c r="E498" s="31"/>
      <c r="F498" s="31"/>
      <c r="M498" s="57"/>
    </row>
    <row r="499" spans="1:13" s="32" customFormat="1" x14ac:dyDescent="0.25">
      <c r="A499" s="46"/>
      <c r="B499" s="45"/>
      <c r="C499" s="31"/>
      <c r="D499" s="31"/>
      <c r="E499" s="31"/>
      <c r="F499" s="31"/>
      <c r="M499" s="57"/>
    </row>
    <row r="500" spans="1:13" s="32" customFormat="1" x14ac:dyDescent="0.25">
      <c r="A500" s="46"/>
      <c r="B500" s="45"/>
      <c r="C500" s="31"/>
      <c r="D500" s="31"/>
      <c r="E500" s="31"/>
      <c r="F500" s="31"/>
      <c r="M500" s="57"/>
    </row>
    <row r="501" spans="1:13" s="32" customFormat="1" x14ac:dyDescent="0.25">
      <c r="A501" s="46"/>
      <c r="B501" s="45"/>
      <c r="C501" s="31"/>
      <c r="D501" s="31"/>
      <c r="E501" s="31"/>
      <c r="F501" s="31"/>
      <c r="M501" s="57"/>
    </row>
    <row r="502" spans="1:13" s="32" customFormat="1" x14ac:dyDescent="0.25">
      <c r="A502" s="46"/>
      <c r="B502" s="45"/>
      <c r="C502" s="31"/>
      <c r="D502" s="31"/>
      <c r="E502" s="31"/>
      <c r="F502" s="31"/>
      <c r="M502" s="57"/>
    </row>
    <row r="503" spans="1:13" s="32" customFormat="1" x14ac:dyDescent="0.25">
      <c r="A503" s="46"/>
      <c r="B503" s="45"/>
      <c r="C503" s="31"/>
      <c r="D503" s="31"/>
      <c r="E503" s="31"/>
      <c r="F503" s="31"/>
      <c r="M503" s="57"/>
    </row>
    <row r="504" spans="1:13" s="32" customFormat="1" x14ac:dyDescent="0.25">
      <c r="A504" s="46"/>
      <c r="B504" s="45"/>
      <c r="C504" s="31"/>
      <c r="D504" s="31"/>
      <c r="E504" s="31"/>
      <c r="F504" s="31"/>
      <c r="M504" s="57"/>
    </row>
    <row r="505" spans="1:13" s="32" customFormat="1" x14ac:dyDescent="0.25">
      <c r="A505" s="46"/>
      <c r="B505" s="45"/>
      <c r="C505" s="31"/>
      <c r="D505" s="31"/>
      <c r="E505" s="31"/>
      <c r="F505" s="31"/>
      <c r="M505" s="57"/>
    </row>
    <row r="506" spans="1:13" s="32" customFormat="1" x14ac:dyDescent="0.25">
      <c r="A506" s="46"/>
      <c r="B506" s="45"/>
      <c r="C506" s="31"/>
      <c r="D506" s="31"/>
      <c r="E506" s="31"/>
      <c r="F506" s="31"/>
      <c r="M506" s="57"/>
    </row>
    <row r="507" spans="1:13" s="32" customFormat="1" x14ac:dyDescent="0.25">
      <c r="A507" s="46"/>
      <c r="B507" s="45"/>
      <c r="C507" s="31"/>
      <c r="D507" s="31"/>
      <c r="E507" s="31"/>
      <c r="F507" s="31"/>
      <c r="M507" s="57"/>
    </row>
    <row r="508" spans="1:13" s="32" customFormat="1" x14ac:dyDescent="0.25">
      <c r="A508" s="46"/>
      <c r="B508" s="45"/>
      <c r="C508" s="31"/>
      <c r="D508" s="31"/>
      <c r="E508" s="31"/>
      <c r="F508" s="31"/>
      <c r="M508" s="57"/>
    </row>
    <row r="509" spans="1:13" s="32" customFormat="1" x14ac:dyDescent="0.25">
      <c r="A509" s="46"/>
      <c r="B509" s="45"/>
      <c r="C509" s="31"/>
      <c r="D509" s="31"/>
      <c r="E509" s="31"/>
      <c r="F509" s="31"/>
      <c r="M509" s="57"/>
    </row>
    <row r="510" spans="1:13" s="32" customFormat="1" x14ac:dyDescent="0.25">
      <c r="A510" s="46"/>
      <c r="B510" s="45"/>
      <c r="C510" s="31"/>
      <c r="D510" s="31"/>
      <c r="E510" s="31"/>
      <c r="F510" s="31"/>
      <c r="M510" s="57"/>
    </row>
    <row r="511" spans="1:13" s="32" customFormat="1" x14ac:dyDescent="0.25">
      <c r="A511" s="46"/>
      <c r="B511" s="45"/>
      <c r="C511" s="31"/>
      <c r="D511" s="31"/>
      <c r="E511" s="31"/>
      <c r="F511" s="31"/>
      <c r="M511" s="57"/>
    </row>
    <row r="512" spans="1:13" s="32" customFormat="1" x14ac:dyDescent="0.25">
      <c r="A512" s="46"/>
      <c r="B512" s="45"/>
      <c r="C512" s="31"/>
      <c r="D512" s="31"/>
      <c r="E512" s="31"/>
      <c r="F512" s="31"/>
      <c r="M512" s="57"/>
    </row>
    <row r="513" spans="1:13" s="32" customFormat="1" x14ac:dyDescent="0.25">
      <c r="A513" s="46"/>
      <c r="B513" s="45"/>
      <c r="C513" s="31"/>
      <c r="D513" s="31"/>
      <c r="E513" s="31"/>
      <c r="F513" s="31"/>
      <c r="M513" s="57"/>
    </row>
    <row r="514" spans="1:13" s="32" customFormat="1" x14ac:dyDescent="0.25">
      <c r="A514" s="46"/>
      <c r="B514" s="45"/>
      <c r="C514" s="31"/>
      <c r="D514" s="31"/>
      <c r="E514" s="31"/>
      <c r="F514" s="31"/>
      <c r="M514" s="57"/>
    </row>
    <row r="515" spans="1:13" s="32" customFormat="1" x14ac:dyDescent="0.25">
      <c r="A515" s="46"/>
      <c r="B515" s="45"/>
      <c r="C515" s="31"/>
      <c r="D515" s="31"/>
      <c r="E515" s="31"/>
      <c r="F515" s="31"/>
      <c r="M515" s="57"/>
    </row>
    <row r="516" spans="1:13" s="32" customFormat="1" x14ac:dyDescent="0.25">
      <c r="A516" s="46"/>
      <c r="B516" s="45"/>
      <c r="C516" s="31"/>
      <c r="D516" s="31"/>
      <c r="E516" s="31"/>
      <c r="F516" s="31"/>
      <c r="M516" s="57"/>
    </row>
    <row r="517" spans="1:13" s="32" customFormat="1" x14ac:dyDescent="0.25">
      <c r="A517" s="46"/>
      <c r="B517" s="45"/>
      <c r="C517" s="31"/>
      <c r="D517" s="31"/>
      <c r="E517" s="31"/>
      <c r="F517" s="31"/>
      <c r="M517" s="57"/>
    </row>
    <row r="518" spans="1:13" s="32" customFormat="1" x14ac:dyDescent="0.25">
      <c r="A518" s="46"/>
      <c r="B518" s="45"/>
      <c r="C518" s="31"/>
      <c r="D518" s="31"/>
      <c r="E518" s="31"/>
      <c r="F518" s="31"/>
      <c r="M518" s="57"/>
    </row>
    <row r="519" spans="1:13" s="32" customFormat="1" x14ac:dyDescent="0.25">
      <c r="A519" s="46"/>
      <c r="B519" s="45"/>
      <c r="C519" s="31"/>
      <c r="D519" s="31"/>
      <c r="E519" s="31"/>
      <c r="F519" s="31"/>
      <c r="M519" s="57"/>
    </row>
    <row r="520" spans="1:13" s="32" customFormat="1" x14ac:dyDescent="0.25">
      <c r="A520" s="46"/>
      <c r="B520" s="45"/>
      <c r="C520" s="31"/>
      <c r="D520" s="31"/>
      <c r="E520" s="31"/>
      <c r="F520" s="31"/>
      <c r="M520" s="57"/>
    </row>
    <row r="521" spans="1:13" s="32" customFormat="1" x14ac:dyDescent="0.25">
      <c r="A521" s="46"/>
      <c r="B521" s="45"/>
      <c r="C521" s="31"/>
      <c r="D521" s="31"/>
      <c r="E521" s="31"/>
      <c r="F521" s="31"/>
      <c r="M521" s="57"/>
    </row>
    <row r="522" spans="1:13" s="32" customFormat="1" x14ac:dyDescent="0.25">
      <c r="A522" s="46"/>
      <c r="B522" s="45"/>
      <c r="C522" s="31"/>
      <c r="D522" s="31"/>
      <c r="E522" s="31"/>
      <c r="F522" s="31"/>
      <c r="M522" s="57"/>
    </row>
    <row r="523" spans="1:13" s="32" customFormat="1" x14ac:dyDescent="0.25">
      <c r="A523" s="46"/>
      <c r="B523" s="45"/>
      <c r="C523" s="31"/>
      <c r="D523" s="31"/>
      <c r="E523" s="31"/>
      <c r="F523" s="31"/>
      <c r="M523" s="57"/>
    </row>
    <row r="524" spans="1:13" s="32" customFormat="1" x14ac:dyDescent="0.25">
      <c r="A524" s="46"/>
      <c r="B524" s="45"/>
      <c r="C524" s="31"/>
      <c r="D524" s="31"/>
      <c r="E524" s="31"/>
      <c r="F524" s="31"/>
      <c r="M524" s="57"/>
    </row>
    <row r="525" spans="1:13" s="32" customFormat="1" x14ac:dyDescent="0.25">
      <c r="A525" s="46"/>
      <c r="B525" s="45"/>
      <c r="C525" s="31"/>
      <c r="D525" s="31"/>
      <c r="E525" s="31"/>
      <c r="F525" s="31"/>
      <c r="M525" s="57"/>
    </row>
    <row r="526" spans="1:13" s="32" customFormat="1" x14ac:dyDescent="0.25">
      <c r="A526" s="46"/>
      <c r="B526" s="45"/>
      <c r="C526" s="31"/>
      <c r="D526" s="31"/>
      <c r="E526" s="31"/>
      <c r="F526" s="31"/>
      <c r="M526" s="57"/>
    </row>
    <row r="527" spans="1:13" s="32" customFormat="1" x14ac:dyDescent="0.25">
      <c r="A527" s="46"/>
      <c r="B527" s="45"/>
      <c r="C527" s="31"/>
      <c r="D527" s="31"/>
      <c r="E527" s="31"/>
      <c r="F527" s="31"/>
      <c r="M527" s="57"/>
    </row>
    <row r="528" spans="1:13" s="32" customFormat="1" x14ac:dyDescent="0.25">
      <c r="A528" s="46"/>
      <c r="B528" s="45"/>
      <c r="C528" s="31"/>
      <c r="D528" s="31"/>
      <c r="E528" s="31"/>
      <c r="F528" s="31"/>
      <c r="M528" s="57"/>
    </row>
    <row r="529" spans="1:13" s="32" customFormat="1" x14ac:dyDescent="0.25">
      <c r="A529" s="46"/>
      <c r="B529" s="45"/>
      <c r="C529" s="31"/>
      <c r="D529" s="31"/>
      <c r="E529" s="31"/>
      <c r="F529" s="31"/>
      <c r="M529" s="57"/>
    </row>
    <row r="530" spans="1:13" s="32" customFormat="1" x14ac:dyDescent="0.25">
      <c r="A530" s="46"/>
      <c r="B530" s="45"/>
      <c r="C530" s="31"/>
      <c r="D530" s="31"/>
      <c r="E530" s="31"/>
      <c r="F530" s="31"/>
      <c r="M530" s="57"/>
    </row>
    <row r="531" spans="1:13" s="32" customFormat="1" x14ac:dyDescent="0.25">
      <c r="A531" s="46"/>
      <c r="B531" s="45"/>
      <c r="C531" s="31"/>
      <c r="D531" s="31"/>
      <c r="E531" s="31"/>
      <c r="F531" s="31"/>
      <c r="M531" s="57"/>
    </row>
    <row r="532" spans="1:13" s="32" customFormat="1" x14ac:dyDescent="0.25">
      <c r="A532" s="46"/>
      <c r="B532" s="45"/>
      <c r="C532" s="31"/>
      <c r="D532" s="31"/>
      <c r="E532" s="31"/>
      <c r="F532" s="31"/>
      <c r="M532" s="57"/>
    </row>
    <row r="533" spans="1:13" s="32" customFormat="1" x14ac:dyDescent="0.25">
      <c r="A533" s="46"/>
      <c r="B533" s="45"/>
      <c r="C533" s="31"/>
      <c r="D533" s="31"/>
      <c r="E533" s="31"/>
      <c r="F533" s="31"/>
      <c r="M533" s="57"/>
    </row>
    <row r="534" spans="1:13" s="32" customFormat="1" x14ac:dyDescent="0.25">
      <c r="A534" s="46"/>
      <c r="B534" s="45"/>
      <c r="C534" s="31"/>
      <c r="D534" s="31"/>
      <c r="E534" s="31"/>
      <c r="F534" s="31"/>
      <c r="M534" s="57"/>
    </row>
    <row r="535" spans="1:13" s="32" customFormat="1" x14ac:dyDescent="0.25">
      <c r="A535" s="46"/>
      <c r="B535" s="45"/>
      <c r="C535" s="31"/>
      <c r="D535" s="31"/>
      <c r="E535" s="31"/>
      <c r="F535" s="31"/>
      <c r="M535" s="57"/>
    </row>
    <row r="536" spans="1:13" s="32" customFormat="1" x14ac:dyDescent="0.25">
      <c r="A536" s="46"/>
      <c r="B536" s="45"/>
      <c r="C536" s="31"/>
      <c r="D536" s="31"/>
      <c r="E536" s="31"/>
      <c r="F536" s="31"/>
      <c r="M536" s="57"/>
    </row>
    <row r="537" spans="1:13" s="32" customFormat="1" x14ac:dyDescent="0.25">
      <c r="A537" s="46"/>
      <c r="B537" s="45"/>
      <c r="C537" s="31"/>
      <c r="D537" s="31"/>
      <c r="E537" s="31"/>
      <c r="F537" s="31"/>
      <c r="M537" s="57"/>
    </row>
    <row r="538" spans="1:13" s="32" customFormat="1" x14ac:dyDescent="0.25">
      <c r="A538" s="46"/>
      <c r="B538" s="45"/>
      <c r="C538" s="31"/>
      <c r="D538" s="31"/>
      <c r="E538" s="31"/>
      <c r="F538" s="31"/>
      <c r="M538" s="57"/>
    </row>
    <row r="539" spans="1:13" s="32" customFormat="1" x14ac:dyDescent="0.25">
      <c r="A539" s="46"/>
      <c r="B539" s="45"/>
      <c r="C539" s="31"/>
      <c r="D539" s="31"/>
      <c r="E539" s="31"/>
      <c r="F539" s="31"/>
      <c r="M539" s="57"/>
    </row>
    <row r="540" spans="1:13" s="32" customFormat="1" x14ac:dyDescent="0.25">
      <c r="A540" s="46"/>
      <c r="B540" s="45"/>
      <c r="C540" s="31"/>
      <c r="D540" s="31"/>
      <c r="E540" s="31"/>
      <c r="F540" s="31"/>
      <c r="M540" s="57"/>
    </row>
    <row r="541" spans="1:13" s="32" customFormat="1" x14ac:dyDescent="0.25">
      <c r="A541" s="46"/>
      <c r="B541" s="45"/>
      <c r="C541" s="31"/>
      <c r="D541" s="31"/>
      <c r="E541" s="31"/>
      <c r="F541" s="31"/>
      <c r="M541" s="57"/>
    </row>
    <row r="542" spans="1:13" s="32" customFormat="1" x14ac:dyDescent="0.25">
      <c r="A542" s="46"/>
      <c r="B542" s="45"/>
      <c r="C542" s="31"/>
      <c r="D542" s="31"/>
      <c r="E542" s="31"/>
      <c r="F542" s="31"/>
      <c r="M542" s="57"/>
    </row>
    <row r="543" spans="1:13" s="32" customFormat="1" x14ac:dyDescent="0.25">
      <c r="A543" s="46"/>
      <c r="B543" s="45"/>
      <c r="C543" s="31"/>
      <c r="D543" s="31"/>
      <c r="E543" s="31"/>
      <c r="F543" s="31"/>
      <c r="M543" s="57"/>
    </row>
    <row r="544" spans="1:13" s="32" customFormat="1" x14ac:dyDescent="0.25">
      <c r="A544" s="46"/>
      <c r="B544" s="45"/>
      <c r="C544" s="31"/>
      <c r="D544" s="31"/>
      <c r="E544" s="31"/>
      <c r="F544" s="31"/>
      <c r="M544" s="57"/>
    </row>
    <row r="545" spans="1:13" s="32" customFormat="1" x14ac:dyDescent="0.25">
      <c r="A545" s="46"/>
      <c r="B545" s="45"/>
      <c r="C545" s="31"/>
      <c r="D545" s="31"/>
      <c r="E545" s="31"/>
      <c r="F545" s="31"/>
      <c r="M545" s="57"/>
    </row>
    <row r="546" spans="1:13" s="32" customFormat="1" x14ac:dyDescent="0.25">
      <c r="A546" s="46"/>
      <c r="B546" s="45"/>
      <c r="C546" s="31"/>
      <c r="D546" s="31"/>
      <c r="E546" s="31"/>
      <c r="F546" s="31"/>
      <c r="M546" s="57"/>
    </row>
    <row r="547" spans="1:13" s="32" customFormat="1" x14ac:dyDescent="0.25">
      <c r="A547" s="46"/>
      <c r="B547" s="45"/>
      <c r="C547" s="31"/>
      <c r="D547" s="31"/>
      <c r="E547" s="31"/>
      <c r="F547" s="31"/>
      <c r="M547" s="57"/>
    </row>
    <row r="548" spans="1:13" s="32" customFormat="1" x14ac:dyDescent="0.25">
      <c r="A548" s="46"/>
      <c r="B548" s="45"/>
      <c r="C548" s="31"/>
      <c r="D548" s="31"/>
      <c r="E548" s="31"/>
      <c r="F548" s="31"/>
      <c r="M548" s="57"/>
    </row>
    <row r="549" spans="1:13" s="32" customFormat="1" x14ac:dyDescent="0.25">
      <c r="A549" s="46"/>
      <c r="B549" s="45"/>
      <c r="C549" s="31"/>
      <c r="D549" s="31"/>
      <c r="E549" s="31"/>
      <c r="F549" s="31"/>
      <c r="M549" s="57"/>
    </row>
    <row r="550" spans="1:13" s="32" customFormat="1" x14ac:dyDescent="0.25">
      <c r="A550" s="46"/>
      <c r="B550" s="45"/>
      <c r="C550" s="31"/>
      <c r="D550" s="31"/>
      <c r="E550" s="31"/>
      <c r="F550" s="31"/>
      <c r="M550" s="57"/>
    </row>
    <row r="551" spans="1:13" s="32" customFormat="1" x14ac:dyDescent="0.25">
      <c r="A551" s="46"/>
      <c r="B551" s="45"/>
      <c r="C551" s="31"/>
      <c r="D551" s="31"/>
      <c r="E551" s="31"/>
      <c r="F551" s="31"/>
      <c r="M551" s="57"/>
    </row>
    <row r="552" spans="1:13" s="32" customFormat="1" x14ac:dyDescent="0.25">
      <c r="A552" s="46"/>
      <c r="B552" s="45"/>
      <c r="C552" s="31"/>
      <c r="D552" s="31"/>
      <c r="E552" s="31"/>
      <c r="F552" s="31"/>
      <c r="M552" s="57"/>
    </row>
    <row r="553" spans="1:13" s="32" customFormat="1" x14ac:dyDescent="0.25">
      <c r="A553" s="46"/>
      <c r="B553" s="45"/>
      <c r="C553" s="31"/>
      <c r="D553" s="31"/>
      <c r="E553" s="31"/>
      <c r="F553" s="31"/>
      <c r="M553" s="57"/>
    </row>
    <row r="554" spans="1:13" s="32" customFormat="1" x14ac:dyDescent="0.25">
      <c r="A554" s="46"/>
      <c r="B554" s="45"/>
      <c r="C554" s="31"/>
      <c r="D554" s="31"/>
      <c r="E554" s="31"/>
      <c r="F554" s="31"/>
      <c r="M554" s="57"/>
    </row>
    <row r="555" spans="1:13" s="32" customFormat="1" x14ac:dyDescent="0.25">
      <c r="A555" s="46"/>
      <c r="B555" s="45"/>
      <c r="C555" s="31"/>
      <c r="D555" s="31"/>
      <c r="E555" s="31"/>
      <c r="F555" s="31"/>
      <c r="M555" s="57"/>
    </row>
    <row r="556" spans="1:13" s="32" customFormat="1" x14ac:dyDescent="0.25">
      <c r="A556" s="46"/>
      <c r="B556" s="45"/>
      <c r="C556" s="31"/>
      <c r="D556" s="31"/>
      <c r="E556" s="31"/>
      <c r="F556" s="31"/>
      <c r="M556" s="57"/>
    </row>
    <row r="557" spans="1:13" s="32" customFormat="1" x14ac:dyDescent="0.25">
      <c r="A557" s="46"/>
      <c r="B557" s="45"/>
      <c r="C557" s="31"/>
      <c r="D557" s="31"/>
      <c r="E557" s="31"/>
      <c r="F557" s="31"/>
      <c r="M557" s="57"/>
    </row>
    <row r="558" spans="1:13" s="32" customFormat="1" x14ac:dyDescent="0.25">
      <c r="A558" s="46"/>
      <c r="B558" s="45"/>
      <c r="C558" s="31"/>
      <c r="D558" s="31"/>
      <c r="E558" s="31"/>
      <c r="F558" s="31"/>
      <c r="M558" s="57"/>
    </row>
    <row r="559" spans="1:13" s="32" customFormat="1" x14ac:dyDescent="0.25">
      <c r="A559" s="46"/>
      <c r="B559" s="45"/>
      <c r="C559" s="31"/>
      <c r="D559" s="31"/>
      <c r="E559" s="31"/>
      <c r="F559" s="31"/>
      <c r="M559" s="57"/>
    </row>
    <row r="560" spans="1:13" s="32" customFormat="1" x14ac:dyDescent="0.25">
      <c r="A560" s="46"/>
      <c r="B560" s="45"/>
      <c r="C560" s="31"/>
      <c r="D560" s="31"/>
      <c r="E560" s="31"/>
      <c r="F560" s="31"/>
      <c r="M560" s="57"/>
    </row>
    <row r="561" spans="1:13" s="32" customFormat="1" x14ac:dyDescent="0.25">
      <c r="A561" s="46"/>
      <c r="B561" s="45"/>
      <c r="C561" s="31"/>
      <c r="D561" s="31"/>
      <c r="E561" s="31"/>
      <c r="F561" s="31"/>
      <c r="M561" s="57"/>
    </row>
    <row r="562" spans="1:13" s="32" customFormat="1" x14ac:dyDescent="0.25">
      <c r="A562" s="46"/>
      <c r="B562" s="45"/>
      <c r="C562" s="31"/>
      <c r="D562" s="31"/>
      <c r="E562" s="31"/>
      <c r="F562" s="31"/>
      <c r="M562" s="57"/>
    </row>
    <row r="563" spans="1:13" s="32" customFormat="1" x14ac:dyDescent="0.25">
      <c r="A563" s="46"/>
      <c r="B563" s="45"/>
      <c r="C563" s="31"/>
      <c r="D563" s="31"/>
      <c r="E563" s="31"/>
      <c r="F563" s="31"/>
      <c r="M563" s="57"/>
    </row>
    <row r="564" spans="1:13" s="32" customFormat="1" x14ac:dyDescent="0.25">
      <c r="A564" s="46"/>
      <c r="B564" s="45"/>
      <c r="C564" s="31"/>
      <c r="D564" s="31"/>
      <c r="E564" s="31"/>
      <c r="F564" s="31"/>
      <c r="M564" s="57"/>
    </row>
    <row r="565" spans="1:13" s="32" customFormat="1" x14ac:dyDescent="0.25">
      <c r="A565" s="46"/>
      <c r="B565" s="45"/>
      <c r="C565" s="31"/>
      <c r="D565" s="31"/>
      <c r="E565" s="31"/>
      <c r="F565" s="31"/>
      <c r="M565" s="57"/>
    </row>
    <row r="566" spans="1:13" s="32" customFormat="1" x14ac:dyDescent="0.25">
      <c r="A566" s="46"/>
      <c r="B566" s="45"/>
      <c r="C566" s="31"/>
      <c r="D566" s="31"/>
      <c r="E566" s="31"/>
      <c r="F566" s="31"/>
      <c r="M566" s="57"/>
    </row>
    <row r="567" spans="1:13" s="32" customFormat="1" x14ac:dyDescent="0.25">
      <c r="A567" s="46"/>
      <c r="B567" s="45"/>
      <c r="C567" s="31"/>
      <c r="D567" s="31"/>
      <c r="E567" s="31"/>
      <c r="F567" s="31"/>
      <c r="M567" s="57"/>
    </row>
    <row r="568" spans="1:13" s="32" customFormat="1" x14ac:dyDescent="0.25">
      <c r="A568" s="46"/>
      <c r="B568" s="45"/>
      <c r="C568" s="31"/>
      <c r="D568" s="31"/>
      <c r="E568" s="31"/>
      <c r="F568" s="31"/>
      <c r="M568" s="57"/>
    </row>
    <row r="569" spans="1:13" s="32" customFormat="1" x14ac:dyDescent="0.25">
      <c r="A569" s="46"/>
      <c r="B569" s="45"/>
      <c r="C569" s="31"/>
      <c r="D569" s="31"/>
      <c r="E569" s="31"/>
      <c r="F569" s="31"/>
      <c r="M569" s="57"/>
    </row>
    <row r="570" spans="1:13" s="32" customFormat="1" x14ac:dyDescent="0.25">
      <c r="A570" s="46"/>
      <c r="B570" s="45"/>
      <c r="C570" s="31"/>
      <c r="D570" s="31"/>
      <c r="E570" s="31"/>
      <c r="F570" s="31"/>
      <c r="M570" s="57"/>
    </row>
    <row r="571" spans="1:13" s="32" customFormat="1" x14ac:dyDescent="0.25">
      <c r="A571" s="46"/>
      <c r="B571" s="45"/>
      <c r="C571" s="31"/>
      <c r="D571" s="31"/>
      <c r="E571" s="31"/>
      <c r="F571" s="31"/>
      <c r="M571" s="57"/>
    </row>
    <row r="572" spans="1:13" s="32" customFormat="1" x14ac:dyDescent="0.25">
      <c r="A572" s="46"/>
      <c r="B572" s="45"/>
      <c r="C572" s="31"/>
      <c r="D572" s="31"/>
      <c r="E572" s="31"/>
      <c r="F572" s="31"/>
      <c r="M572" s="57"/>
    </row>
    <row r="573" spans="1:13" s="32" customFormat="1" x14ac:dyDescent="0.25">
      <c r="A573" s="46"/>
      <c r="B573" s="45"/>
      <c r="C573" s="31"/>
      <c r="D573" s="31"/>
      <c r="E573" s="31"/>
      <c r="F573" s="31"/>
      <c r="M573" s="57"/>
    </row>
    <row r="574" spans="1:13" s="32" customFormat="1" x14ac:dyDescent="0.25">
      <c r="A574" s="46"/>
      <c r="B574" s="45"/>
      <c r="C574" s="31"/>
      <c r="D574" s="31"/>
      <c r="E574" s="31"/>
      <c r="F574" s="31"/>
      <c r="M574" s="57"/>
    </row>
    <row r="575" spans="1:13" s="32" customFormat="1" x14ac:dyDescent="0.25">
      <c r="A575" s="46"/>
      <c r="B575" s="45"/>
      <c r="C575" s="31"/>
      <c r="D575" s="31"/>
      <c r="E575" s="31"/>
      <c r="F575" s="31"/>
      <c r="M575" s="57"/>
    </row>
    <row r="576" spans="1:13" s="32" customFormat="1" x14ac:dyDescent="0.25">
      <c r="A576" s="46"/>
      <c r="B576" s="45"/>
      <c r="C576" s="31"/>
      <c r="D576" s="31"/>
      <c r="E576" s="31"/>
      <c r="F576" s="31"/>
      <c r="M576" s="57"/>
    </row>
    <row r="577" spans="1:13" s="32" customFormat="1" x14ac:dyDescent="0.25">
      <c r="A577" s="46"/>
      <c r="B577" s="45"/>
      <c r="C577" s="31"/>
      <c r="D577" s="31"/>
      <c r="E577" s="31"/>
      <c r="F577" s="31"/>
      <c r="M577" s="57"/>
    </row>
    <row r="578" spans="1:13" s="32" customFormat="1" x14ac:dyDescent="0.25">
      <c r="A578" s="46"/>
      <c r="B578" s="45"/>
      <c r="C578" s="31"/>
      <c r="D578" s="31"/>
      <c r="E578" s="31"/>
      <c r="F578" s="31"/>
      <c r="M578" s="57"/>
    </row>
    <row r="579" spans="1:13" s="32" customFormat="1" x14ac:dyDescent="0.25">
      <c r="A579" s="46"/>
      <c r="B579" s="45"/>
      <c r="C579" s="31"/>
      <c r="D579" s="31"/>
      <c r="E579" s="31"/>
      <c r="F579" s="31"/>
      <c r="M579" s="57"/>
    </row>
    <row r="580" spans="1:13" s="32" customFormat="1" x14ac:dyDescent="0.25">
      <c r="A580" s="46"/>
      <c r="B580" s="45"/>
      <c r="C580" s="31"/>
      <c r="D580" s="31"/>
      <c r="E580" s="31"/>
      <c r="F580" s="31"/>
      <c r="M580" s="57"/>
    </row>
    <row r="581" spans="1:13" s="32" customFormat="1" x14ac:dyDescent="0.25">
      <c r="A581" s="46"/>
      <c r="B581" s="45"/>
      <c r="C581" s="31"/>
      <c r="D581" s="31"/>
      <c r="E581" s="31"/>
      <c r="F581" s="31"/>
      <c r="M581" s="57"/>
    </row>
    <row r="582" spans="1:13" s="32" customFormat="1" x14ac:dyDescent="0.25">
      <c r="A582" s="46"/>
      <c r="B582" s="45"/>
      <c r="C582" s="31"/>
      <c r="D582" s="31"/>
      <c r="E582" s="31"/>
      <c r="F582" s="31"/>
      <c r="M582" s="57"/>
    </row>
    <row r="583" spans="1:13" s="32" customFormat="1" x14ac:dyDescent="0.25">
      <c r="A583" s="46"/>
      <c r="B583" s="45"/>
      <c r="C583" s="31"/>
      <c r="D583" s="31"/>
      <c r="E583" s="31"/>
      <c r="F583" s="31"/>
      <c r="M583" s="57"/>
    </row>
    <row r="584" spans="1:13" s="32" customFormat="1" x14ac:dyDescent="0.25">
      <c r="A584" s="46"/>
      <c r="B584" s="45"/>
      <c r="C584" s="31"/>
      <c r="D584" s="31"/>
      <c r="E584" s="31"/>
      <c r="F584" s="31"/>
      <c r="M584" s="57"/>
    </row>
    <row r="585" spans="1:13" s="32" customFormat="1" x14ac:dyDescent="0.25">
      <c r="A585" s="46"/>
      <c r="B585" s="45"/>
      <c r="C585" s="31"/>
      <c r="D585" s="31"/>
      <c r="E585" s="31"/>
      <c r="F585" s="31"/>
      <c r="M585" s="57"/>
    </row>
    <row r="586" spans="1:13" s="32" customFormat="1" x14ac:dyDescent="0.25">
      <c r="A586" s="46"/>
      <c r="B586" s="45"/>
      <c r="C586" s="31"/>
      <c r="D586" s="31"/>
      <c r="E586" s="31"/>
      <c r="F586" s="31"/>
      <c r="M586" s="57"/>
    </row>
    <row r="587" spans="1:13" s="32" customFormat="1" x14ac:dyDescent="0.25">
      <c r="A587" s="46"/>
      <c r="B587" s="45"/>
      <c r="C587" s="31"/>
      <c r="D587" s="31"/>
      <c r="E587" s="31"/>
      <c r="F587" s="31"/>
      <c r="M587" s="57"/>
    </row>
    <row r="588" spans="1:13" s="32" customFormat="1" x14ac:dyDescent="0.25">
      <c r="A588" s="46"/>
      <c r="B588" s="45"/>
      <c r="C588" s="31"/>
      <c r="D588" s="31"/>
      <c r="E588" s="31"/>
      <c r="F588" s="31"/>
      <c r="M588" s="57"/>
    </row>
    <row r="589" spans="1:13" s="32" customFormat="1" x14ac:dyDescent="0.25">
      <c r="A589" s="46"/>
      <c r="B589" s="45"/>
      <c r="C589" s="31"/>
      <c r="D589" s="31"/>
      <c r="E589" s="31"/>
      <c r="F589" s="31"/>
      <c r="M589" s="57"/>
    </row>
    <row r="590" spans="1:13" s="32" customFormat="1" x14ac:dyDescent="0.25">
      <c r="A590" s="46"/>
      <c r="B590" s="45"/>
      <c r="C590" s="31"/>
      <c r="D590" s="31"/>
      <c r="E590" s="31"/>
      <c r="F590" s="31"/>
      <c r="M590" s="57"/>
    </row>
    <row r="591" spans="1:13" s="32" customFormat="1" x14ac:dyDescent="0.25">
      <c r="A591" s="46"/>
      <c r="B591" s="45"/>
      <c r="C591" s="31"/>
      <c r="D591" s="31"/>
      <c r="E591" s="31"/>
      <c r="F591" s="31"/>
      <c r="M591" s="57"/>
    </row>
    <row r="592" spans="1:13" s="32" customFormat="1" x14ac:dyDescent="0.25">
      <c r="A592" s="46"/>
      <c r="B592" s="45"/>
      <c r="C592" s="31"/>
      <c r="D592" s="31"/>
      <c r="E592" s="31"/>
      <c r="F592" s="31"/>
      <c r="M592" s="57"/>
    </row>
    <row r="593" spans="1:13" s="32" customFormat="1" x14ac:dyDescent="0.25">
      <c r="A593" s="46"/>
      <c r="B593" s="45"/>
      <c r="C593" s="31"/>
      <c r="D593" s="31"/>
      <c r="E593" s="31"/>
      <c r="F593" s="31"/>
      <c r="M593" s="57"/>
    </row>
    <row r="594" spans="1:13" s="32" customFormat="1" x14ac:dyDescent="0.25">
      <c r="A594" s="46"/>
      <c r="B594" s="45"/>
      <c r="C594" s="31"/>
      <c r="D594" s="31"/>
      <c r="E594" s="31"/>
      <c r="F594" s="31"/>
      <c r="M594" s="57"/>
    </row>
    <row r="595" spans="1:13" s="32" customFormat="1" x14ac:dyDescent="0.25">
      <c r="A595" s="46"/>
      <c r="B595" s="45"/>
      <c r="C595" s="31"/>
      <c r="D595" s="31"/>
      <c r="E595" s="31"/>
      <c r="F595" s="31"/>
      <c r="M595" s="57"/>
    </row>
    <row r="596" spans="1:13" s="32" customFormat="1" x14ac:dyDescent="0.25">
      <c r="A596" s="46"/>
      <c r="B596" s="45"/>
      <c r="C596" s="31"/>
      <c r="D596" s="31"/>
      <c r="E596" s="31"/>
      <c r="F596" s="31"/>
      <c r="M596" s="57"/>
    </row>
    <row r="597" spans="1:13" s="32" customFormat="1" x14ac:dyDescent="0.25">
      <c r="A597" s="46"/>
      <c r="B597" s="45"/>
      <c r="C597" s="31"/>
      <c r="D597" s="31"/>
      <c r="E597" s="31"/>
      <c r="F597" s="31"/>
      <c r="M597" s="57"/>
    </row>
    <row r="598" spans="1:13" s="32" customFormat="1" x14ac:dyDescent="0.25">
      <c r="A598" s="46"/>
      <c r="B598" s="45"/>
      <c r="C598" s="31"/>
      <c r="D598" s="31"/>
      <c r="E598" s="31"/>
      <c r="F598" s="31"/>
      <c r="M598" s="57"/>
    </row>
    <row r="599" spans="1:13" s="32" customFormat="1" x14ac:dyDescent="0.25">
      <c r="A599" s="46"/>
      <c r="B599" s="45"/>
      <c r="C599" s="31"/>
      <c r="D599" s="31"/>
      <c r="E599" s="31"/>
      <c r="F599" s="31"/>
      <c r="M599" s="57"/>
    </row>
    <row r="600" spans="1:13" s="32" customFormat="1" x14ac:dyDescent="0.25">
      <c r="A600" s="46"/>
      <c r="B600" s="45"/>
      <c r="C600" s="31"/>
      <c r="D600" s="31"/>
      <c r="E600" s="31"/>
      <c r="F600" s="31"/>
      <c r="M600" s="57"/>
    </row>
    <row r="601" spans="1:13" s="32" customFormat="1" x14ac:dyDescent="0.25">
      <c r="A601" s="46"/>
      <c r="B601" s="45"/>
      <c r="C601" s="31"/>
      <c r="D601" s="31"/>
      <c r="E601" s="31"/>
      <c r="F601" s="31"/>
      <c r="M601" s="57"/>
    </row>
    <row r="602" spans="1:13" s="32" customFormat="1" x14ac:dyDescent="0.25">
      <c r="A602" s="46"/>
      <c r="B602" s="45"/>
      <c r="C602" s="31"/>
      <c r="D602" s="31"/>
      <c r="E602" s="31"/>
      <c r="F602" s="31"/>
      <c r="M602" s="57"/>
    </row>
    <row r="603" spans="1:13" s="32" customFormat="1" x14ac:dyDescent="0.25">
      <c r="A603" s="46"/>
      <c r="B603" s="45"/>
      <c r="C603" s="31"/>
      <c r="D603" s="31"/>
      <c r="E603" s="31"/>
      <c r="F603" s="31"/>
      <c r="M603" s="57"/>
    </row>
    <row r="604" spans="1:13" s="32" customFormat="1" x14ac:dyDescent="0.25">
      <c r="A604" s="46"/>
      <c r="B604" s="45"/>
      <c r="C604" s="31"/>
      <c r="D604" s="31"/>
      <c r="E604" s="31"/>
      <c r="F604" s="31"/>
      <c r="M604" s="57"/>
    </row>
    <row r="605" spans="1:13" s="32" customFormat="1" x14ac:dyDescent="0.25">
      <c r="A605" s="46"/>
      <c r="B605" s="45"/>
      <c r="C605" s="31"/>
      <c r="D605" s="31"/>
      <c r="E605" s="31"/>
      <c r="F605" s="31"/>
      <c r="M605" s="57"/>
    </row>
    <row r="606" spans="1:13" s="32" customFormat="1" x14ac:dyDescent="0.25">
      <c r="A606" s="46"/>
      <c r="B606" s="45"/>
      <c r="C606" s="31"/>
      <c r="D606" s="31"/>
      <c r="E606" s="31"/>
      <c r="F606" s="31"/>
      <c r="M606" s="57"/>
    </row>
    <row r="607" spans="1:13" s="32" customFormat="1" x14ac:dyDescent="0.25">
      <c r="A607" s="46"/>
      <c r="B607" s="45"/>
      <c r="C607" s="31"/>
      <c r="D607" s="31"/>
      <c r="E607" s="31"/>
      <c r="F607" s="31"/>
      <c r="M607" s="57"/>
    </row>
    <row r="608" spans="1:13" s="32" customFormat="1" x14ac:dyDescent="0.25">
      <c r="A608" s="46"/>
      <c r="B608" s="45"/>
      <c r="C608" s="31"/>
      <c r="D608" s="31"/>
      <c r="E608" s="31"/>
      <c r="F608" s="31"/>
      <c r="M608" s="57"/>
    </row>
    <row r="609" spans="1:13" s="32" customFormat="1" x14ac:dyDescent="0.25">
      <c r="A609" s="46"/>
      <c r="B609" s="45"/>
      <c r="C609" s="31"/>
      <c r="D609" s="31"/>
      <c r="E609" s="31"/>
      <c r="F609" s="31"/>
      <c r="M609" s="57"/>
    </row>
    <row r="610" spans="1:13" s="32" customFormat="1" x14ac:dyDescent="0.25">
      <c r="A610" s="46"/>
      <c r="B610" s="45"/>
      <c r="C610" s="31"/>
      <c r="D610" s="31"/>
      <c r="E610" s="31"/>
      <c r="F610" s="31"/>
      <c r="M610" s="57"/>
    </row>
    <row r="611" spans="1:13" s="32" customFormat="1" x14ac:dyDescent="0.25">
      <c r="A611" s="46"/>
      <c r="B611" s="45"/>
      <c r="C611" s="31"/>
      <c r="D611" s="31"/>
      <c r="E611" s="31"/>
      <c r="F611" s="31"/>
      <c r="M611" s="57"/>
    </row>
    <row r="612" spans="1:13" s="32" customFormat="1" x14ac:dyDescent="0.25">
      <c r="A612" s="46"/>
      <c r="B612" s="45"/>
      <c r="C612" s="31"/>
      <c r="D612" s="31"/>
      <c r="E612" s="31"/>
      <c r="F612" s="31"/>
      <c r="M612" s="57"/>
    </row>
    <row r="613" spans="1:13" s="32" customFormat="1" x14ac:dyDescent="0.25">
      <c r="A613" s="46"/>
      <c r="B613" s="45"/>
      <c r="C613" s="31"/>
      <c r="D613" s="31"/>
      <c r="E613" s="31"/>
      <c r="F613" s="31"/>
      <c r="M613" s="57"/>
    </row>
    <row r="614" spans="1:13" s="32" customFormat="1" x14ac:dyDescent="0.25">
      <c r="A614" s="46"/>
      <c r="B614" s="45"/>
      <c r="C614" s="31"/>
      <c r="D614" s="31"/>
      <c r="E614" s="31"/>
      <c r="F614" s="31"/>
      <c r="M614" s="57"/>
    </row>
    <row r="615" spans="1:13" s="32" customFormat="1" x14ac:dyDescent="0.25">
      <c r="A615" s="46"/>
      <c r="B615" s="45"/>
      <c r="C615" s="31"/>
      <c r="D615" s="31"/>
      <c r="E615" s="31"/>
      <c r="F615" s="31"/>
      <c r="M615" s="57"/>
    </row>
    <row r="616" spans="1:13" s="32" customFormat="1" x14ac:dyDescent="0.25">
      <c r="A616" s="46"/>
      <c r="B616" s="45"/>
      <c r="C616" s="31"/>
      <c r="D616" s="31"/>
      <c r="E616" s="31"/>
      <c r="F616" s="31"/>
      <c r="M616" s="57"/>
    </row>
    <row r="617" spans="1:13" s="32" customFormat="1" x14ac:dyDescent="0.25">
      <c r="A617" s="46"/>
      <c r="B617" s="45"/>
      <c r="C617" s="31"/>
      <c r="D617" s="31"/>
      <c r="E617" s="31"/>
      <c r="F617" s="31"/>
      <c r="M617" s="57"/>
    </row>
    <row r="618" spans="1:13" s="32" customFormat="1" x14ac:dyDescent="0.25">
      <c r="A618" s="46"/>
      <c r="B618" s="45"/>
      <c r="C618" s="31"/>
      <c r="D618" s="31"/>
      <c r="E618" s="31"/>
      <c r="F618" s="31"/>
      <c r="M618" s="57"/>
    </row>
    <row r="619" spans="1:13" s="32" customFormat="1" x14ac:dyDescent="0.25">
      <c r="A619" s="46"/>
      <c r="B619" s="45"/>
      <c r="C619" s="31"/>
      <c r="D619" s="31"/>
      <c r="E619" s="31"/>
      <c r="F619" s="31"/>
      <c r="M619" s="57"/>
    </row>
    <row r="620" spans="1:13" s="32" customFormat="1" x14ac:dyDescent="0.25">
      <c r="A620" s="46"/>
      <c r="B620" s="45"/>
      <c r="C620" s="31"/>
      <c r="D620" s="31"/>
      <c r="E620" s="31"/>
      <c r="F620" s="31"/>
      <c r="M620" s="57"/>
    </row>
    <row r="621" spans="1:13" s="32" customFormat="1" x14ac:dyDescent="0.25">
      <c r="A621" s="46"/>
      <c r="B621" s="45"/>
      <c r="C621" s="31"/>
      <c r="D621" s="31"/>
      <c r="E621" s="31"/>
      <c r="F621" s="31"/>
      <c r="M621" s="57"/>
    </row>
    <row r="622" spans="1:13" s="32" customFormat="1" x14ac:dyDescent="0.25">
      <c r="A622" s="46"/>
      <c r="B622" s="45"/>
      <c r="C622" s="31"/>
      <c r="D622" s="31"/>
      <c r="E622" s="31"/>
      <c r="F622" s="31"/>
      <c r="M622" s="57"/>
    </row>
    <row r="623" spans="1:13" s="32" customFormat="1" x14ac:dyDescent="0.25">
      <c r="A623" s="46"/>
      <c r="B623" s="45"/>
      <c r="C623" s="31"/>
      <c r="D623" s="31"/>
      <c r="E623" s="31"/>
      <c r="F623" s="31"/>
      <c r="M623" s="57"/>
    </row>
    <row r="624" spans="1:13" s="32" customFormat="1" x14ac:dyDescent="0.25">
      <c r="A624" s="46"/>
      <c r="B624" s="45"/>
      <c r="C624" s="31"/>
      <c r="D624" s="31"/>
      <c r="E624" s="31"/>
      <c r="F624" s="31"/>
      <c r="M624" s="57"/>
    </row>
    <row r="625" spans="1:13" s="32" customFormat="1" x14ac:dyDescent="0.25">
      <c r="A625" s="46"/>
      <c r="B625" s="45"/>
      <c r="C625" s="31"/>
      <c r="D625" s="31"/>
      <c r="E625" s="31"/>
      <c r="F625" s="31"/>
      <c r="M625" s="57"/>
    </row>
    <row r="626" spans="1:13" s="32" customFormat="1" x14ac:dyDescent="0.25">
      <c r="A626" s="46"/>
      <c r="B626" s="45"/>
      <c r="C626" s="31"/>
      <c r="D626" s="31"/>
      <c r="E626" s="31"/>
      <c r="F626" s="31"/>
      <c r="M626" s="57"/>
    </row>
    <row r="627" spans="1:13" s="32" customFormat="1" x14ac:dyDescent="0.25">
      <c r="A627" s="46"/>
      <c r="B627" s="45"/>
      <c r="C627" s="31"/>
      <c r="D627" s="31"/>
      <c r="E627" s="31"/>
      <c r="F627" s="31"/>
      <c r="M627" s="57"/>
    </row>
    <row r="628" spans="1:13" s="32" customFormat="1" x14ac:dyDescent="0.25">
      <c r="A628" s="46"/>
      <c r="B628" s="45"/>
      <c r="C628" s="31"/>
      <c r="D628" s="31"/>
      <c r="E628" s="31"/>
      <c r="F628" s="31"/>
      <c r="M628" s="57"/>
    </row>
    <row r="629" spans="1:13" s="32" customFormat="1" x14ac:dyDescent="0.25">
      <c r="A629" s="46"/>
      <c r="B629" s="45"/>
      <c r="C629" s="31"/>
      <c r="D629" s="31"/>
      <c r="E629" s="31"/>
      <c r="F629" s="31"/>
      <c r="M629" s="57"/>
    </row>
    <row r="630" spans="1:13" s="32" customFormat="1" x14ac:dyDescent="0.25">
      <c r="A630" s="46"/>
      <c r="B630" s="45"/>
      <c r="C630" s="31"/>
      <c r="D630" s="31"/>
      <c r="E630" s="31"/>
      <c r="F630" s="31"/>
      <c r="M630" s="57"/>
    </row>
    <row r="631" spans="1:13" s="32" customFormat="1" x14ac:dyDescent="0.25">
      <c r="A631" s="46"/>
      <c r="B631" s="45"/>
      <c r="C631" s="31"/>
      <c r="D631" s="31"/>
      <c r="E631" s="31"/>
      <c r="F631" s="31"/>
      <c r="M631" s="57"/>
    </row>
    <row r="632" spans="1:13" s="32" customFormat="1" x14ac:dyDescent="0.25">
      <c r="A632" s="46"/>
      <c r="B632" s="45"/>
      <c r="C632" s="31"/>
      <c r="D632" s="31"/>
      <c r="E632" s="31"/>
      <c r="F632" s="31"/>
      <c r="M632" s="57"/>
    </row>
    <row r="633" spans="1:13" s="32" customFormat="1" x14ac:dyDescent="0.25">
      <c r="A633" s="46"/>
      <c r="B633" s="45"/>
      <c r="C633" s="31"/>
      <c r="D633" s="31"/>
      <c r="E633" s="31"/>
      <c r="F633" s="31"/>
      <c r="M633" s="57"/>
    </row>
    <row r="634" spans="1:13" s="32" customFormat="1" x14ac:dyDescent="0.25">
      <c r="A634" s="46"/>
      <c r="B634" s="45"/>
      <c r="C634" s="31"/>
      <c r="D634" s="31"/>
      <c r="E634" s="31"/>
      <c r="F634" s="31"/>
      <c r="M634" s="57"/>
    </row>
    <row r="635" spans="1:13" s="32" customFormat="1" x14ac:dyDescent="0.25">
      <c r="A635" s="46"/>
      <c r="B635" s="45"/>
      <c r="C635" s="31"/>
      <c r="D635" s="31"/>
      <c r="E635" s="31"/>
      <c r="F635" s="31"/>
      <c r="M635" s="57"/>
    </row>
    <row r="636" spans="1:13" s="32" customFormat="1" x14ac:dyDescent="0.25">
      <c r="A636" s="46"/>
      <c r="B636" s="45"/>
      <c r="C636" s="31"/>
      <c r="D636" s="31"/>
      <c r="E636" s="31"/>
      <c r="F636" s="31"/>
      <c r="M636" s="57"/>
    </row>
    <row r="637" spans="1:13" s="32" customFormat="1" x14ac:dyDescent="0.25">
      <c r="A637" s="46"/>
      <c r="B637" s="45"/>
      <c r="C637" s="31"/>
      <c r="D637" s="31"/>
      <c r="E637" s="31"/>
      <c r="F637" s="31"/>
      <c r="M637" s="57"/>
    </row>
    <row r="638" spans="1:13" s="32" customFormat="1" x14ac:dyDescent="0.25">
      <c r="A638" s="46"/>
      <c r="B638" s="45"/>
      <c r="C638" s="31"/>
      <c r="D638" s="31"/>
      <c r="E638" s="31"/>
      <c r="F638" s="31"/>
      <c r="M638" s="57"/>
    </row>
    <row r="639" spans="1:13" s="32" customFormat="1" x14ac:dyDescent="0.25">
      <c r="A639" s="46"/>
      <c r="B639" s="45"/>
      <c r="C639" s="31"/>
      <c r="D639" s="31"/>
      <c r="E639" s="31"/>
      <c r="F639" s="31"/>
      <c r="M639" s="57"/>
    </row>
    <row r="640" spans="1:13" s="32" customFormat="1" x14ac:dyDescent="0.25">
      <c r="A640" s="46"/>
      <c r="B640" s="45"/>
      <c r="C640" s="31"/>
      <c r="D640" s="31"/>
      <c r="E640" s="31"/>
      <c r="F640" s="31"/>
      <c r="M640" s="57"/>
    </row>
    <row r="641" spans="1:13" s="32" customFormat="1" x14ac:dyDescent="0.25">
      <c r="A641" s="46"/>
      <c r="B641" s="45"/>
      <c r="C641" s="31"/>
      <c r="D641" s="31"/>
      <c r="E641" s="31"/>
      <c r="F641" s="31"/>
      <c r="M641" s="57"/>
    </row>
    <row r="642" spans="1:13" s="32" customFormat="1" x14ac:dyDescent="0.25">
      <c r="A642" s="46"/>
      <c r="B642" s="45"/>
      <c r="C642" s="31"/>
      <c r="D642" s="31"/>
      <c r="E642" s="31"/>
      <c r="F642" s="31"/>
      <c r="M642" s="57"/>
    </row>
    <row r="643" spans="1:13" s="32" customFormat="1" x14ac:dyDescent="0.25">
      <c r="A643" s="46"/>
      <c r="B643" s="45"/>
      <c r="C643" s="31"/>
      <c r="D643" s="31"/>
      <c r="E643" s="31"/>
      <c r="F643" s="31"/>
      <c r="M643" s="57"/>
    </row>
    <row r="644" spans="1:13" s="32" customFormat="1" x14ac:dyDescent="0.25">
      <c r="A644" s="46"/>
      <c r="B644" s="45"/>
      <c r="C644" s="31"/>
      <c r="D644" s="31"/>
      <c r="E644" s="31"/>
      <c r="F644" s="31"/>
      <c r="M644" s="57"/>
    </row>
    <row r="645" spans="1:13" s="32" customFormat="1" x14ac:dyDescent="0.25">
      <c r="A645" s="46"/>
      <c r="B645" s="45"/>
      <c r="C645" s="31"/>
      <c r="D645" s="31"/>
      <c r="E645" s="31"/>
      <c r="F645" s="31"/>
      <c r="M645" s="57"/>
    </row>
    <row r="646" spans="1:13" s="32" customFormat="1" x14ac:dyDescent="0.25">
      <c r="A646" s="46"/>
      <c r="B646" s="45"/>
      <c r="C646" s="31"/>
      <c r="D646" s="31"/>
      <c r="E646" s="31"/>
      <c r="F646" s="31"/>
      <c r="M646" s="57"/>
    </row>
    <row r="647" spans="1:13" s="32" customFormat="1" x14ac:dyDescent="0.25">
      <c r="A647" s="46"/>
      <c r="B647" s="45"/>
      <c r="C647" s="31"/>
      <c r="D647" s="31"/>
      <c r="E647" s="31"/>
      <c r="F647" s="31"/>
      <c r="M647" s="57"/>
    </row>
    <row r="648" spans="1:13" s="32" customFormat="1" x14ac:dyDescent="0.25">
      <c r="A648" s="46"/>
      <c r="B648" s="45"/>
      <c r="C648" s="31"/>
      <c r="D648" s="31"/>
      <c r="E648" s="31"/>
      <c r="F648" s="31"/>
      <c r="M648" s="57"/>
    </row>
    <row r="649" spans="1:13" s="32" customFormat="1" x14ac:dyDescent="0.25">
      <c r="A649" s="46"/>
      <c r="B649" s="45"/>
      <c r="C649" s="31"/>
      <c r="D649" s="31"/>
      <c r="E649" s="31"/>
      <c r="F649" s="31"/>
      <c r="M649" s="57"/>
    </row>
    <row r="650" spans="1:13" s="32" customFormat="1" x14ac:dyDescent="0.25">
      <c r="A650" s="46"/>
      <c r="B650" s="45"/>
      <c r="C650" s="31"/>
      <c r="D650" s="31"/>
      <c r="E650" s="31"/>
      <c r="F650" s="31"/>
      <c r="M650" s="57"/>
    </row>
    <row r="651" spans="1:13" s="32" customFormat="1" x14ac:dyDescent="0.25">
      <c r="A651" s="46"/>
      <c r="B651" s="45"/>
      <c r="C651" s="31"/>
      <c r="D651" s="31"/>
      <c r="E651" s="31"/>
      <c r="F651" s="31"/>
      <c r="M651" s="57"/>
    </row>
    <row r="652" spans="1:13" s="32" customFormat="1" x14ac:dyDescent="0.25">
      <c r="A652" s="46"/>
      <c r="B652" s="45"/>
      <c r="C652" s="31"/>
      <c r="D652" s="31"/>
      <c r="E652" s="31"/>
      <c r="F652" s="31"/>
      <c r="M652" s="57"/>
    </row>
    <row r="653" spans="1:13" s="32" customFormat="1" x14ac:dyDescent="0.25">
      <c r="A653" s="46"/>
      <c r="B653" s="45"/>
      <c r="C653" s="31"/>
      <c r="D653" s="31"/>
      <c r="E653" s="31"/>
      <c r="F653" s="31"/>
      <c r="M653" s="57"/>
    </row>
    <row r="654" spans="1:13" s="32" customFormat="1" x14ac:dyDescent="0.25">
      <c r="A654" s="46"/>
      <c r="B654" s="45"/>
      <c r="C654" s="31"/>
      <c r="D654" s="31"/>
      <c r="E654" s="31"/>
      <c r="F654" s="31"/>
      <c r="M654" s="57"/>
    </row>
    <row r="655" spans="1:13" s="32" customFormat="1" x14ac:dyDescent="0.25">
      <c r="A655" s="46"/>
      <c r="B655" s="45"/>
      <c r="C655" s="31"/>
      <c r="D655" s="31"/>
      <c r="E655" s="31"/>
      <c r="F655" s="31"/>
      <c r="M655" s="57"/>
    </row>
    <row r="656" spans="1:13" s="32" customFormat="1" x14ac:dyDescent="0.25">
      <c r="A656" s="46"/>
      <c r="B656" s="45"/>
      <c r="C656" s="31"/>
      <c r="D656" s="31"/>
      <c r="E656" s="31"/>
      <c r="F656" s="31"/>
      <c r="M656" s="57"/>
    </row>
    <row r="657" spans="1:13" s="32" customFormat="1" x14ac:dyDescent="0.25">
      <c r="A657" s="46"/>
      <c r="B657" s="45"/>
      <c r="C657" s="31"/>
      <c r="D657" s="31"/>
      <c r="E657" s="31"/>
      <c r="F657" s="31"/>
      <c r="M657" s="57"/>
    </row>
    <row r="658" spans="1:13" s="32" customFormat="1" x14ac:dyDescent="0.25">
      <c r="A658" s="46"/>
      <c r="B658" s="45"/>
      <c r="C658" s="31"/>
      <c r="D658" s="31"/>
      <c r="E658" s="31"/>
      <c r="F658" s="31"/>
      <c r="M658" s="57"/>
    </row>
    <row r="659" spans="1:13" s="32" customFormat="1" x14ac:dyDescent="0.25">
      <c r="A659" s="46"/>
      <c r="B659" s="45"/>
      <c r="C659" s="31"/>
      <c r="D659" s="31"/>
      <c r="E659" s="31"/>
      <c r="F659" s="31"/>
      <c r="M659" s="57"/>
    </row>
    <row r="660" spans="1:13" s="32" customFormat="1" x14ac:dyDescent="0.25">
      <c r="A660" s="46"/>
      <c r="B660" s="45"/>
      <c r="C660" s="31"/>
      <c r="D660" s="31"/>
      <c r="E660" s="31"/>
      <c r="F660" s="31"/>
      <c r="M660" s="57"/>
    </row>
    <row r="661" spans="1:13" s="32" customFormat="1" x14ac:dyDescent="0.25">
      <c r="A661" s="46"/>
      <c r="B661" s="45"/>
      <c r="C661" s="31"/>
      <c r="D661" s="31"/>
      <c r="E661" s="31"/>
      <c r="F661" s="31"/>
      <c r="M661" s="57"/>
    </row>
    <row r="662" spans="1:13" s="32" customFormat="1" x14ac:dyDescent="0.25">
      <c r="A662" s="46"/>
      <c r="B662" s="45"/>
      <c r="C662" s="31"/>
      <c r="D662" s="31"/>
      <c r="E662" s="31"/>
      <c r="F662" s="31"/>
      <c r="M662" s="57"/>
    </row>
    <row r="663" spans="1:13" s="32" customFormat="1" x14ac:dyDescent="0.25">
      <c r="A663" s="46"/>
      <c r="B663" s="45"/>
      <c r="C663" s="31"/>
      <c r="D663" s="31"/>
      <c r="E663" s="31"/>
      <c r="F663" s="31"/>
      <c r="M663" s="57"/>
    </row>
    <row r="664" spans="1:13" s="32" customFormat="1" x14ac:dyDescent="0.25">
      <c r="A664" s="46"/>
      <c r="B664" s="45"/>
      <c r="C664" s="31"/>
      <c r="D664" s="31"/>
      <c r="E664" s="31"/>
      <c r="F664" s="31"/>
      <c r="M664" s="57"/>
    </row>
    <row r="665" spans="1:13" s="32" customFormat="1" x14ac:dyDescent="0.25">
      <c r="A665" s="46"/>
      <c r="B665" s="45"/>
      <c r="C665" s="31"/>
      <c r="D665" s="31"/>
      <c r="E665" s="31"/>
      <c r="F665" s="31"/>
      <c r="M665" s="57"/>
    </row>
    <row r="666" spans="1:13" s="32" customFormat="1" x14ac:dyDescent="0.25">
      <c r="A666" s="46"/>
      <c r="B666" s="45"/>
      <c r="C666" s="31"/>
      <c r="D666" s="31"/>
      <c r="E666" s="31"/>
      <c r="F666" s="31"/>
      <c r="M666" s="57"/>
    </row>
    <row r="667" spans="1:13" s="32" customFormat="1" x14ac:dyDescent="0.25">
      <c r="A667" s="46"/>
      <c r="B667" s="45"/>
      <c r="C667" s="31"/>
      <c r="D667" s="31"/>
      <c r="E667" s="31"/>
      <c r="F667" s="31"/>
      <c r="M667" s="57"/>
    </row>
    <row r="668" spans="1:13" s="32" customFormat="1" x14ac:dyDescent="0.25">
      <c r="A668" s="46"/>
      <c r="B668" s="45"/>
      <c r="C668" s="31"/>
      <c r="D668" s="31"/>
      <c r="E668" s="31"/>
      <c r="F668" s="31"/>
      <c r="M668" s="57"/>
    </row>
    <row r="669" spans="1:13" s="32" customFormat="1" x14ac:dyDescent="0.25">
      <c r="A669" s="46"/>
      <c r="B669" s="45"/>
      <c r="C669" s="31"/>
      <c r="D669" s="31"/>
      <c r="E669" s="31"/>
      <c r="F669" s="31"/>
      <c r="M669" s="57"/>
    </row>
    <row r="670" spans="1:13" s="32" customFormat="1" x14ac:dyDescent="0.25">
      <c r="A670" s="46"/>
      <c r="B670" s="45"/>
      <c r="C670" s="31"/>
      <c r="D670" s="31"/>
      <c r="E670" s="31"/>
      <c r="F670" s="31"/>
      <c r="M670" s="57"/>
    </row>
    <row r="671" spans="1:13" s="32" customFormat="1" x14ac:dyDescent="0.25">
      <c r="A671" s="46"/>
      <c r="B671" s="45"/>
      <c r="C671" s="31"/>
      <c r="D671" s="31"/>
      <c r="E671" s="31"/>
      <c r="F671" s="31"/>
      <c r="M671" s="57"/>
    </row>
    <row r="672" spans="1:13" s="32" customFormat="1" x14ac:dyDescent="0.25">
      <c r="A672" s="46"/>
      <c r="B672" s="45"/>
      <c r="C672" s="31"/>
      <c r="D672" s="31"/>
      <c r="E672" s="31"/>
      <c r="F672" s="31"/>
      <c r="M672" s="57"/>
    </row>
    <row r="673" spans="1:13" s="32" customFormat="1" x14ac:dyDescent="0.25">
      <c r="A673" s="46"/>
      <c r="B673" s="45"/>
      <c r="C673" s="31"/>
      <c r="D673" s="31"/>
      <c r="E673" s="31"/>
      <c r="F673" s="31"/>
      <c r="M673" s="57"/>
    </row>
    <row r="674" spans="1:13" s="32" customFormat="1" x14ac:dyDescent="0.25">
      <c r="A674" s="46"/>
      <c r="B674" s="45"/>
      <c r="C674" s="31"/>
      <c r="D674" s="31"/>
      <c r="E674" s="31"/>
      <c r="F674" s="31"/>
      <c r="M674" s="57"/>
    </row>
    <row r="675" spans="1:13" s="32" customFormat="1" x14ac:dyDescent="0.25">
      <c r="A675" s="46"/>
      <c r="B675" s="45"/>
      <c r="C675" s="31"/>
      <c r="D675" s="31"/>
      <c r="E675" s="31"/>
      <c r="F675" s="31"/>
      <c r="M675" s="57"/>
    </row>
    <row r="676" spans="1:13" s="32" customFormat="1" x14ac:dyDescent="0.25">
      <c r="A676" s="46"/>
      <c r="B676" s="45"/>
      <c r="C676" s="31"/>
      <c r="D676" s="31"/>
      <c r="E676" s="31"/>
      <c r="F676" s="31"/>
      <c r="M676" s="57"/>
    </row>
    <row r="677" spans="1:13" s="32" customFormat="1" x14ac:dyDescent="0.25">
      <c r="A677" s="46"/>
      <c r="B677" s="45"/>
      <c r="C677" s="31"/>
      <c r="D677" s="31"/>
      <c r="E677" s="31"/>
      <c r="F677" s="31"/>
      <c r="M677" s="57"/>
    </row>
    <row r="678" spans="1:13" s="32" customFormat="1" x14ac:dyDescent="0.25">
      <c r="A678" s="46"/>
      <c r="B678" s="45"/>
      <c r="C678" s="31"/>
      <c r="D678" s="31"/>
      <c r="E678" s="31"/>
      <c r="F678" s="31"/>
      <c r="M678" s="57"/>
    </row>
    <row r="679" spans="1:13" s="32" customFormat="1" x14ac:dyDescent="0.25">
      <c r="A679" s="46"/>
      <c r="B679" s="45"/>
      <c r="C679" s="31"/>
      <c r="D679" s="31"/>
      <c r="E679" s="31"/>
      <c r="F679" s="31"/>
      <c r="M679" s="57"/>
    </row>
    <row r="680" spans="1:13" s="32" customFormat="1" x14ac:dyDescent="0.25">
      <c r="A680" s="46"/>
      <c r="B680" s="45"/>
      <c r="C680" s="31"/>
      <c r="D680" s="31"/>
      <c r="E680" s="31"/>
      <c r="F680" s="31"/>
      <c r="M680" s="57"/>
    </row>
    <row r="681" spans="1:13" s="32" customFormat="1" x14ac:dyDescent="0.25">
      <c r="A681" s="46"/>
      <c r="B681" s="45"/>
      <c r="C681" s="31"/>
      <c r="D681" s="31"/>
      <c r="E681" s="31"/>
      <c r="F681" s="31"/>
      <c r="M681" s="57"/>
    </row>
    <row r="682" spans="1:13" s="32" customFormat="1" x14ac:dyDescent="0.25">
      <c r="A682" s="46"/>
      <c r="B682" s="45"/>
      <c r="C682" s="31"/>
      <c r="D682" s="31"/>
      <c r="E682" s="31"/>
      <c r="F682" s="31"/>
      <c r="M682" s="57"/>
    </row>
    <row r="683" spans="1:13" s="32" customFormat="1" x14ac:dyDescent="0.25">
      <c r="A683" s="46"/>
      <c r="B683" s="45"/>
      <c r="C683" s="31"/>
      <c r="D683" s="31"/>
      <c r="E683" s="31"/>
      <c r="F683" s="31"/>
      <c r="M683" s="57"/>
    </row>
    <row r="684" spans="1:13" s="32" customFormat="1" x14ac:dyDescent="0.25">
      <c r="A684" s="46"/>
      <c r="B684" s="45"/>
      <c r="C684" s="31"/>
      <c r="D684" s="31"/>
      <c r="E684" s="31"/>
      <c r="F684" s="31"/>
      <c r="M684" s="57"/>
    </row>
    <row r="685" spans="1:13" s="32" customFormat="1" x14ac:dyDescent="0.25">
      <c r="A685" s="46"/>
      <c r="B685" s="45"/>
      <c r="C685" s="31"/>
      <c r="D685" s="31"/>
      <c r="E685" s="31"/>
      <c r="F685" s="31"/>
      <c r="M685" s="57"/>
    </row>
    <row r="686" spans="1:13" s="32" customFormat="1" x14ac:dyDescent="0.25">
      <c r="A686" s="46"/>
      <c r="B686" s="45"/>
      <c r="C686" s="31"/>
      <c r="D686" s="31"/>
      <c r="E686" s="31"/>
      <c r="F686" s="31"/>
      <c r="M686" s="57"/>
    </row>
    <row r="687" spans="1:13" s="32" customFormat="1" x14ac:dyDescent="0.25">
      <c r="A687" s="46"/>
      <c r="B687" s="45"/>
      <c r="C687" s="31"/>
      <c r="D687" s="31"/>
      <c r="E687" s="31"/>
      <c r="F687" s="31"/>
      <c r="M687" s="57"/>
    </row>
    <row r="688" spans="1:13" s="32" customFormat="1" x14ac:dyDescent="0.25">
      <c r="A688" s="46"/>
      <c r="B688" s="45"/>
      <c r="C688" s="31"/>
      <c r="D688" s="31"/>
      <c r="E688" s="31"/>
      <c r="F688" s="31"/>
      <c r="M688" s="57"/>
    </row>
    <row r="689" spans="1:13" s="32" customFormat="1" x14ac:dyDescent="0.25">
      <c r="A689" s="46"/>
      <c r="B689" s="45"/>
      <c r="C689" s="31"/>
      <c r="D689" s="31"/>
      <c r="E689" s="31"/>
      <c r="F689" s="31"/>
      <c r="M689" s="57"/>
    </row>
    <row r="690" spans="1:13" s="32" customFormat="1" x14ac:dyDescent="0.25">
      <c r="A690" s="46"/>
      <c r="B690" s="45"/>
      <c r="C690" s="31"/>
      <c r="D690" s="31"/>
      <c r="E690" s="31"/>
      <c r="F690" s="31"/>
      <c r="M690" s="57"/>
    </row>
    <row r="691" spans="1:13" s="32" customFormat="1" x14ac:dyDescent="0.25">
      <c r="A691" s="46"/>
      <c r="B691" s="45"/>
      <c r="C691" s="31"/>
      <c r="D691" s="31"/>
      <c r="E691" s="31"/>
      <c r="F691" s="31"/>
      <c r="M691" s="57"/>
    </row>
    <row r="692" spans="1:13" s="32" customFormat="1" x14ac:dyDescent="0.25">
      <c r="A692" s="46"/>
      <c r="B692" s="45"/>
      <c r="C692" s="31"/>
      <c r="D692" s="31"/>
      <c r="E692" s="31"/>
      <c r="F692" s="31"/>
      <c r="M692" s="57"/>
    </row>
    <row r="693" spans="1:13" s="32" customFormat="1" x14ac:dyDescent="0.25">
      <c r="A693" s="46"/>
      <c r="B693" s="45"/>
      <c r="C693" s="31"/>
      <c r="D693" s="31"/>
      <c r="E693" s="31"/>
      <c r="F693" s="31"/>
      <c r="M693" s="57"/>
    </row>
    <row r="694" spans="1:13" s="32" customFormat="1" x14ac:dyDescent="0.25">
      <c r="A694" s="46"/>
      <c r="B694" s="45"/>
      <c r="C694" s="31"/>
      <c r="D694" s="31"/>
      <c r="E694" s="31"/>
      <c r="F694" s="31"/>
      <c r="M694" s="57"/>
    </row>
    <row r="695" spans="1:13" s="32" customFormat="1" x14ac:dyDescent="0.25">
      <c r="A695" s="46"/>
      <c r="B695" s="45"/>
      <c r="C695" s="31"/>
      <c r="D695" s="31"/>
      <c r="E695" s="31"/>
      <c r="F695" s="31"/>
      <c r="M695" s="57"/>
    </row>
    <row r="696" spans="1:13" s="32" customFormat="1" x14ac:dyDescent="0.25">
      <c r="A696" s="46"/>
      <c r="B696" s="45"/>
      <c r="C696" s="31"/>
      <c r="D696" s="31"/>
      <c r="E696" s="31"/>
      <c r="F696" s="31"/>
      <c r="M696" s="57"/>
    </row>
    <row r="697" spans="1:13" s="32" customFormat="1" x14ac:dyDescent="0.25">
      <c r="A697" s="46"/>
      <c r="B697" s="45"/>
      <c r="C697" s="31"/>
      <c r="D697" s="31"/>
      <c r="E697" s="31"/>
      <c r="F697" s="31"/>
      <c r="M697" s="57"/>
    </row>
    <row r="698" spans="1:13" s="32" customFormat="1" x14ac:dyDescent="0.25">
      <c r="A698" s="46"/>
      <c r="B698" s="45"/>
      <c r="C698" s="31"/>
      <c r="D698" s="31"/>
      <c r="E698" s="31"/>
      <c r="F698" s="31"/>
      <c r="M698" s="57"/>
    </row>
    <row r="699" spans="1:13" s="32" customFormat="1" x14ac:dyDescent="0.25">
      <c r="A699" s="46"/>
      <c r="B699" s="45"/>
      <c r="C699" s="31"/>
      <c r="D699" s="31"/>
      <c r="E699" s="31"/>
      <c r="F699" s="31"/>
      <c r="M699" s="57"/>
    </row>
    <row r="700" spans="1:13" s="32" customFormat="1" x14ac:dyDescent="0.25">
      <c r="A700" s="46"/>
      <c r="B700" s="45"/>
      <c r="C700" s="31"/>
      <c r="D700" s="31"/>
      <c r="E700" s="31"/>
      <c r="F700" s="31"/>
      <c r="M700" s="57"/>
    </row>
    <row r="701" spans="1:13" s="32" customFormat="1" x14ac:dyDescent="0.25">
      <c r="A701" s="46"/>
      <c r="B701" s="45"/>
      <c r="C701" s="31"/>
      <c r="D701" s="31"/>
      <c r="E701" s="31"/>
      <c r="F701" s="31"/>
      <c r="M701" s="57"/>
    </row>
    <row r="702" spans="1:13" s="32" customFormat="1" x14ac:dyDescent="0.25">
      <c r="A702" s="46"/>
      <c r="B702" s="45"/>
      <c r="C702" s="31"/>
      <c r="D702" s="31"/>
      <c r="E702" s="31"/>
      <c r="F702" s="31"/>
      <c r="M702" s="57"/>
    </row>
    <row r="703" spans="1:13" s="32" customFormat="1" x14ac:dyDescent="0.25">
      <c r="A703" s="46"/>
      <c r="B703" s="45"/>
      <c r="C703" s="31"/>
      <c r="D703" s="31"/>
      <c r="E703" s="31"/>
      <c r="F703" s="31"/>
      <c r="M703" s="57"/>
    </row>
    <row r="704" spans="1:13" s="32" customFormat="1" x14ac:dyDescent="0.25">
      <c r="A704" s="46"/>
      <c r="B704" s="45"/>
      <c r="C704" s="31"/>
      <c r="D704" s="31"/>
      <c r="E704" s="31"/>
      <c r="F704" s="31"/>
      <c r="M704" s="57"/>
    </row>
    <row r="705" spans="1:13" s="32" customFormat="1" x14ac:dyDescent="0.25">
      <c r="A705" s="46"/>
      <c r="B705" s="45"/>
      <c r="C705" s="31"/>
      <c r="D705" s="31"/>
      <c r="E705" s="31"/>
      <c r="F705" s="31"/>
      <c r="M705" s="57"/>
    </row>
    <row r="706" spans="1:13" s="32" customFormat="1" x14ac:dyDescent="0.25">
      <c r="A706" s="46"/>
      <c r="B706" s="45"/>
      <c r="C706" s="31"/>
      <c r="D706" s="31"/>
      <c r="E706" s="31"/>
      <c r="F706" s="31"/>
      <c r="M706" s="57"/>
    </row>
    <row r="707" spans="1:13" s="32" customFormat="1" x14ac:dyDescent="0.25">
      <c r="A707" s="46"/>
      <c r="B707" s="45"/>
      <c r="C707" s="31"/>
      <c r="D707" s="31"/>
      <c r="E707" s="31"/>
      <c r="F707" s="31"/>
      <c r="M707" s="57"/>
    </row>
    <row r="708" spans="1:13" s="32" customFormat="1" x14ac:dyDescent="0.25">
      <c r="A708" s="46"/>
      <c r="B708" s="45"/>
      <c r="C708" s="31"/>
      <c r="D708" s="31"/>
      <c r="E708" s="31"/>
      <c r="F708" s="31"/>
      <c r="M708" s="57"/>
    </row>
    <row r="709" spans="1:13" s="32" customFormat="1" x14ac:dyDescent="0.25">
      <c r="A709" s="46"/>
      <c r="B709" s="45"/>
      <c r="C709" s="31"/>
      <c r="D709" s="31"/>
      <c r="E709" s="31"/>
      <c r="F709" s="31"/>
      <c r="M709" s="57"/>
    </row>
    <row r="710" spans="1:13" s="32" customFormat="1" x14ac:dyDescent="0.25">
      <c r="A710" s="46"/>
      <c r="B710" s="45"/>
      <c r="C710" s="31"/>
      <c r="D710" s="31"/>
      <c r="E710" s="31"/>
      <c r="F710" s="31"/>
      <c r="M710" s="57"/>
    </row>
    <row r="711" spans="1:13" s="32" customFormat="1" x14ac:dyDescent="0.25">
      <c r="A711" s="46"/>
      <c r="B711" s="45"/>
      <c r="C711" s="31"/>
      <c r="D711" s="31"/>
      <c r="E711" s="31"/>
      <c r="F711" s="31"/>
      <c r="M711" s="57"/>
    </row>
    <row r="712" spans="1:13" s="32" customFormat="1" x14ac:dyDescent="0.25">
      <c r="A712" s="46"/>
      <c r="B712" s="45"/>
      <c r="C712" s="31"/>
      <c r="D712" s="31"/>
      <c r="E712" s="31"/>
      <c r="F712" s="31"/>
      <c r="M712" s="57"/>
    </row>
    <row r="713" spans="1:13" s="32" customFormat="1" x14ac:dyDescent="0.25">
      <c r="A713" s="46"/>
      <c r="B713" s="45"/>
      <c r="C713" s="31"/>
      <c r="D713" s="31"/>
      <c r="E713" s="31"/>
      <c r="F713" s="31"/>
      <c r="M713" s="57"/>
    </row>
    <row r="714" spans="1:13" s="32" customFormat="1" x14ac:dyDescent="0.25">
      <c r="A714" s="46"/>
      <c r="B714" s="45"/>
      <c r="C714" s="31"/>
      <c r="D714" s="31"/>
      <c r="E714" s="31"/>
      <c r="F714" s="31"/>
      <c r="M714" s="57"/>
    </row>
    <row r="715" spans="1:13" s="32" customFormat="1" x14ac:dyDescent="0.25">
      <c r="A715" s="46"/>
      <c r="B715" s="45"/>
      <c r="C715" s="31"/>
      <c r="D715" s="31"/>
      <c r="E715" s="31"/>
      <c r="F715" s="31"/>
      <c r="M715" s="57"/>
    </row>
    <row r="716" spans="1:13" s="32" customFormat="1" x14ac:dyDescent="0.25">
      <c r="A716" s="46"/>
      <c r="B716" s="45"/>
      <c r="C716" s="31"/>
      <c r="D716" s="31"/>
      <c r="E716" s="31"/>
      <c r="F716" s="31"/>
      <c r="M716" s="57"/>
    </row>
    <row r="717" spans="1:13" s="32" customFormat="1" x14ac:dyDescent="0.25">
      <c r="A717" s="46"/>
      <c r="B717" s="45"/>
      <c r="C717" s="31"/>
      <c r="D717" s="31"/>
      <c r="E717" s="31"/>
      <c r="F717" s="31"/>
      <c r="M717" s="57"/>
    </row>
    <row r="718" spans="1:13" s="32" customFormat="1" x14ac:dyDescent="0.25">
      <c r="A718" s="46"/>
      <c r="B718" s="45"/>
      <c r="C718" s="31"/>
      <c r="D718" s="31"/>
      <c r="E718" s="31"/>
      <c r="F718" s="31"/>
      <c r="M718" s="57"/>
    </row>
    <row r="719" spans="1:13" s="32" customFormat="1" x14ac:dyDescent="0.25">
      <c r="A719" s="46"/>
      <c r="B719" s="45"/>
      <c r="C719" s="31"/>
      <c r="D719" s="31"/>
      <c r="E719" s="31"/>
      <c r="F719" s="31"/>
      <c r="M719" s="57"/>
    </row>
    <row r="720" spans="1:13" s="32" customFormat="1" x14ac:dyDescent="0.25">
      <c r="A720" s="46"/>
      <c r="B720" s="45"/>
      <c r="C720" s="31"/>
      <c r="D720" s="31"/>
      <c r="E720" s="31"/>
      <c r="F720" s="31"/>
      <c r="M720" s="57"/>
    </row>
    <row r="721" spans="1:13" s="32" customFormat="1" x14ac:dyDescent="0.25">
      <c r="A721" s="46"/>
      <c r="B721" s="45"/>
      <c r="C721" s="31"/>
      <c r="D721" s="31"/>
      <c r="E721" s="31"/>
      <c r="F721" s="31"/>
      <c r="M721" s="57"/>
    </row>
    <row r="722" spans="1:13" s="32" customFormat="1" x14ac:dyDescent="0.25">
      <c r="A722" s="46"/>
      <c r="B722" s="45"/>
      <c r="C722" s="31"/>
      <c r="D722" s="31"/>
      <c r="E722" s="31"/>
      <c r="F722" s="31"/>
      <c r="M722" s="57"/>
    </row>
    <row r="723" spans="1:13" s="32" customFormat="1" x14ac:dyDescent="0.25">
      <c r="A723" s="46"/>
      <c r="B723" s="45"/>
      <c r="C723" s="31"/>
      <c r="D723" s="31"/>
      <c r="E723" s="31"/>
      <c r="F723" s="31"/>
      <c r="M723" s="57"/>
    </row>
    <row r="724" spans="1:13" s="32" customFormat="1" x14ac:dyDescent="0.25">
      <c r="A724" s="46"/>
      <c r="B724" s="45"/>
      <c r="C724" s="31"/>
      <c r="D724" s="31"/>
      <c r="E724" s="31"/>
      <c r="F724" s="31"/>
      <c r="M724" s="57"/>
    </row>
    <row r="725" spans="1:13" s="32" customFormat="1" x14ac:dyDescent="0.25">
      <c r="A725" s="46"/>
      <c r="B725" s="45"/>
      <c r="C725" s="31"/>
      <c r="D725" s="31"/>
      <c r="E725" s="31"/>
      <c r="F725" s="31"/>
      <c r="M725" s="57"/>
    </row>
    <row r="726" spans="1:13" s="32" customFormat="1" x14ac:dyDescent="0.25">
      <c r="A726" s="46"/>
      <c r="B726" s="45"/>
      <c r="C726" s="31"/>
      <c r="D726" s="31"/>
      <c r="E726" s="31"/>
      <c r="F726" s="31"/>
      <c r="M726" s="57"/>
    </row>
    <row r="727" spans="1:13" s="32" customFormat="1" x14ac:dyDescent="0.25">
      <c r="A727" s="46"/>
      <c r="B727" s="45"/>
      <c r="C727" s="31"/>
      <c r="D727" s="31"/>
      <c r="E727" s="31"/>
      <c r="F727" s="31"/>
      <c r="M727" s="57"/>
    </row>
    <row r="728" spans="1:13" s="32" customFormat="1" x14ac:dyDescent="0.25">
      <c r="A728" s="46"/>
      <c r="B728" s="45"/>
      <c r="C728" s="31"/>
      <c r="D728" s="31"/>
      <c r="E728" s="31"/>
      <c r="F728" s="31"/>
      <c r="M728" s="57"/>
    </row>
    <row r="729" spans="1:13" s="32" customFormat="1" x14ac:dyDescent="0.25">
      <c r="A729" s="46"/>
      <c r="B729" s="45"/>
      <c r="C729" s="31"/>
      <c r="D729" s="31"/>
      <c r="E729" s="31"/>
      <c r="F729" s="31"/>
      <c r="M729" s="57"/>
    </row>
    <row r="730" spans="1:13" s="32" customFormat="1" x14ac:dyDescent="0.25">
      <c r="A730" s="46"/>
      <c r="B730" s="45"/>
      <c r="C730" s="31"/>
      <c r="D730" s="31"/>
      <c r="E730" s="31"/>
      <c r="F730" s="31"/>
      <c r="M730" s="57"/>
    </row>
    <row r="731" spans="1:13" s="32" customFormat="1" x14ac:dyDescent="0.25">
      <c r="A731" s="46"/>
      <c r="B731" s="45"/>
      <c r="C731" s="31"/>
      <c r="D731" s="31"/>
      <c r="E731" s="31"/>
      <c r="F731" s="31"/>
      <c r="M731" s="57"/>
    </row>
    <row r="732" spans="1:13" s="32" customFormat="1" x14ac:dyDescent="0.25">
      <c r="A732" s="46"/>
      <c r="B732" s="45"/>
      <c r="C732" s="31"/>
      <c r="D732" s="31"/>
      <c r="E732" s="31"/>
      <c r="F732" s="31"/>
      <c r="M732" s="57"/>
    </row>
    <row r="733" spans="1:13" s="32" customFormat="1" x14ac:dyDescent="0.25">
      <c r="A733" s="46"/>
      <c r="B733" s="45"/>
      <c r="C733" s="31"/>
      <c r="D733" s="31"/>
      <c r="E733" s="31"/>
      <c r="F733" s="31"/>
      <c r="M733" s="57"/>
    </row>
    <row r="734" spans="1:13" s="32" customFormat="1" x14ac:dyDescent="0.25">
      <c r="A734" s="46"/>
      <c r="B734" s="45"/>
      <c r="C734" s="31"/>
      <c r="D734" s="31"/>
      <c r="E734" s="31"/>
      <c r="F734" s="31"/>
      <c r="M734" s="57"/>
    </row>
    <row r="735" spans="1:13" s="32" customFormat="1" x14ac:dyDescent="0.25">
      <c r="A735" s="46"/>
      <c r="B735" s="45"/>
      <c r="C735" s="31"/>
      <c r="D735" s="31"/>
      <c r="E735" s="31"/>
      <c r="F735" s="31"/>
      <c r="M735" s="57"/>
    </row>
    <row r="736" spans="1:13" s="32" customFormat="1" x14ac:dyDescent="0.25">
      <c r="A736" s="46"/>
      <c r="B736" s="45"/>
      <c r="C736" s="31"/>
      <c r="D736" s="31"/>
      <c r="E736" s="31"/>
      <c r="F736" s="31"/>
      <c r="M736" s="57"/>
    </row>
    <row r="737" spans="1:13" s="32" customFormat="1" x14ac:dyDescent="0.25">
      <c r="A737" s="46"/>
      <c r="B737" s="45"/>
      <c r="C737" s="31"/>
      <c r="D737" s="31"/>
      <c r="E737" s="31"/>
      <c r="F737" s="31"/>
      <c r="M737" s="57"/>
    </row>
    <row r="738" spans="1:13" s="32" customFormat="1" x14ac:dyDescent="0.25">
      <c r="A738" s="46"/>
      <c r="B738" s="45"/>
      <c r="C738" s="31"/>
      <c r="D738" s="31"/>
      <c r="E738" s="31"/>
      <c r="F738" s="31"/>
      <c r="M738" s="57"/>
    </row>
    <row r="739" spans="1:13" s="32" customFormat="1" x14ac:dyDescent="0.25">
      <c r="A739" s="46"/>
      <c r="B739" s="45"/>
      <c r="C739" s="31"/>
      <c r="D739" s="31"/>
      <c r="E739" s="31"/>
      <c r="F739" s="31"/>
      <c r="M739" s="57"/>
    </row>
    <row r="740" spans="1:13" s="32" customFormat="1" x14ac:dyDescent="0.25">
      <c r="A740" s="46"/>
      <c r="B740" s="45"/>
      <c r="C740" s="31"/>
      <c r="D740" s="31"/>
      <c r="E740" s="31"/>
      <c r="F740" s="31"/>
      <c r="M740" s="57"/>
    </row>
    <row r="741" spans="1:13" s="32" customFormat="1" x14ac:dyDescent="0.25">
      <c r="A741" s="46"/>
      <c r="B741" s="45"/>
      <c r="C741" s="31"/>
      <c r="D741" s="31"/>
      <c r="E741" s="31"/>
      <c r="F741" s="31"/>
      <c r="M741" s="57"/>
    </row>
    <row r="742" spans="1:13" s="32" customFormat="1" x14ac:dyDescent="0.25">
      <c r="A742" s="46"/>
      <c r="B742" s="45"/>
      <c r="C742" s="31"/>
      <c r="D742" s="31"/>
      <c r="E742" s="31"/>
      <c r="F742" s="31"/>
      <c r="M742" s="57"/>
    </row>
    <row r="743" spans="1:13" s="32" customFormat="1" x14ac:dyDescent="0.25">
      <c r="A743" s="46"/>
      <c r="B743" s="45"/>
      <c r="C743" s="31"/>
      <c r="D743" s="31"/>
      <c r="E743" s="31"/>
      <c r="F743" s="31"/>
      <c r="M743" s="57"/>
    </row>
    <row r="744" spans="1:13" s="32" customFormat="1" x14ac:dyDescent="0.25">
      <c r="A744" s="46"/>
      <c r="B744" s="45"/>
      <c r="C744" s="31"/>
      <c r="D744" s="31"/>
      <c r="E744" s="31"/>
      <c r="F744" s="31"/>
      <c r="M744" s="57"/>
    </row>
    <row r="745" spans="1:13" s="32" customFormat="1" x14ac:dyDescent="0.25">
      <c r="A745" s="46"/>
      <c r="B745" s="45"/>
      <c r="C745" s="31"/>
      <c r="D745" s="31"/>
      <c r="E745" s="31"/>
      <c r="F745" s="31"/>
      <c r="M745" s="57"/>
    </row>
    <row r="746" spans="1:13" s="32" customFormat="1" x14ac:dyDescent="0.25">
      <c r="A746" s="46"/>
      <c r="B746" s="45"/>
      <c r="C746" s="31"/>
      <c r="D746" s="31"/>
      <c r="E746" s="31"/>
      <c r="F746" s="31"/>
      <c r="M746" s="57"/>
    </row>
    <row r="747" spans="1:13" s="32" customFormat="1" x14ac:dyDescent="0.25">
      <c r="A747" s="46"/>
      <c r="B747" s="45"/>
      <c r="C747" s="31"/>
      <c r="D747" s="31"/>
      <c r="E747" s="31"/>
      <c r="F747" s="31"/>
      <c r="M747" s="57"/>
    </row>
    <row r="748" spans="1:13" s="32" customFormat="1" x14ac:dyDescent="0.25">
      <c r="A748" s="46"/>
      <c r="B748" s="45"/>
      <c r="C748" s="31"/>
      <c r="D748" s="31"/>
      <c r="E748" s="31"/>
      <c r="F748" s="31"/>
      <c r="M748" s="57"/>
    </row>
    <row r="749" spans="1:13" s="32" customFormat="1" x14ac:dyDescent="0.25">
      <c r="A749" s="46"/>
      <c r="B749" s="45"/>
      <c r="C749" s="31"/>
      <c r="D749" s="31"/>
      <c r="E749" s="31"/>
      <c r="F749" s="31"/>
      <c r="M749" s="57"/>
    </row>
    <row r="750" spans="1:13" s="32" customFormat="1" x14ac:dyDescent="0.25">
      <c r="A750" s="46"/>
      <c r="B750" s="45"/>
      <c r="C750" s="31"/>
      <c r="D750" s="31"/>
      <c r="E750" s="31"/>
      <c r="F750" s="31"/>
      <c r="M750" s="57"/>
    </row>
    <row r="751" spans="1:13" s="32" customFormat="1" x14ac:dyDescent="0.25">
      <c r="A751" s="46"/>
      <c r="B751" s="45"/>
      <c r="C751" s="31"/>
      <c r="D751" s="31"/>
      <c r="E751" s="31"/>
      <c r="F751" s="31"/>
      <c r="M751" s="57"/>
    </row>
    <row r="752" spans="1:13" s="32" customFormat="1" x14ac:dyDescent="0.25">
      <c r="A752" s="46"/>
      <c r="B752" s="45"/>
      <c r="C752" s="31"/>
      <c r="D752" s="31"/>
      <c r="E752" s="31"/>
      <c r="F752" s="31"/>
      <c r="M752" s="57"/>
    </row>
    <row r="753" spans="1:13" s="32" customFormat="1" x14ac:dyDescent="0.25">
      <c r="A753" s="46"/>
      <c r="B753" s="45"/>
      <c r="C753" s="31"/>
      <c r="D753" s="31"/>
      <c r="E753" s="31"/>
      <c r="F753" s="31"/>
      <c r="M753" s="57"/>
    </row>
    <row r="754" spans="1:13" s="32" customFormat="1" x14ac:dyDescent="0.25">
      <c r="A754" s="46"/>
      <c r="B754" s="45"/>
      <c r="C754" s="31"/>
      <c r="D754" s="31"/>
      <c r="E754" s="31"/>
      <c r="F754" s="31"/>
      <c r="M754" s="57"/>
    </row>
    <row r="755" spans="1:13" s="32" customFormat="1" x14ac:dyDescent="0.25">
      <c r="A755" s="46"/>
      <c r="B755" s="45"/>
      <c r="C755" s="31"/>
      <c r="D755" s="31"/>
      <c r="E755" s="31"/>
      <c r="F755" s="31"/>
      <c r="M755" s="57"/>
    </row>
    <row r="756" spans="1:13" s="32" customFormat="1" x14ac:dyDescent="0.25">
      <c r="A756" s="46"/>
      <c r="B756" s="45"/>
      <c r="C756" s="31"/>
      <c r="D756" s="31"/>
      <c r="E756" s="31"/>
      <c r="F756" s="31"/>
      <c r="M756" s="57"/>
    </row>
    <row r="757" spans="1:13" s="32" customFormat="1" x14ac:dyDescent="0.25">
      <c r="A757" s="46"/>
      <c r="B757" s="45"/>
      <c r="C757" s="31"/>
      <c r="D757" s="31"/>
      <c r="E757" s="31"/>
      <c r="F757" s="31"/>
      <c r="M757" s="57"/>
    </row>
    <row r="758" spans="1:13" s="32" customFormat="1" x14ac:dyDescent="0.25">
      <c r="A758" s="46"/>
      <c r="B758" s="45"/>
      <c r="C758" s="31"/>
      <c r="D758" s="31"/>
      <c r="E758" s="31"/>
      <c r="F758" s="31"/>
      <c r="M758" s="57"/>
    </row>
    <row r="759" spans="1:13" s="32" customFormat="1" x14ac:dyDescent="0.25">
      <c r="A759" s="46"/>
      <c r="B759" s="45"/>
      <c r="C759" s="31"/>
      <c r="D759" s="31"/>
      <c r="E759" s="31"/>
      <c r="F759" s="31"/>
      <c r="M759" s="57"/>
    </row>
    <row r="760" spans="1:13" s="32" customFormat="1" x14ac:dyDescent="0.25">
      <c r="A760" s="46"/>
      <c r="B760" s="45"/>
      <c r="C760" s="31"/>
      <c r="D760" s="31"/>
      <c r="E760" s="31"/>
      <c r="F760" s="31"/>
      <c r="M760" s="57"/>
    </row>
    <row r="761" spans="1:13" s="32" customFormat="1" x14ac:dyDescent="0.25">
      <c r="A761" s="46"/>
      <c r="B761" s="45"/>
      <c r="C761" s="31"/>
      <c r="D761" s="31"/>
      <c r="E761" s="31"/>
      <c r="F761" s="31"/>
      <c r="M761" s="57"/>
    </row>
    <row r="762" spans="1:13" s="32" customFormat="1" x14ac:dyDescent="0.25">
      <c r="A762" s="46"/>
      <c r="B762" s="45"/>
      <c r="C762" s="31"/>
      <c r="D762" s="31"/>
      <c r="E762" s="31"/>
      <c r="F762" s="31"/>
      <c r="M762" s="57"/>
    </row>
    <row r="763" spans="1:13" s="32" customFormat="1" x14ac:dyDescent="0.25">
      <c r="A763" s="46"/>
      <c r="B763" s="45"/>
      <c r="C763" s="31"/>
      <c r="D763" s="31"/>
      <c r="E763" s="31"/>
      <c r="F763" s="31"/>
      <c r="M763" s="57"/>
    </row>
    <row r="764" spans="1:13" s="32" customFormat="1" x14ac:dyDescent="0.25">
      <c r="A764" s="46"/>
      <c r="B764" s="45"/>
      <c r="C764" s="31"/>
      <c r="D764" s="31"/>
      <c r="E764" s="31"/>
      <c r="F764" s="31"/>
      <c r="M764" s="57"/>
    </row>
    <row r="765" spans="1:13" s="32" customFormat="1" x14ac:dyDescent="0.25">
      <c r="A765" s="46"/>
      <c r="B765" s="45"/>
      <c r="C765" s="31"/>
      <c r="D765" s="31"/>
      <c r="E765" s="31"/>
      <c r="F765" s="31"/>
      <c r="M765" s="57"/>
    </row>
    <row r="766" spans="1:13" s="32" customFormat="1" x14ac:dyDescent="0.25">
      <c r="A766" s="46"/>
      <c r="B766" s="45"/>
      <c r="C766" s="31"/>
      <c r="D766" s="31"/>
      <c r="E766" s="31"/>
      <c r="F766" s="31"/>
      <c r="M766" s="57"/>
    </row>
    <row r="767" spans="1:13" s="32" customFormat="1" x14ac:dyDescent="0.25">
      <c r="A767" s="46"/>
      <c r="B767" s="45"/>
      <c r="C767" s="31"/>
      <c r="D767" s="31"/>
      <c r="E767" s="31"/>
      <c r="F767" s="31"/>
      <c r="M767" s="57"/>
    </row>
    <row r="768" spans="1:13" s="32" customFormat="1" x14ac:dyDescent="0.25">
      <c r="A768" s="46"/>
      <c r="B768" s="45"/>
      <c r="C768" s="31"/>
      <c r="D768" s="31"/>
      <c r="E768" s="31"/>
      <c r="F768" s="31"/>
      <c r="M768" s="57"/>
    </row>
    <row r="769" spans="1:13" s="32" customFormat="1" x14ac:dyDescent="0.25">
      <c r="A769" s="46"/>
      <c r="B769" s="45"/>
      <c r="C769" s="31"/>
      <c r="D769" s="31"/>
      <c r="E769" s="31"/>
      <c r="F769" s="31"/>
      <c r="M769" s="57"/>
    </row>
    <row r="770" spans="1:13" s="32" customFormat="1" x14ac:dyDescent="0.25">
      <c r="A770" s="46"/>
      <c r="B770" s="45"/>
      <c r="C770" s="31"/>
      <c r="D770" s="31"/>
      <c r="E770" s="31"/>
      <c r="F770" s="31"/>
      <c r="M770" s="57"/>
    </row>
    <row r="771" spans="1:13" s="32" customFormat="1" x14ac:dyDescent="0.25">
      <c r="A771" s="46"/>
      <c r="B771" s="45"/>
      <c r="C771" s="31"/>
      <c r="D771" s="31"/>
      <c r="E771" s="31"/>
      <c r="F771" s="31"/>
      <c r="M771" s="57"/>
    </row>
    <row r="772" spans="1:13" s="32" customFormat="1" x14ac:dyDescent="0.25">
      <c r="A772" s="46"/>
      <c r="B772" s="45"/>
      <c r="C772" s="31"/>
      <c r="D772" s="31"/>
      <c r="E772" s="31"/>
      <c r="F772" s="31"/>
      <c r="M772" s="57"/>
    </row>
    <row r="773" spans="1:13" s="32" customFormat="1" x14ac:dyDescent="0.25">
      <c r="A773" s="46"/>
      <c r="B773" s="45"/>
      <c r="C773" s="31"/>
      <c r="D773" s="31"/>
      <c r="E773" s="31"/>
      <c r="F773" s="31"/>
      <c r="M773" s="57"/>
    </row>
    <row r="774" spans="1:13" s="32" customFormat="1" x14ac:dyDescent="0.25">
      <c r="A774" s="46"/>
      <c r="B774" s="45"/>
      <c r="C774" s="31"/>
      <c r="D774" s="31"/>
      <c r="E774" s="31"/>
      <c r="F774" s="31"/>
      <c r="M774" s="57"/>
    </row>
    <row r="775" spans="1:13" s="32" customFormat="1" x14ac:dyDescent="0.25">
      <c r="A775" s="46"/>
      <c r="B775" s="45"/>
      <c r="C775" s="31"/>
      <c r="D775" s="31"/>
      <c r="E775" s="31"/>
      <c r="F775" s="31"/>
      <c r="M775" s="57"/>
    </row>
    <row r="776" spans="1:13" s="32" customFormat="1" x14ac:dyDescent="0.25">
      <c r="A776" s="46"/>
      <c r="B776" s="45"/>
      <c r="C776" s="31"/>
      <c r="D776" s="31"/>
      <c r="E776" s="31"/>
      <c r="F776" s="31"/>
      <c r="M776" s="57"/>
    </row>
    <row r="777" spans="1:13" s="32" customFormat="1" x14ac:dyDescent="0.25">
      <c r="A777" s="46"/>
      <c r="B777" s="45"/>
      <c r="C777" s="31"/>
      <c r="D777" s="31"/>
      <c r="E777" s="31"/>
      <c r="F777" s="31"/>
      <c r="M777" s="57"/>
    </row>
    <row r="778" spans="1:13" s="32" customFormat="1" x14ac:dyDescent="0.25">
      <c r="A778" s="46"/>
      <c r="B778" s="45"/>
      <c r="C778" s="31"/>
      <c r="D778" s="31"/>
      <c r="E778" s="31"/>
      <c r="F778" s="31"/>
      <c r="M778" s="57"/>
    </row>
    <row r="779" spans="1:13" s="32" customFormat="1" x14ac:dyDescent="0.25">
      <c r="A779" s="46"/>
      <c r="B779" s="45"/>
      <c r="C779" s="31"/>
      <c r="D779" s="31"/>
      <c r="E779" s="31"/>
      <c r="F779" s="31"/>
      <c r="M779" s="57"/>
    </row>
    <row r="780" spans="1:13" s="32" customFormat="1" x14ac:dyDescent="0.25">
      <c r="A780" s="46"/>
      <c r="B780" s="45"/>
      <c r="C780" s="31"/>
      <c r="D780" s="31"/>
      <c r="E780" s="31"/>
      <c r="F780" s="31"/>
      <c r="M780" s="57"/>
    </row>
    <row r="781" spans="1:13" s="32" customFormat="1" x14ac:dyDescent="0.25">
      <c r="A781" s="46"/>
      <c r="B781" s="45"/>
      <c r="C781" s="31"/>
      <c r="D781" s="31"/>
      <c r="E781" s="31"/>
      <c r="F781" s="31"/>
      <c r="M781" s="57"/>
    </row>
    <row r="782" spans="1:13" s="32" customFormat="1" x14ac:dyDescent="0.25">
      <c r="A782" s="46"/>
      <c r="B782" s="45"/>
      <c r="C782" s="31"/>
      <c r="D782" s="31"/>
      <c r="E782" s="31"/>
      <c r="F782" s="31"/>
      <c r="M782" s="57"/>
    </row>
    <row r="783" spans="1:13" s="32" customFormat="1" x14ac:dyDescent="0.25">
      <c r="A783" s="46"/>
      <c r="B783" s="45"/>
      <c r="C783" s="31"/>
      <c r="D783" s="31"/>
      <c r="E783" s="31"/>
      <c r="F783" s="31"/>
      <c r="M783" s="57"/>
    </row>
    <row r="784" spans="1:13" s="32" customFormat="1" x14ac:dyDescent="0.25">
      <c r="A784" s="46"/>
      <c r="B784" s="45"/>
      <c r="C784" s="31"/>
      <c r="D784" s="31"/>
      <c r="E784" s="31"/>
      <c r="F784" s="31"/>
      <c r="M784" s="57"/>
    </row>
    <row r="785" spans="1:13" s="45" customFormat="1" x14ac:dyDescent="0.25">
      <c r="A785" s="46"/>
      <c r="C785" s="31"/>
      <c r="D785" s="31"/>
      <c r="E785" s="31"/>
      <c r="F785" s="31"/>
      <c r="G785" s="32"/>
      <c r="H785" s="32"/>
      <c r="I785" s="32"/>
      <c r="J785" s="32"/>
      <c r="K785" s="32"/>
      <c r="L785" s="32"/>
      <c r="M785" s="58"/>
    </row>
    <row r="786" spans="1:13" s="45" customFormat="1" x14ac:dyDescent="0.25">
      <c r="A786" s="46"/>
      <c r="C786" s="31"/>
      <c r="D786" s="31"/>
      <c r="E786" s="31"/>
      <c r="F786" s="31"/>
      <c r="G786" s="32"/>
      <c r="H786" s="32"/>
      <c r="I786" s="32"/>
      <c r="J786" s="32"/>
      <c r="K786" s="32"/>
      <c r="L786" s="32"/>
      <c r="M786" s="58"/>
    </row>
    <row r="787" spans="1:13" s="45" customFormat="1" x14ac:dyDescent="0.25">
      <c r="A787" s="46"/>
      <c r="C787" s="31"/>
      <c r="D787" s="31"/>
      <c r="E787" s="31"/>
      <c r="F787" s="31"/>
      <c r="G787" s="32"/>
      <c r="H787" s="32"/>
      <c r="I787" s="32"/>
      <c r="J787" s="32"/>
      <c r="K787" s="32"/>
      <c r="L787" s="32"/>
      <c r="M787" s="58"/>
    </row>
    <row r="788" spans="1:13" s="45" customFormat="1" x14ac:dyDescent="0.25">
      <c r="A788" s="46"/>
      <c r="C788" s="31"/>
      <c r="D788" s="31"/>
      <c r="E788" s="31"/>
      <c r="F788" s="31"/>
      <c r="G788" s="32"/>
      <c r="H788" s="32"/>
      <c r="I788" s="32"/>
      <c r="J788" s="32"/>
      <c r="K788" s="32"/>
      <c r="L788" s="32"/>
      <c r="M788" s="58"/>
    </row>
    <row r="789" spans="1:13" s="45" customFormat="1" x14ac:dyDescent="0.25">
      <c r="A789" s="46"/>
      <c r="C789" s="31"/>
      <c r="D789" s="31"/>
      <c r="E789" s="31"/>
      <c r="F789" s="31"/>
      <c r="G789" s="32"/>
      <c r="H789" s="32"/>
      <c r="I789" s="32"/>
      <c r="J789" s="32"/>
      <c r="K789" s="32"/>
      <c r="L789" s="32"/>
      <c r="M789" s="58"/>
    </row>
    <row r="790" spans="1:13" s="45" customFormat="1" x14ac:dyDescent="0.25">
      <c r="A790" s="46"/>
      <c r="C790" s="31"/>
      <c r="D790" s="31"/>
      <c r="E790" s="31"/>
      <c r="F790" s="31"/>
      <c r="G790" s="32"/>
      <c r="H790" s="32"/>
      <c r="I790" s="32"/>
      <c r="J790" s="32"/>
      <c r="K790" s="32"/>
      <c r="L790" s="32"/>
      <c r="M790" s="58"/>
    </row>
    <row r="791" spans="1:13" s="45" customFormat="1" x14ac:dyDescent="0.25">
      <c r="A791" s="46"/>
      <c r="C791" s="31"/>
      <c r="D791" s="31"/>
      <c r="E791" s="31"/>
      <c r="F791" s="31"/>
      <c r="G791" s="32"/>
      <c r="H791" s="32"/>
      <c r="I791" s="32"/>
      <c r="J791" s="32"/>
      <c r="K791" s="32"/>
      <c r="L791" s="32"/>
      <c r="M791" s="58"/>
    </row>
    <row r="792" spans="1:13" s="45" customFormat="1" x14ac:dyDescent="0.25">
      <c r="A792" s="46"/>
      <c r="C792" s="31"/>
      <c r="D792" s="31"/>
      <c r="E792" s="31"/>
      <c r="F792" s="31"/>
      <c r="G792" s="32"/>
      <c r="H792" s="32"/>
      <c r="I792" s="32"/>
      <c r="J792" s="32"/>
      <c r="K792" s="32"/>
      <c r="L792" s="32"/>
      <c r="M792" s="58"/>
    </row>
    <row r="793" spans="1:13" s="45" customFormat="1" x14ac:dyDescent="0.25">
      <c r="A793" s="46"/>
      <c r="C793" s="31"/>
      <c r="D793" s="31"/>
      <c r="E793" s="31"/>
      <c r="F793" s="31"/>
      <c r="G793" s="32"/>
      <c r="H793" s="32"/>
      <c r="I793" s="32"/>
      <c r="J793" s="32"/>
      <c r="K793" s="32"/>
      <c r="L793" s="32"/>
      <c r="M793" s="58"/>
    </row>
    <row r="794" spans="1:13" s="45" customFormat="1" x14ac:dyDescent="0.25">
      <c r="A794" s="46"/>
      <c r="C794" s="31"/>
      <c r="D794" s="31"/>
      <c r="E794" s="31"/>
      <c r="F794" s="31"/>
      <c r="G794" s="32"/>
      <c r="H794" s="32"/>
      <c r="I794" s="32"/>
      <c r="J794" s="32"/>
      <c r="K794" s="32"/>
      <c r="L794" s="32"/>
      <c r="M794" s="58"/>
    </row>
    <row r="795" spans="1:13" s="45" customFormat="1" x14ac:dyDescent="0.25">
      <c r="A795" s="46"/>
      <c r="C795" s="31"/>
      <c r="D795" s="31"/>
      <c r="E795" s="31"/>
      <c r="F795" s="31"/>
      <c r="G795" s="32"/>
      <c r="H795" s="32"/>
      <c r="I795" s="32"/>
      <c r="J795" s="32"/>
      <c r="K795" s="32"/>
      <c r="L795" s="32"/>
      <c r="M795" s="58"/>
    </row>
    <row r="796" spans="1:13" s="45" customFormat="1" x14ac:dyDescent="0.25">
      <c r="A796" s="46"/>
      <c r="C796" s="31"/>
      <c r="D796" s="31"/>
      <c r="E796" s="31"/>
      <c r="F796" s="31"/>
      <c r="G796" s="32"/>
      <c r="H796" s="32"/>
      <c r="I796" s="32"/>
      <c r="J796" s="32"/>
      <c r="K796" s="32"/>
      <c r="L796" s="32"/>
      <c r="M796" s="58"/>
    </row>
    <row r="797" spans="1:13" s="45" customFormat="1" x14ac:dyDescent="0.25">
      <c r="A797" s="46"/>
      <c r="C797" s="31"/>
      <c r="D797" s="31"/>
      <c r="E797" s="31"/>
      <c r="F797" s="31"/>
      <c r="G797" s="32"/>
      <c r="H797" s="32"/>
      <c r="I797" s="32"/>
      <c r="J797" s="32"/>
      <c r="K797" s="32"/>
      <c r="L797" s="32"/>
      <c r="M797" s="58"/>
    </row>
    <row r="798" spans="1:13" s="45" customFormat="1" x14ac:dyDescent="0.25">
      <c r="A798" s="46"/>
      <c r="C798" s="31"/>
      <c r="D798" s="31"/>
      <c r="E798" s="31"/>
      <c r="F798" s="31"/>
      <c r="G798" s="32"/>
      <c r="H798" s="32"/>
      <c r="I798" s="32"/>
      <c r="J798" s="32"/>
      <c r="K798" s="32"/>
      <c r="L798" s="32"/>
      <c r="M798" s="58"/>
    </row>
    <row r="799" spans="1:13" s="45" customFormat="1" x14ac:dyDescent="0.25">
      <c r="A799" s="46"/>
      <c r="C799" s="31"/>
      <c r="D799" s="31"/>
      <c r="E799" s="31"/>
      <c r="F799" s="31"/>
      <c r="G799" s="32"/>
      <c r="H799" s="32"/>
      <c r="I799" s="32"/>
      <c r="J799" s="32"/>
      <c r="K799" s="32"/>
      <c r="L799" s="32"/>
      <c r="M799" s="58"/>
    </row>
    <row r="800" spans="1:13" s="45" customFormat="1" x14ac:dyDescent="0.25">
      <c r="A800" s="46"/>
      <c r="C800" s="31"/>
      <c r="D800" s="31"/>
      <c r="E800" s="31"/>
      <c r="F800" s="31"/>
      <c r="G800" s="32"/>
      <c r="H800" s="32"/>
      <c r="I800" s="32"/>
      <c r="J800" s="32"/>
      <c r="K800" s="32"/>
      <c r="L800" s="32"/>
      <c r="M800" s="58"/>
    </row>
    <row r="801" spans="1:13" s="45" customFormat="1" x14ac:dyDescent="0.25">
      <c r="A801" s="46"/>
      <c r="C801" s="31"/>
      <c r="D801" s="31"/>
      <c r="E801" s="31"/>
      <c r="F801" s="31"/>
      <c r="G801" s="32"/>
      <c r="H801" s="32"/>
      <c r="I801" s="32"/>
      <c r="J801" s="32"/>
      <c r="K801" s="32"/>
      <c r="L801" s="32"/>
      <c r="M801" s="58"/>
    </row>
    <row r="802" spans="1:13" s="45" customFormat="1" x14ac:dyDescent="0.25">
      <c r="A802" s="46"/>
      <c r="C802" s="31"/>
      <c r="D802" s="31"/>
      <c r="E802" s="31"/>
      <c r="F802" s="31"/>
      <c r="G802" s="32"/>
      <c r="H802" s="32"/>
      <c r="I802" s="32"/>
      <c r="J802" s="32"/>
      <c r="K802" s="32"/>
      <c r="L802" s="32"/>
      <c r="M802" s="58"/>
    </row>
    <row r="803" spans="1:13" s="45" customFormat="1" x14ac:dyDescent="0.25">
      <c r="A803" s="46"/>
      <c r="C803" s="31"/>
      <c r="D803" s="31"/>
      <c r="E803" s="31"/>
      <c r="F803" s="31"/>
      <c r="G803" s="32"/>
      <c r="H803" s="32"/>
      <c r="I803" s="32"/>
      <c r="J803" s="32"/>
      <c r="K803" s="32"/>
      <c r="L803" s="32"/>
      <c r="M803" s="58"/>
    </row>
    <row r="804" spans="1:13" s="45" customFormat="1" x14ac:dyDescent="0.25">
      <c r="A804" s="46"/>
      <c r="C804" s="31"/>
      <c r="D804" s="31"/>
      <c r="E804" s="31"/>
      <c r="F804" s="31"/>
      <c r="G804" s="32"/>
      <c r="H804" s="32"/>
      <c r="I804" s="32"/>
      <c r="J804" s="32"/>
      <c r="K804" s="32"/>
      <c r="L804" s="32"/>
      <c r="M804" s="58"/>
    </row>
    <row r="805" spans="1:13" s="45" customFormat="1" x14ac:dyDescent="0.25">
      <c r="A805" s="46"/>
      <c r="C805" s="31"/>
      <c r="D805" s="31"/>
      <c r="E805" s="31"/>
      <c r="F805" s="31"/>
      <c r="G805" s="32"/>
      <c r="H805" s="32"/>
      <c r="I805" s="32"/>
      <c r="J805" s="32"/>
      <c r="K805" s="32"/>
      <c r="L805" s="32"/>
      <c r="M805" s="58"/>
    </row>
    <row r="806" spans="1:13" s="45" customFormat="1" x14ac:dyDescent="0.25">
      <c r="A806" s="46"/>
      <c r="C806" s="31"/>
      <c r="D806" s="31"/>
      <c r="E806" s="31"/>
      <c r="F806" s="31"/>
      <c r="G806" s="32"/>
      <c r="H806" s="32"/>
      <c r="I806" s="32"/>
      <c r="J806" s="32"/>
      <c r="K806" s="32"/>
      <c r="L806" s="32"/>
      <c r="M806" s="58"/>
    </row>
    <row r="807" spans="1:13" s="45" customFormat="1" x14ac:dyDescent="0.25">
      <c r="A807" s="46"/>
      <c r="C807" s="31"/>
      <c r="D807" s="31"/>
      <c r="E807" s="31"/>
      <c r="F807" s="31"/>
      <c r="G807" s="32"/>
      <c r="H807" s="32"/>
      <c r="I807" s="32"/>
      <c r="J807" s="32"/>
      <c r="K807" s="32"/>
      <c r="L807" s="32"/>
      <c r="M807" s="58"/>
    </row>
    <row r="808" spans="1:13" s="45" customFormat="1" x14ac:dyDescent="0.25">
      <c r="A808" s="46"/>
      <c r="C808" s="31"/>
      <c r="D808" s="31"/>
      <c r="E808" s="31"/>
      <c r="F808" s="31"/>
      <c r="G808" s="32"/>
      <c r="H808" s="32"/>
      <c r="I808" s="32"/>
      <c r="J808" s="32"/>
      <c r="K808" s="32"/>
      <c r="L808" s="32"/>
      <c r="M808" s="58"/>
    </row>
    <row r="809" spans="1:13" s="45" customFormat="1" x14ac:dyDescent="0.25">
      <c r="A809" s="46"/>
      <c r="C809" s="31"/>
      <c r="D809" s="31"/>
      <c r="E809" s="31"/>
      <c r="F809" s="31"/>
      <c r="G809" s="32"/>
      <c r="H809" s="32"/>
      <c r="I809" s="32"/>
      <c r="J809" s="32"/>
      <c r="K809" s="32"/>
      <c r="L809" s="32"/>
      <c r="M809" s="58"/>
    </row>
    <row r="810" spans="1:13" s="45" customFormat="1" x14ac:dyDescent="0.25">
      <c r="A810" s="46"/>
      <c r="C810" s="31"/>
      <c r="D810" s="31"/>
      <c r="E810" s="31"/>
      <c r="F810" s="31"/>
      <c r="G810" s="32"/>
      <c r="H810" s="32"/>
      <c r="I810" s="32"/>
      <c r="J810" s="32"/>
      <c r="K810" s="32"/>
      <c r="L810" s="32"/>
      <c r="M810" s="58"/>
    </row>
    <row r="811" spans="1:13" s="45" customFormat="1" x14ac:dyDescent="0.25">
      <c r="A811" s="46"/>
      <c r="C811" s="31"/>
      <c r="D811" s="31"/>
      <c r="E811" s="31"/>
      <c r="F811" s="31"/>
      <c r="G811" s="32"/>
      <c r="H811" s="32"/>
      <c r="I811" s="32"/>
      <c r="J811" s="32"/>
      <c r="K811" s="32"/>
      <c r="L811" s="32"/>
      <c r="M811" s="58"/>
    </row>
    <row r="812" spans="1:13" s="45" customFormat="1" x14ac:dyDescent="0.25">
      <c r="A812" s="46"/>
      <c r="C812" s="31"/>
      <c r="D812" s="31"/>
      <c r="E812" s="31"/>
      <c r="F812" s="31"/>
      <c r="G812" s="32"/>
      <c r="H812" s="32"/>
      <c r="I812" s="32"/>
      <c r="J812" s="32"/>
      <c r="K812" s="32"/>
      <c r="L812" s="32"/>
      <c r="M812" s="58"/>
    </row>
    <row r="813" spans="1:13" s="45" customFormat="1" x14ac:dyDescent="0.25">
      <c r="A813" s="46"/>
      <c r="C813" s="31"/>
      <c r="D813" s="31"/>
      <c r="E813" s="31"/>
      <c r="F813" s="31"/>
      <c r="G813" s="32"/>
      <c r="H813" s="32"/>
      <c r="I813" s="32"/>
      <c r="J813" s="32"/>
      <c r="K813" s="32"/>
      <c r="L813" s="32"/>
      <c r="M813" s="58"/>
    </row>
    <row r="814" spans="1:13" s="45" customFormat="1" x14ac:dyDescent="0.25">
      <c r="A814" s="46"/>
      <c r="C814" s="31"/>
      <c r="D814" s="31"/>
      <c r="E814" s="31"/>
      <c r="F814" s="31"/>
      <c r="G814" s="32"/>
      <c r="H814" s="32"/>
      <c r="I814" s="32"/>
      <c r="J814" s="32"/>
      <c r="K814" s="32"/>
      <c r="L814" s="32"/>
      <c r="M814" s="58"/>
    </row>
    <row r="815" spans="1:13" s="45" customFormat="1" x14ac:dyDescent="0.25">
      <c r="A815" s="46"/>
      <c r="C815" s="31"/>
      <c r="D815" s="31"/>
      <c r="E815" s="31"/>
      <c r="F815" s="31"/>
      <c r="G815" s="32"/>
      <c r="H815" s="32"/>
      <c r="I815" s="32"/>
      <c r="J815" s="32"/>
      <c r="K815" s="32"/>
      <c r="L815" s="32"/>
      <c r="M815" s="58"/>
    </row>
    <row r="816" spans="1:13" s="45" customFormat="1" x14ac:dyDescent="0.25">
      <c r="A816" s="46"/>
      <c r="C816" s="31"/>
      <c r="D816" s="31"/>
      <c r="E816" s="31"/>
      <c r="F816" s="31"/>
      <c r="G816" s="32"/>
      <c r="H816" s="32"/>
      <c r="I816" s="32"/>
      <c r="J816" s="32"/>
      <c r="K816" s="32"/>
      <c r="L816" s="32"/>
      <c r="M816" s="58"/>
    </row>
    <row r="817" spans="1:13" s="45" customFormat="1" x14ac:dyDescent="0.25">
      <c r="A817" s="46"/>
      <c r="C817" s="31"/>
      <c r="D817" s="31"/>
      <c r="E817" s="31"/>
      <c r="F817" s="31"/>
      <c r="G817" s="32"/>
      <c r="H817" s="32"/>
      <c r="I817" s="32"/>
      <c r="J817" s="32"/>
      <c r="K817" s="32"/>
      <c r="L817" s="32"/>
      <c r="M817" s="58"/>
    </row>
    <row r="818" spans="1:13" s="45" customFormat="1" x14ac:dyDescent="0.25">
      <c r="A818" s="46"/>
      <c r="C818" s="31"/>
      <c r="D818" s="31"/>
      <c r="E818" s="31"/>
      <c r="F818" s="31"/>
      <c r="G818" s="32"/>
      <c r="H818" s="32"/>
      <c r="I818" s="32"/>
      <c r="J818" s="32"/>
      <c r="K818" s="32"/>
      <c r="L818" s="32"/>
      <c r="M818" s="58"/>
    </row>
    <row r="819" spans="1:13" s="45" customFormat="1" x14ac:dyDescent="0.25">
      <c r="A819" s="46"/>
      <c r="C819" s="31"/>
      <c r="D819" s="31"/>
      <c r="E819" s="31"/>
      <c r="F819" s="31"/>
      <c r="G819" s="32"/>
      <c r="H819" s="32"/>
      <c r="I819" s="32"/>
      <c r="J819" s="32"/>
      <c r="K819" s="32"/>
      <c r="L819" s="32"/>
      <c r="M819" s="58"/>
    </row>
    <row r="820" spans="1:13" s="45" customFormat="1" x14ac:dyDescent="0.25">
      <c r="A820" s="46"/>
      <c r="C820" s="31"/>
      <c r="D820" s="31"/>
      <c r="E820" s="31"/>
      <c r="F820" s="31"/>
      <c r="G820" s="32"/>
      <c r="H820" s="32"/>
      <c r="I820" s="32"/>
      <c r="J820" s="32"/>
      <c r="K820" s="32"/>
      <c r="L820" s="32"/>
      <c r="M820" s="58"/>
    </row>
    <row r="821" spans="1:13" s="45" customFormat="1" x14ac:dyDescent="0.25">
      <c r="A821" s="46"/>
      <c r="C821" s="31"/>
      <c r="D821" s="31"/>
      <c r="E821" s="31"/>
      <c r="F821" s="31"/>
      <c r="G821" s="32"/>
      <c r="H821" s="32"/>
      <c r="I821" s="32"/>
      <c r="J821" s="32"/>
      <c r="K821" s="32"/>
      <c r="L821" s="32"/>
      <c r="M821" s="58"/>
    </row>
    <row r="822" spans="1:13" s="45" customFormat="1" x14ac:dyDescent="0.25">
      <c r="A822" s="46"/>
      <c r="C822" s="31"/>
      <c r="D822" s="31"/>
      <c r="E822" s="31"/>
      <c r="F822" s="31"/>
      <c r="G822" s="32"/>
      <c r="H822" s="32"/>
      <c r="I822" s="32"/>
      <c r="J822" s="32"/>
      <c r="K822" s="32"/>
      <c r="L822" s="32"/>
      <c r="M822" s="58"/>
    </row>
    <row r="823" spans="1:13" s="45" customFormat="1" x14ac:dyDescent="0.25">
      <c r="A823" s="46"/>
      <c r="C823" s="31"/>
      <c r="D823" s="31"/>
      <c r="E823" s="31"/>
      <c r="F823" s="31"/>
      <c r="G823" s="32"/>
      <c r="H823" s="32"/>
      <c r="I823" s="32"/>
      <c r="J823" s="32"/>
      <c r="K823" s="32"/>
      <c r="L823" s="32"/>
      <c r="M823" s="58"/>
    </row>
    <row r="824" spans="1:13" s="45" customFormat="1" x14ac:dyDescent="0.25">
      <c r="A824" s="46"/>
      <c r="C824" s="31"/>
      <c r="D824" s="31"/>
      <c r="E824" s="31"/>
      <c r="F824" s="31"/>
      <c r="G824" s="32"/>
      <c r="H824" s="32"/>
      <c r="I824" s="32"/>
      <c r="J824" s="32"/>
      <c r="K824" s="32"/>
      <c r="L824" s="32"/>
      <c r="M824" s="58"/>
    </row>
    <row r="825" spans="1:13" s="45" customFormat="1" x14ac:dyDescent="0.25">
      <c r="A825" s="46"/>
      <c r="C825" s="31"/>
      <c r="D825" s="31"/>
      <c r="E825" s="31"/>
      <c r="F825" s="31"/>
      <c r="G825" s="32"/>
      <c r="H825" s="32"/>
      <c r="I825" s="32"/>
      <c r="J825" s="32"/>
      <c r="K825" s="32"/>
      <c r="L825" s="32"/>
      <c r="M825" s="58"/>
    </row>
    <row r="826" spans="1:13" s="45" customFormat="1" x14ac:dyDescent="0.25">
      <c r="A826" s="46"/>
      <c r="C826" s="31"/>
      <c r="D826" s="31"/>
      <c r="E826" s="31"/>
      <c r="F826" s="31"/>
      <c r="G826" s="32"/>
      <c r="H826" s="32"/>
      <c r="I826" s="32"/>
      <c r="J826" s="32"/>
      <c r="K826" s="32"/>
      <c r="L826" s="32"/>
      <c r="M826" s="58"/>
    </row>
    <row r="827" spans="1:13" s="45" customFormat="1" x14ac:dyDescent="0.25">
      <c r="A827" s="46"/>
      <c r="C827" s="31"/>
      <c r="D827" s="31"/>
      <c r="E827" s="31"/>
      <c r="F827" s="31"/>
      <c r="G827" s="32"/>
      <c r="H827" s="32"/>
      <c r="I827" s="32"/>
      <c r="J827" s="32"/>
      <c r="K827" s="32"/>
      <c r="L827" s="32"/>
      <c r="M827" s="58"/>
    </row>
    <row r="828" spans="1:13" s="45" customFormat="1" x14ac:dyDescent="0.25">
      <c r="A828" s="46"/>
      <c r="C828" s="31"/>
      <c r="D828" s="31"/>
      <c r="E828" s="31"/>
      <c r="F828" s="31"/>
      <c r="G828" s="32"/>
      <c r="H828" s="32"/>
      <c r="I828" s="32"/>
      <c r="J828" s="32"/>
      <c r="K828" s="32"/>
      <c r="L828" s="32"/>
      <c r="M828" s="58"/>
    </row>
    <row r="829" spans="1:13" s="45" customFormat="1" x14ac:dyDescent="0.25">
      <c r="A829" s="46"/>
      <c r="C829" s="31"/>
      <c r="D829" s="31"/>
      <c r="E829" s="31"/>
      <c r="F829" s="31"/>
      <c r="G829" s="32"/>
      <c r="H829" s="32"/>
      <c r="I829" s="32"/>
      <c r="J829" s="32"/>
      <c r="K829" s="32"/>
      <c r="L829" s="32"/>
      <c r="M829" s="58"/>
    </row>
    <row r="830" spans="1:13" s="45" customFormat="1" x14ac:dyDescent="0.25">
      <c r="A830" s="46"/>
      <c r="C830" s="31"/>
      <c r="D830" s="31"/>
      <c r="E830" s="31"/>
      <c r="F830" s="31"/>
      <c r="G830" s="32"/>
      <c r="H830" s="32"/>
      <c r="I830" s="32"/>
      <c r="J830" s="32"/>
      <c r="K830" s="32"/>
      <c r="L830" s="32"/>
      <c r="M830" s="58"/>
    </row>
    <row r="831" spans="1:13" s="45" customFormat="1" x14ac:dyDescent="0.25">
      <c r="A831" s="46"/>
      <c r="C831" s="31"/>
      <c r="D831" s="31"/>
      <c r="E831" s="31"/>
      <c r="F831" s="31"/>
      <c r="G831" s="32"/>
      <c r="H831" s="32"/>
      <c r="I831" s="32"/>
      <c r="J831" s="32"/>
      <c r="K831" s="32"/>
      <c r="L831" s="32"/>
      <c r="M831" s="58"/>
    </row>
    <row r="832" spans="1:13" s="45" customFormat="1" x14ac:dyDescent="0.25">
      <c r="A832" s="46"/>
      <c r="C832" s="31"/>
      <c r="D832" s="31"/>
      <c r="E832" s="31"/>
      <c r="F832" s="31"/>
      <c r="G832" s="32"/>
      <c r="H832" s="32"/>
      <c r="I832" s="32"/>
      <c r="J832" s="32"/>
      <c r="K832" s="32"/>
      <c r="L832" s="32"/>
      <c r="M832" s="58"/>
    </row>
    <row r="833" spans="1:13" s="45" customFormat="1" x14ac:dyDescent="0.25">
      <c r="A833" s="46"/>
      <c r="C833" s="31"/>
      <c r="D833" s="31"/>
      <c r="E833" s="31"/>
      <c r="F833" s="31"/>
      <c r="G833" s="32"/>
      <c r="H833" s="32"/>
      <c r="I833" s="32"/>
      <c r="J833" s="32"/>
      <c r="K833" s="32"/>
      <c r="L833" s="32"/>
      <c r="M833" s="58"/>
    </row>
    <row r="834" spans="1:13" s="45" customFormat="1" x14ac:dyDescent="0.25">
      <c r="A834" s="46"/>
      <c r="C834" s="31"/>
      <c r="D834" s="31"/>
      <c r="E834" s="31"/>
      <c r="F834" s="31"/>
      <c r="G834" s="32"/>
      <c r="H834" s="32"/>
      <c r="I834" s="32"/>
      <c r="J834" s="32"/>
      <c r="K834" s="32"/>
      <c r="L834" s="32"/>
      <c r="M834" s="58"/>
    </row>
    <row r="835" spans="1:13" s="45" customFormat="1" x14ac:dyDescent="0.25">
      <c r="A835" s="46"/>
      <c r="C835" s="31"/>
      <c r="D835" s="31"/>
      <c r="E835" s="31"/>
      <c r="F835" s="31"/>
      <c r="G835" s="32"/>
      <c r="H835" s="32"/>
      <c r="I835" s="32"/>
      <c r="J835" s="32"/>
      <c r="K835" s="32"/>
      <c r="L835" s="32"/>
      <c r="M835" s="58"/>
    </row>
    <row r="836" spans="1:13" s="45" customFormat="1" x14ac:dyDescent="0.25">
      <c r="A836" s="46"/>
      <c r="C836" s="31"/>
      <c r="D836" s="31"/>
      <c r="E836" s="31"/>
      <c r="F836" s="31"/>
      <c r="G836" s="32"/>
      <c r="H836" s="32"/>
      <c r="I836" s="32"/>
      <c r="J836" s="32"/>
      <c r="K836" s="32"/>
      <c r="L836" s="32"/>
      <c r="M836" s="58"/>
    </row>
    <row r="837" spans="1:13" s="45" customFormat="1" x14ac:dyDescent="0.25">
      <c r="A837" s="46"/>
      <c r="C837" s="31"/>
      <c r="D837" s="31"/>
      <c r="E837" s="31"/>
      <c r="F837" s="31"/>
      <c r="G837" s="32"/>
      <c r="H837" s="32"/>
      <c r="I837" s="32"/>
      <c r="J837" s="32"/>
      <c r="K837" s="32"/>
      <c r="L837" s="32"/>
      <c r="M837" s="58"/>
    </row>
    <row r="838" spans="1:13" s="45" customFormat="1" x14ac:dyDescent="0.25">
      <c r="A838" s="46"/>
      <c r="C838" s="31"/>
      <c r="D838" s="31"/>
      <c r="E838" s="31"/>
      <c r="F838" s="31"/>
      <c r="G838" s="32"/>
      <c r="H838" s="32"/>
      <c r="I838" s="32"/>
      <c r="J838" s="32"/>
      <c r="K838" s="32"/>
      <c r="L838" s="32"/>
      <c r="M838" s="58"/>
    </row>
    <row r="839" spans="1:13" s="45" customFormat="1" x14ac:dyDescent="0.25">
      <c r="A839" s="46"/>
      <c r="C839" s="31"/>
      <c r="D839" s="31"/>
      <c r="E839" s="31"/>
      <c r="F839" s="31"/>
      <c r="G839" s="32"/>
      <c r="H839" s="32"/>
      <c r="I839" s="32"/>
      <c r="J839" s="32"/>
      <c r="K839" s="32"/>
      <c r="L839" s="32"/>
      <c r="M839" s="58"/>
    </row>
    <row r="840" spans="1:13" s="45" customFormat="1" x14ac:dyDescent="0.25">
      <c r="A840" s="46"/>
      <c r="C840" s="31"/>
      <c r="D840" s="31"/>
      <c r="E840" s="31"/>
      <c r="F840" s="31"/>
      <c r="G840" s="32"/>
      <c r="H840" s="32"/>
      <c r="I840" s="32"/>
      <c r="J840" s="32"/>
      <c r="K840" s="32"/>
      <c r="L840" s="32"/>
      <c r="M840" s="58"/>
    </row>
    <row r="841" spans="1:13" s="45" customFormat="1" x14ac:dyDescent="0.25">
      <c r="A841" s="46"/>
      <c r="C841" s="31"/>
      <c r="D841" s="31"/>
      <c r="E841" s="31"/>
      <c r="F841" s="31"/>
      <c r="G841" s="32"/>
      <c r="H841" s="32"/>
      <c r="I841" s="32"/>
      <c r="J841" s="32"/>
      <c r="K841" s="32"/>
      <c r="L841" s="32"/>
      <c r="M841" s="58"/>
    </row>
    <row r="842" spans="1:13" s="45" customFormat="1" x14ac:dyDescent="0.25">
      <c r="A842" s="46"/>
      <c r="C842" s="31"/>
      <c r="D842" s="31"/>
      <c r="E842" s="31"/>
      <c r="F842" s="31"/>
      <c r="G842" s="32"/>
      <c r="H842" s="32"/>
      <c r="I842" s="32"/>
      <c r="J842" s="32"/>
      <c r="K842" s="32"/>
      <c r="L842" s="32"/>
      <c r="M842" s="58"/>
    </row>
    <row r="843" spans="1:13" s="45" customFormat="1" x14ac:dyDescent="0.25">
      <c r="A843" s="46"/>
      <c r="C843" s="31"/>
      <c r="D843" s="31"/>
      <c r="E843" s="31"/>
      <c r="F843" s="31"/>
      <c r="G843" s="32"/>
      <c r="H843" s="32"/>
      <c r="I843" s="32"/>
      <c r="J843" s="32"/>
      <c r="K843" s="32"/>
      <c r="L843" s="32"/>
      <c r="M843" s="58"/>
    </row>
    <row r="844" spans="1:13" s="45" customFormat="1" x14ac:dyDescent="0.25">
      <c r="A844" s="46"/>
      <c r="C844" s="31"/>
      <c r="D844" s="31"/>
      <c r="E844" s="31"/>
      <c r="F844" s="31"/>
      <c r="G844" s="32"/>
      <c r="H844" s="32"/>
      <c r="I844" s="32"/>
      <c r="J844" s="32"/>
      <c r="K844" s="32"/>
      <c r="L844" s="32"/>
      <c r="M844" s="58"/>
    </row>
    <row r="845" spans="1:13" s="45" customFormat="1" x14ac:dyDescent="0.25">
      <c r="A845" s="46"/>
      <c r="C845" s="31"/>
      <c r="D845" s="31"/>
      <c r="E845" s="31"/>
      <c r="F845" s="31"/>
      <c r="G845" s="32"/>
      <c r="H845" s="32"/>
      <c r="I845" s="32"/>
      <c r="J845" s="32"/>
      <c r="K845" s="32"/>
      <c r="L845" s="32"/>
      <c r="M845" s="58"/>
    </row>
    <row r="846" spans="1:13" s="45" customFormat="1" x14ac:dyDescent="0.25">
      <c r="A846" s="46"/>
      <c r="C846" s="31"/>
      <c r="D846" s="31"/>
      <c r="E846" s="31"/>
      <c r="F846" s="31"/>
      <c r="G846" s="32"/>
      <c r="H846" s="32"/>
      <c r="I846" s="32"/>
      <c r="J846" s="32"/>
      <c r="K846" s="32"/>
      <c r="L846" s="32"/>
      <c r="M846" s="58"/>
    </row>
    <row r="847" spans="1:13" s="45" customFormat="1" x14ac:dyDescent="0.25">
      <c r="A847" s="46"/>
      <c r="C847" s="31"/>
      <c r="D847" s="31"/>
      <c r="E847" s="31"/>
      <c r="F847" s="31"/>
      <c r="G847" s="32"/>
      <c r="H847" s="32"/>
      <c r="I847" s="32"/>
      <c r="J847" s="32"/>
      <c r="K847" s="32"/>
      <c r="L847" s="32"/>
      <c r="M847" s="58"/>
    </row>
    <row r="848" spans="1:13" s="45" customFormat="1" x14ac:dyDescent="0.25">
      <c r="A848" s="46"/>
      <c r="C848" s="31"/>
      <c r="D848" s="31"/>
      <c r="E848" s="31"/>
      <c r="F848" s="31"/>
      <c r="G848" s="32"/>
      <c r="H848" s="32"/>
      <c r="I848" s="32"/>
      <c r="J848" s="32"/>
      <c r="K848" s="32"/>
      <c r="L848" s="32"/>
      <c r="M848" s="58"/>
    </row>
    <row r="849" spans="1:13" s="45" customFormat="1" x14ac:dyDescent="0.25">
      <c r="A849" s="46"/>
      <c r="C849" s="31"/>
      <c r="D849" s="31"/>
      <c r="E849" s="31"/>
      <c r="F849" s="31"/>
      <c r="G849" s="32"/>
      <c r="H849" s="32"/>
      <c r="I849" s="32"/>
      <c r="J849" s="32"/>
      <c r="K849" s="32"/>
      <c r="L849" s="32"/>
      <c r="M849" s="58"/>
    </row>
    <row r="850" spans="1:13" s="45" customFormat="1" x14ac:dyDescent="0.25">
      <c r="A850" s="46"/>
      <c r="C850" s="31"/>
      <c r="D850" s="31"/>
      <c r="E850" s="31"/>
      <c r="F850" s="31"/>
      <c r="G850" s="32"/>
      <c r="H850" s="32"/>
      <c r="I850" s="32"/>
      <c r="J850" s="32"/>
      <c r="K850" s="32"/>
      <c r="L850" s="32"/>
      <c r="M850" s="58"/>
    </row>
    <row r="851" spans="1:13" s="45" customFormat="1" x14ac:dyDescent="0.25">
      <c r="A851" s="46"/>
      <c r="C851" s="31"/>
      <c r="D851" s="31"/>
      <c r="E851" s="31"/>
      <c r="F851" s="31"/>
      <c r="G851" s="32"/>
      <c r="H851" s="32"/>
      <c r="I851" s="32"/>
      <c r="J851" s="32"/>
      <c r="K851" s="32"/>
      <c r="L851" s="32"/>
      <c r="M851" s="58"/>
    </row>
    <row r="852" spans="1:13" s="45" customFormat="1" x14ac:dyDescent="0.25">
      <c r="A852" s="46"/>
      <c r="C852" s="31"/>
      <c r="D852" s="31"/>
      <c r="E852" s="31"/>
      <c r="F852" s="31"/>
      <c r="G852" s="32"/>
      <c r="H852" s="32"/>
      <c r="I852" s="32"/>
      <c r="J852" s="32"/>
      <c r="K852" s="32"/>
      <c r="L852" s="32"/>
      <c r="M852" s="58"/>
    </row>
    <row r="853" spans="1:13" s="45" customFormat="1" x14ac:dyDescent="0.25">
      <c r="A853" s="46"/>
      <c r="C853" s="31"/>
      <c r="D853" s="31"/>
      <c r="E853" s="31"/>
      <c r="F853" s="31"/>
      <c r="G853" s="32"/>
      <c r="H853" s="32"/>
      <c r="I853" s="32"/>
      <c r="J853" s="32"/>
      <c r="K853" s="32"/>
      <c r="L853" s="32"/>
      <c r="M853" s="58"/>
    </row>
    <row r="854" spans="1:13" s="45" customFormat="1" x14ac:dyDescent="0.25">
      <c r="A854" s="46"/>
      <c r="C854" s="31"/>
      <c r="D854" s="31"/>
      <c r="E854" s="31"/>
      <c r="F854" s="31"/>
      <c r="G854" s="32"/>
      <c r="H854" s="32"/>
      <c r="I854" s="32"/>
      <c r="J854" s="32"/>
      <c r="K854" s="32"/>
      <c r="L854" s="32"/>
      <c r="M854" s="58"/>
    </row>
    <row r="855" spans="1:13" s="45" customFormat="1" x14ac:dyDescent="0.25">
      <c r="A855" s="46"/>
      <c r="C855" s="31"/>
      <c r="D855" s="31"/>
      <c r="E855" s="31"/>
      <c r="F855" s="31"/>
      <c r="G855" s="32"/>
      <c r="H855" s="32"/>
      <c r="I855" s="32"/>
      <c r="J855" s="32"/>
      <c r="K855" s="32"/>
      <c r="L855" s="32"/>
      <c r="M855" s="58"/>
    </row>
    <row r="856" spans="1:13" s="45" customFormat="1" x14ac:dyDescent="0.25">
      <c r="A856" s="46"/>
      <c r="C856" s="31"/>
      <c r="D856" s="31"/>
      <c r="E856" s="31"/>
      <c r="F856" s="31"/>
      <c r="G856" s="32"/>
      <c r="H856" s="32"/>
      <c r="I856" s="32"/>
      <c r="J856" s="32"/>
      <c r="K856" s="32"/>
      <c r="L856" s="32"/>
      <c r="M856" s="58"/>
    </row>
    <row r="857" spans="1:13" s="45" customFormat="1" x14ac:dyDescent="0.25">
      <c r="A857" s="46"/>
      <c r="C857" s="31"/>
      <c r="D857" s="31"/>
      <c r="E857" s="31"/>
      <c r="F857" s="31"/>
      <c r="G857" s="32"/>
      <c r="H857" s="32"/>
      <c r="I857" s="32"/>
      <c r="J857" s="32"/>
      <c r="K857" s="32"/>
      <c r="L857" s="32"/>
      <c r="M857" s="58"/>
    </row>
    <row r="858" spans="1:13" s="45" customFormat="1" x14ac:dyDescent="0.25">
      <c r="A858" s="46"/>
      <c r="C858" s="31"/>
      <c r="D858" s="31"/>
      <c r="E858" s="31"/>
      <c r="F858" s="31"/>
      <c r="G858" s="32"/>
      <c r="H858" s="32"/>
      <c r="I858" s="32"/>
      <c r="J858" s="32"/>
      <c r="K858" s="32"/>
      <c r="L858" s="32"/>
      <c r="M858" s="58"/>
    </row>
    <row r="859" spans="1:13" s="45" customFormat="1" x14ac:dyDescent="0.25">
      <c r="A859" s="46"/>
      <c r="C859" s="31"/>
      <c r="D859" s="31"/>
      <c r="E859" s="31"/>
      <c r="F859" s="31"/>
      <c r="G859" s="32"/>
      <c r="H859" s="32"/>
      <c r="I859" s="32"/>
      <c r="J859" s="32"/>
      <c r="K859" s="32"/>
      <c r="L859" s="32"/>
      <c r="M859" s="58"/>
    </row>
    <row r="860" spans="1:13" s="45" customFormat="1" x14ac:dyDescent="0.25">
      <c r="A860" s="46"/>
      <c r="C860" s="31"/>
      <c r="D860" s="31"/>
      <c r="E860" s="31"/>
      <c r="F860" s="31"/>
      <c r="G860" s="32"/>
      <c r="H860" s="32"/>
      <c r="I860" s="32"/>
      <c r="J860" s="32"/>
      <c r="K860" s="32"/>
      <c r="L860" s="32"/>
      <c r="M860" s="58"/>
    </row>
    <row r="861" spans="1:13" s="45" customFormat="1" x14ac:dyDescent="0.25">
      <c r="A861" s="46"/>
      <c r="C861" s="31"/>
      <c r="D861" s="31"/>
      <c r="E861" s="31"/>
      <c r="F861" s="31"/>
      <c r="G861" s="32"/>
      <c r="H861" s="32"/>
      <c r="I861" s="32"/>
      <c r="J861" s="32"/>
      <c r="K861" s="32"/>
      <c r="L861" s="32"/>
      <c r="M861" s="58"/>
    </row>
    <row r="862" spans="1:13" s="45" customFormat="1" x14ac:dyDescent="0.25">
      <c r="A862" s="46"/>
      <c r="C862" s="31"/>
      <c r="D862" s="31"/>
      <c r="E862" s="31"/>
      <c r="F862" s="31"/>
      <c r="G862" s="32"/>
      <c r="H862" s="32"/>
      <c r="I862" s="32"/>
      <c r="J862" s="32"/>
      <c r="K862" s="32"/>
      <c r="L862" s="32"/>
      <c r="M862" s="58"/>
    </row>
    <row r="863" spans="1:13" s="45" customFormat="1" x14ac:dyDescent="0.25">
      <c r="A863" s="46"/>
      <c r="C863" s="31"/>
      <c r="D863" s="31"/>
      <c r="E863" s="31"/>
      <c r="F863" s="31"/>
      <c r="G863" s="32"/>
      <c r="H863" s="32"/>
      <c r="I863" s="32"/>
      <c r="J863" s="32"/>
      <c r="K863" s="32"/>
      <c r="L863" s="32"/>
      <c r="M863" s="58"/>
    </row>
    <row r="864" spans="1:13" s="45" customFormat="1" x14ac:dyDescent="0.25">
      <c r="A864" s="46"/>
      <c r="C864" s="31"/>
      <c r="D864" s="31"/>
      <c r="E864" s="31"/>
      <c r="F864" s="31"/>
      <c r="G864" s="32"/>
      <c r="H864" s="32"/>
      <c r="I864" s="32"/>
      <c r="J864" s="32"/>
      <c r="K864" s="32"/>
      <c r="L864" s="32"/>
      <c r="M864" s="58"/>
    </row>
    <row r="865" spans="1:13" s="45" customFormat="1" x14ac:dyDescent="0.25">
      <c r="A865" s="46"/>
      <c r="C865" s="31"/>
      <c r="D865" s="31"/>
      <c r="E865" s="31"/>
      <c r="F865" s="31"/>
      <c r="G865" s="32"/>
      <c r="H865" s="32"/>
      <c r="I865" s="32"/>
      <c r="J865" s="32"/>
      <c r="K865" s="32"/>
      <c r="L865" s="32"/>
      <c r="M865" s="58"/>
    </row>
    <row r="866" spans="1:13" s="45" customFormat="1" x14ac:dyDescent="0.25">
      <c r="A866" s="46"/>
      <c r="C866" s="31"/>
      <c r="D866" s="31"/>
      <c r="E866" s="31"/>
      <c r="F866" s="31"/>
      <c r="G866" s="32"/>
      <c r="H866" s="32"/>
      <c r="I866" s="32"/>
      <c r="J866" s="32"/>
      <c r="K866" s="32"/>
      <c r="L866" s="32"/>
      <c r="M866" s="58"/>
    </row>
    <row r="867" spans="1:13" s="45" customFormat="1" x14ac:dyDescent="0.25">
      <c r="A867" s="46"/>
      <c r="C867" s="31"/>
      <c r="D867" s="31"/>
      <c r="E867" s="31"/>
      <c r="F867" s="31"/>
      <c r="G867" s="32"/>
      <c r="H867" s="32"/>
      <c r="I867" s="32"/>
      <c r="J867" s="32"/>
      <c r="K867" s="32"/>
      <c r="L867" s="32"/>
      <c r="M867" s="58"/>
    </row>
    <row r="868" spans="1:13" s="45" customFormat="1" x14ac:dyDescent="0.25">
      <c r="A868" s="46"/>
      <c r="C868" s="31"/>
      <c r="D868" s="31"/>
      <c r="E868" s="31"/>
      <c r="F868" s="31"/>
      <c r="G868" s="32"/>
      <c r="H868" s="32"/>
      <c r="I868" s="32"/>
      <c r="J868" s="32"/>
      <c r="K868" s="32"/>
      <c r="L868" s="32"/>
      <c r="M868" s="58"/>
    </row>
    <row r="869" spans="1:13" s="45" customFormat="1" x14ac:dyDescent="0.25">
      <c r="A869" s="46"/>
      <c r="C869" s="31"/>
      <c r="D869" s="31"/>
      <c r="E869" s="31"/>
      <c r="F869" s="31"/>
      <c r="G869" s="32"/>
      <c r="H869" s="32"/>
      <c r="I869" s="32"/>
      <c r="J869" s="32"/>
      <c r="K869" s="32"/>
      <c r="L869" s="32"/>
      <c r="M869" s="58"/>
    </row>
    <row r="870" spans="1:13" s="45" customFormat="1" x14ac:dyDescent="0.25">
      <c r="A870" s="46"/>
      <c r="C870" s="31"/>
      <c r="D870" s="31"/>
      <c r="E870" s="31"/>
      <c r="F870" s="31"/>
      <c r="G870" s="32"/>
      <c r="H870" s="32"/>
      <c r="I870" s="32"/>
      <c r="J870" s="32"/>
      <c r="K870" s="32"/>
      <c r="L870" s="32"/>
      <c r="M870" s="58"/>
    </row>
    <row r="871" spans="1:13" s="45" customFormat="1" x14ac:dyDescent="0.25">
      <c r="A871" s="46"/>
      <c r="C871" s="31"/>
      <c r="D871" s="31"/>
      <c r="E871" s="31"/>
      <c r="F871" s="31"/>
      <c r="G871" s="32"/>
      <c r="H871" s="32"/>
      <c r="I871" s="32"/>
      <c r="J871" s="32"/>
      <c r="K871" s="32"/>
      <c r="L871" s="32"/>
      <c r="M871" s="58"/>
    </row>
    <row r="872" spans="1:13" s="45" customFormat="1" x14ac:dyDescent="0.25">
      <c r="A872" s="46"/>
      <c r="C872" s="31"/>
      <c r="D872" s="31"/>
      <c r="E872" s="31"/>
      <c r="F872" s="31"/>
      <c r="G872" s="32"/>
      <c r="H872" s="32"/>
      <c r="I872" s="32"/>
      <c r="J872" s="32"/>
      <c r="K872" s="32"/>
      <c r="L872" s="32"/>
      <c r="M872" s="58"/>
    </row>
    <row r="873" spans="1:13" s="45" customFormat="1" x14ac:dyDescent="0.25">
      <c r="A873" s="46"/>
      <c r="C873" s="31"/>
      <c r="D873" s="31"/>
      <c r="E873" s="31"/>
      <c r="F873" s="31"/>
      <c r="G873" s="32"/>
      <c r="H873" s="32"/>
      <c r="I873" s="32"/>
      <c r="J873" s="32"/>
      <c r="K873" s="32"/>
      <c r="L873" s="32"/>
      <c r="M873" s="58"/>
    </row>
    <row r="874" spans="1:13" s="45" customFormat="1" x14ac:dyDescent="0.25">
      <c r="A874" s="46"/>
      <c r="C874" s="31"/>
      <c r="D874" s="31"/>
      <c r="E874" s="31"/>
      <c r="F874" s="31"/>
      <c r="G874" s="32"/>
      <c r="H874" s="32"/>
      <c r="I874" s="32"/>
      <c r="J874" s="32"/>
      <c r="K874" s="32"/>
      <c r="L874" s="32"/>
      <c r="M874" s="58"/>
    </row>
    <row r="875" spans="1:13" s="45" customFormat="1" x14ac:dyDescent="0.25">
      <c r="A875" s="46"/>
      <c r="C875" s="31"/>
      <c r="D875" s="31"/>
      <c r="E875" s="31"/>
      <c r="F875" s="31"/>
      <c r="G875" s="32"/>
      <c r="H875" s="32"/>
      <c r="I875" s="32"/>
      <c r="J875" s="32"/>
      <c r="K875" s="32"/>
      <c r="L875" s="32"/>
      <c r="M875" s="58"/>
    </row>
    <row r="876" spans="1:13" s="45" customFormat="1" x14ac:dyDescent="0.25">
      <c r="A876" s="46"/>
      <c r="C876" s="31"/>
      <c r="D876" s="31"/>
      <c r="E876" s="31"/>
      <c r="F876" s="31"/>
      <c r="G876" s="32"/>
      <c r="H876" s="32"/>
      <c r="I876" s="32"/>
      <c r="J876" s="32"/>
      <c r="K876" s="32"/>
      <c r="L876" s="32"/>
      <c r="M876" s="58"/>
    </row>
    <row r="877" spans="1:13" s="45" customFormat="1" x14ac:dyDescent="0.25">
      <c r="A877" s="46"/>
      <c r="C877" s="31"/>
      <c r="D877" s="31"/>
      <c r="E877" s="31"/>
      <c r="F877" s="31"/>
      <c r="G877" s="32"/>
      <c r="H877" s="32"/>
      <c r="I877" s="32"/>
      <c r="J877" s="32"/>
      <c r="K877" s="32"/>
      <c r="L877" s="32"/>
      <c r="M877" s="58"/>
    </row>
    <row r="878" spans="1:13" s="45" customFormat="1" x14ac:dyDescent="0.25">
      <c r="A878" s="46"/>
      <c r="C878" s="31"/>
      <c r="D878" s="31"/>
      <c r="E878" s="31"/>
      <c r="F878" s="31"/>
      <c r="G878" s="32"/>
      <c r="H878" s="32"/>
      <c r="I878" s="32"/>
      <c r="J878" s="32"/>
      <c r="K878" s="32"/>
      <c r="L878" s="32"/>
      <c r="M878" s="58"/>
    </row>
    <row r="879" spans="1:13" s="45" customFormat="1" x14ac:dyDescent="0.25">
      <c r="A879" s="46"/>
      <c r="C879" s="31"/>
      <c r="D879" s="31"/>
      <c r="E879" s="31"/>
      <c r="F879" s="31"/>
      <c r="G879" s="32"/>
      <c r="H879" s="32"/>
      <c r="I879" s="32"/>
      <c r="J879" s="32"/>
      <c r="K879" s="32"/>
      <c r="L879" s="32"/>
      <c r="M879" s="58"/>
    </row>
    <row r="880" spans="1:13" s="45" customFormat="1" x14ac:dyDescent="0.25">
      <c r="A880" s="46"/>
      <c r="C880" s="31"/>
      <c r="D880" s="31"/>
      <c r="E880" s="31"/>
      <c r="F880" s="31"/>
      <c r="G880" s="32"/>
      <c r="H880" s="32"/>
      <c r="I880" s="32"/>
      <c r="J880" s="32"/>
      <c r="K880" s="32"/>
      <c r="L880" s="32"/>
      <c r="M880" s="58"/>
    </row>
    <row r="881" spans="1:13" s="45" customFormat="1" x14ac:dyDescent="0.25">
      <c r="A881" s="46"/>
      <c r="C881" s="31"/>
      <c r="D881" s="31"/>
      <c r="E881" s="31"/>
      <c r="F881" s="31"/>
      <c r="G881" s="32"/>
      <c r="H881" s="32"/>
      <c r="I881" s="32"/>
      <c r="J881" s="32"/>
      <c r="K881" s="32"/>
      <c r="L881" s="32"/>
      <c r="M881" s="58"/>
    </row>
    <row r="882" spans="1:13" s="45" customFormat="1" x14ac:dyDescent="0.25">
      <c r="A882" s="46"/>
      <c r="C882" s="31"/>
      <c r="D882" s="31"/>
      <c r="E882" s="31"/>
      <c r="F882" s="31"/>
      <c r="G882" s="32"/>
      <c r="H882" s="32"/>
      <c r="I882" s="32"/>
      <c r="J882" s="32"/>
      <c r="K882" s="32"/>
      <c r="L882" s="32"/>
      <c r="M882" s="58"/>
    </row>
    <row r="883" spans="1:13" s="45" customFormat="1" x14ac:dyDescent="0.25">
      <c r="A883" s="46"/>
      <c r="C883" s="31"/>
      <c r="D883" s="31"/>
      <c r="E883" s="31"/>
      <c r="F883" s="31"/>
      <c r="G883" s="32"/>
      <c r="H883" s="32"/>
      <c r="I883" s="32"/>
      <c r="J883" s="32"/>
      <c r="K883" s="32"/>
      <c r="L883" s="32"/>
      <c r="M883" s="58"/>
    </row>
    <row r="884" spans="1:13" s="45" customFormat="1" x14ac:dyDescent="0.25">
      <c r="A884" s="46"/>
      <c r="C884" s="31"/>
      <c r="D884" s="31"/>
      <c r="E884" s="31"/>
      <c r="F884" s="31"/>
      <c r="G884" s="32"/>
      <c r="H884" s="32"/>
      <c r="I884" s="32"/>
      <c r="J884" s="32"/>
      <c r="K884" s="32"/>
      <c r="L884" s="32"/>
      <c r="M884" s="58"/>
    </row>
    <row r="885" spans="1:13" s="45" customFormat="1" x14ac:dyDescent="0.25">
      <c r="A885" s="46"/>
      <c r="C885" s="31"/>
      <c r="D885" s="31"/>
      <c r="E885" s="31"/>
      <c r="F885" s="31"/>
      <c r="G885" s="32"/>
      <c r="H885" s="32"/>
      <c r="I885" s="32"/>
      <c r="J885" s="32"/>
      <c r="K885" s="32"/>
      <c r="L885" s="32"/>
      <c r="M885" s="58"/>
    </row>
    <row r="886" spans="1:13" s="45" customFormat="1" x14ac:dyDescent="0.25">
      <c r="A886" s="46"/>
      <c r="C886" s="31"/>
      <c r="D886" s="31"/>
      <c r="E886" s="31"/>
      <c r="F886" s="31"/>
      <c r="G886" s="32"/>
      <c r="H886" s="32"/>
      <c r="I886" s="32"/>
      <c r="J886" s="32"/>
      <c r="K886" s="32"/>
      <c r="L886" s="32"/>
      <c r="M886" s="58"/>
    </row>
    <row r="887" spans="1:13" s="45" customFormat="1" x14ac:dyDescent="0.25">
      <c r="A887" s="46"/>
      <c r="C887" s="31"/>
      <c r="D887" s="31"/>
      <c r="E887" s="31"/>
      <c r="F887" s="31"/>
      <c r="G887" s="32"/>
      <c r="H887" s="32"/>
      <c r="I887" s="32"/>
      <c r="J887" s="32"/>
      <c r="K887" s="32"/>
      <c r="L887" s="32"/>
      <c r="M887" s="58"/>
    </row>
    <row r="888" spans="1:13" s="45" customFormat="1" x14ac:dyDescent="0.25">
      <c r="A888" s="46"/>
      <c r="C888" s="31"/>
      <c r="D888" s="31"/>
      <c r="E888" s="31"/>
      <c r="F888" s="31"/>
      <c r="G888" s="32"/>
      <c r="H888" s="32"/>
      <c r="I888" s="32"/>
      <c r="J888" s="32"/>
      <c r="K888" s="32"/>
      <c r="L888" s="32"/>
      <c r="M888" s="58"/>
    </row>
    <row r="889" spans="1:13" s="45" customFormat="1" x14ac:dyDescent="0.25">
      <c r="A889" s="46"/>
      <c r="C889" s="31"/>
      <c r="D889" s="31"/>
      <c r="E889" s="31"/>
      <c r="F889" s="31"/>
      <c r="G889" s="32"/>
      <c r="H889" s="32"/>
      <c r="I889" s="32"/>
      <c r="J889" s="32"/>
      <c r="K889" s="32"/>
      <c r="L889" s="32"/>
      <c r="M889" s="58"/>
    </row>
    <row r="890" spans="1:13" s="45" customFormat="1" x14ac:dyDescent="0.25">
      <c r="A890" s="46"/>
      <c r="C890" s="31"/>
      <c r="D890" s="31"/>
      <c r="E890" s="31"/>
      <c r="F890" s="31"/>
      <c r="G890" s="32"/>
      <c r="H890" s="32"/>
      <c r="I890" s="32"/>
      <c r="J890" s="32"/>
      <c r="K890" s="32"/>
      <c r="L890" s="32"/>
      <c r="M890" s="58"/>
    </row>
    <row r="891" spans="1:13" s="45" customFormat="1" x14ac:dyDescent="0.25">
      <c r="A891" s="46"/>
      <c r="C891" s="31"/>
      <c r="D891" s="31"/>
      <c r="E891" s="31"/>
      <c r="F891" s="31"/>
      <c r="G891" s="32"/>
      <c r="H891" s="32"/>
      <c r="I891" s="32"/>
      <c r="J891" s="32"/>
      <c r="K891" s="32"/>
      <c r="L891" s="32"/>
      <c r="M891" s="58"/>
    </row>
    <row r="892" spans="1:13" s="45" customFormat="1" x14ac:dyDescent="0.25">
      <c r="A892" s="46"/>
      <c r="C892" s="31"/>
      <c r="D892" s="31"/>
      <c r="E892" s="31"/>
      <c r="F892" s="31"/>
      <c r="G892" s="32"/>
      <c r="H892" s="32"/>
      <c r="I892" s="32"/>
      <c r="J892" s="32"/>
      <c r="K892" s="32"/>
      <c r="L892" s="32"/>
      <c r="M892" s="58"/>
    </row>
    <row r="893" spans="1:13" s="45" customFormat="1" x14ac:dyDescent="0.25">
      <c r="A893" s="46"/>
      <c r="C893" s="31"/>
      <c r="D893" s="31"/>
      <c r="E893" s="31"/>
      <c r="F893" s="31"/>
      <c r="G893" s="32"/>
      <c r="H893" s="32"/>
      <c r="I893" s="32"/>
      <c r="J893" s="32"/>
      <c r="K893" s="32"/>
      <c r="L893" s="32"/>
      <c r="M893" s="58"/>
    </row>
    <row r="894" spans="1:13" s="45" customFormat="1" x14ac:dyDescent="0.25">
      <c r="A894" s="46"/>
      <c r="C894" s="31"/>
      <c r="D894" s="31"/>
      <c r="E894" s="31"/>
      <c r="F894" s="31"/>
      <c r="G894" s="32"/>
      <c r="H894" s="32"/>
      <c r="I894" s="32"/>
      <c r="J894" s="32"/>
      <c r="K894" s="32"/>
      <c r="L894" s="32"/>
      <c r="M894" s="58"/>
    </row>
    <row r="895" spans="1:13" s="45" customFormat="1" x14ac:dyDescent="0.25">
      <c r="A895" s="46"/>
      <c r="C895" s="31"/>
      <c r="D895" s="31"/>
      <c r="E895" s="31"/>
      <c r="F895" s="31"/>
      <c r="G895" s="32"/>
      <c r="H895" s="32"/>
      <c r="I895" s="32"/>
      <c r="J895" s="32"/>
      <c r="K895" s="32"/>
      <c r="L895" s="32"/>
      <c r="M895" s="58"/>
    </row>
    <row r="896" spans="1:13" s="45" customFormat="1" x14ac:dyDescent="0.25">
      <c r="A896" s="46"/>
      <c r="C896" s="31"/>
      <c r="D896" s="31"/>
      <c r="E896" s="31"/>
      <c r="F896" s="31"/>
      <c r="G896" s="32"/>
      <c r="H896" s="32"/>
      <c r="I896" s="32"/>
      <c r="J896" s="32"/>
      <c r="K896" s="32"/>
      <c r="L896" s="32"/>
      <c r="M896" s="58"/>
    </row>
    <row r="897" spans="1:13" s="45" customFormat="1" x14ac:dyDescent="0.25">
      <c r="A897" s="46"/>
      <c r="C897" s="31"/>
      <c r="D897" s="31"/>
      <c r="E897" s="31"/>
      <c r="F897" s="31"/>
      <c r="G897" s="32"/>
      <c r="H897" s="32"/>
      <c r="I897" s="32"/>
      <c r="J897" s="32"/>
      <c r="K897" s="32"/>
      <c r="L897" s="32"/>
      <c r="M897" s="58"/>
    </row>
    <row r="898" spans="1:13" s="45" customFormat="1" x14ac:dyDescent="0.25">
      <c r="A898" s="46"/>
      <c r="C898" s="31"/>
      <c r="D898" s="31"/>
      <c r="E898" s="31"/>
      <c r="F898" s="31"/>
      <c r="G898" s="32"/>
      <c r="H898" s="32"/>
      <c r="I898" s="32"/>
      <c r="J898" s="32"/>
      <c r="K898" s="32"/>
      <c r="L898" s="32"/>
      <c r="M898" s="58"/>
    </row>
    <row r="899" spans="1:13" s="45" customFormat="1" x14ac:dyDescent="0.25">
      <c r="A899" s="46"/>
      <c r="C899" s="31"/>
      <c r="D899" s="31"/>
      <c r="E899" s="31"/>
      <c r="F899" s="31"/>
      <c r="G899" s="32"/>
      <c r="H899" s="32"/>
      <c r="I899" s="32"/>
      <c r="J899" s="32"/>
      <c r="K899" s="32"/>
      <c r="L899" s="32"/>
      <c r="M899" s="58"/>
    </row>
    <row r="900" spans="1:13" s="45" customFormat="1" x14ac:dyDescent="0.25">
      <c r="A900" s="46"/>
      <c r="C900" s="31"/>
      <c r="D900" s="31"/>
      <c r="E900" s="31"/>
      <c r="F900" s="31"/>
      <c r="G900" s="32"/>
      <c r="H900" s="32"/>
      <c r="I900" s="32"/>
      <c r="J900" s="32"/>
      <c r="K900" s="32"/>
      <c r="L900" s="32"/>
      <c r="M900" s="58"/>
    </row>
    <row r="901" spans="1:13" s="45" customFormat="1" x14ac:dyDescent="0.25">
      <c r="A901" s="46"/>
      <c r="C901" s="31"/>
      <c r="D901" s="31"/>
      <c r="E901" s="31"/>
      <c r="F901" s="31"/>
      <c r="G901" s="32"/>
      <c r="H901" s="32"/>
      <c r="I901" s="32"/>
      <c r="J901" s="32"/>
      <c r="K901" s="32"/>
      <c r="L901" s="32"/>
      <c r="M901" s="58"/>
    </row>
    <row r="902" spans="1:13" s="45" customFormat="1" x14ac:dyDescent="0.25">
      <c r="A902" s="46"/>
      <c r="C902" s="31"/>
      <c r="D902" s="31"/>
      <c r="E902" s="31"/>
      <c r="F902" s="31"/>
      <c r="G902" s="32"/>
      <c r="H902" s="32"/>
      <c r="I902" s="32"/>
      <c r="J902" s="32"/>
      <c r="K902" s="32"/>
      <c r="L902" s="32"/>
      <c r="M902" s="58"/>
    </row>
    <row r="903" spans="1:13" s="45" customFormat="1" x14ac:dyDescent="0.25">
      <c r="A903" s="46"/>
      <c r="C903" s="31"/>
      <c r="D903" s="31"/>
      <c r="E903" s="31"/>
      <c r="F903" s="31"/>
      <c r="G903" s="32"/>
      <c r="H903" s="32"/>
      <c r="I903" s="32"/>
      <c r="J903" s="32"/>
      <c r="K903" s="32"/>
      <c r="L903" s="32"/>
      <c r="M903" s="58"/>
    </row>
    <row r="904" spans="1:13" s="45" customFormat="1" x14ac:dyDescent="0.25">
      <c r="A904" s="46"/>
      <c r="C904" s="31"/>
      <c r="D904" s="31"/>
      <c r="E904" s="31"/>
      <c r="F904" s="31"/>
      <c r="G904" s="32"/>
      <c r="H904" s="32"/>
      <c r="I904" s="32"/>
      <c r="J904" s="32"/>
      <c r="K904" s="32"/>
      <c r="L904" s="32"/>
      <c r="M904" s="58"/>
    </row>
    <row r="905" spans="1:13" s="45" customFormat="1" x14ac:dyDescent="0.25">
      <c r="A905" s="46"/>
      <c r="C905" s="31"/>
      <c r="D905" s="31"/>
      <c r="E905" s="31"/>
      <c r="F905" s="31"/>
      <c r="G905" s="32"/>
      <c r="H905" s="32"/>
      <c r="I905" s="32"/>
      <c r="J905" s="32"/>
      <c r="K905" s="32"/>
      <c r="L905" s="32"/>
      <c r="M905" s="58"/>
    </row>
    <row r="906" spans="1:13" s="45" customFormat="1" x14ac:dyDescent="0.25">
      <c r="A906" s="46"/>
      <c r="C906" s="31"/>
      <c r="D906" s="31"/>
      <c r="E906" s="31"/>
      <c r="F906" s="31"/>
      <c r="G906" s="32"/>
      <c r="H906" s="32"/>
      <c r="I906" s="32"/>
      <c r="J906" s="32"/>
      <c r="K906" s="32"/>
      <c r="L906" s="32"/>
      <c r="M906" s="58"/>
    </row>
    <row r="907" spans="1:13" s="45" customFormat="1" x14ac:dyDescent="0.25">
      <c r="A907" s="46"/>
      <c r="C907" s="31"/>
      <c r="D907" s="31"/>
      <c r="E907" s="31"/>
      <c r="F907" s="31"/>
      <c r="G907" s="32"/>
      <c r="H907" s="32"/>
      <c r="I907" s="32"/>
      <c r="J907" s="32"/>
      <c r="K907" s="32"/>
      <c r="L907" s="32"/>
      <c r="M907" s="58"/>
    </row>
    <row r="908" spans="1:13" s="45" customFormat="1" x14ac:dyDescent="0.25">
      <c r="A908" s="46"/>
      <c r="C908" s="31"/>
      <c r="D908" s="31"/>
      <c r="E908" s="31"/>
      <c r="F908" s="31"/>
      <c r="G908" s="32"/>
      <c r="H908" s="32"/>
      <c r="I908" s="32"/>
      <c r="J908" s="32"/>
      <c r="K908" s="32"/>
      <c r="L908" s="32"/>
      <c r="M908" s="58"/>
    </row>
    <row r="909" spans="1:13" s="45" customFormat="1" x14ac:dyDescent="0.25">
      <c r="A909" s="46"/>
      <c r="C909" s="31"/>
      <c r="D909" s="31"/>
      <c r="E909" s="31"/>
      <c r="F909" s="31"/>
      <c r="G909" s="32"/>
      <c r="H909" s="32"/>
      <c r="I909" s="32"/>
      <c r="J909" s="32"/>
      <c r="K909" s="32"/>
      <c r="L909" s="32"/>
      <c r="M909" s="58"/>
    </row>
    <row r="910" spans="1:13" s="45" customFormat="1" x14ac:dyDescent="0.25">
      <c r="A910" s="46"/>
      <c r="C910" s="31"/>
      <c r="D910" s="31"/>
      <c r="E910" s="31"/>
      <c r="F910" s="31"/>
      <c r="G910" s="32"/>
      <c r="H910" s="32"/>
      <c r="I910" s="32"/>
      <c r="J910" s="32"/>
      <c r="K910" s="32"/>
      <c r="L910" s="32"/>
      <c r="M910" s="58"/>
    </row>
    <row r="911" spans="1:13" s="45" customFormat="1" x14ac:dyDescent="0.25">
      <c r="A911" s="46"/>
      <c r="C911" s="31"/>
      <c r="D911" s="31"/>
      <c r="E911" s="31"/>
      <c r="F911" s="31"/>
      <c r="G911" s="32"/>
      <c r="H911" s="32"/>
      <c r="I911" s="32"/>
      <c r="J911" s="32"/>
      <c r="K911" s="32"/>
      <c r="L911" s="32"/>
      <c r="M911" s="58"/>
    </row>
    <row r="912" spans="1:13" s="45" customFormat="1" x14ac:dyDescent="0.25">
      <c r="A912" s="46"/>
      <c r="C912" s="31"/>
      <c r="D912" s="31"/>
      <c r="E912" s="31"/>
      <c r="F912" s="31"/>
      <c r="G912" s="32"/>
      <c r="H912" s="32"/>
      <c r="I912" s="32"/>
      <c r="J912" s="32"/>
      <c r="K912" s="32"/>
      <c r="L912" s="32"/>
      <c r="M912" s="58"/>
    </row>
    <row r="913" spans="1:13" s="45" customFormat="1" x14ac:dyDescent="0.25">
      <c r="A913" s="46"/>
      <c r="C913" s="31"/>
      <c r="D913" s="31"/>
      <c r="E913" s="31"/>
      <c r="F913" s="31"/>
      <c r="G913" s="32"/>
      <c r="H913" s="32"/>
      <c r="I913" s="32"/>
      <c r="J913" s="32"/>
      <c r="K913" s="32"/>
      <c r="L913" s="32"/>
      <c r="M913" s="58"/>
    </row>
    <row r="914" spans="1:13" s="45" customFormat="1" x14ac:dyDescent="0.25">
      <c r="A914" s="46"/>
      <c r="C914" s="31"/>
      <c r="D914" s="31"/>
      <c r="E914" s="31"/>
      <c r="F914" s="31"/>
      <c r="G914" s="32"/>
      <c r="H914" s="32"/>
      <c r="I914" s="32"/>
      <c r="J914" s="32"/>
      <c r="K914" s="32"/>
      <c r="L914" s="32"/>
      <c r="M914" s="58"/>
    </row>
    <row r="915" spans="1:13" s="45" customFormat="1" x14ac:dyDescent="0.25">
      <c r="A915" s="46"/>
      <c r="C915" s="31"/>
      <c r="D915" s="31"/>
      <c r="E915" s="31"/>
      <c r="F915" s="31"/>
      <c r="G915" s="32"/>
      <c r="H915" s="32"/>
      <c r="I915" s="32"/>
      <c r="J915" s="32"/>
      <c r="K915" s="32"/>
      <c r="L915" s="32"/>
      <c r="M915" s="58"/>
    </row>
    <row r="916" spans="1:13" s="45" customFormat="1" x14ac:dyDescent="0.25">
      <c r="A916" s="46"/>
      <c r="C916" s="31"/>
      <c r="D916" s="31"/>
      <c r="E916" s="31"/>
      <c r="F916" s="31"/>
      <c r="G916" s="32"/>
      <c r="H916" s="32"/>
      <c r="I916" s="32"/>
      <c r="J916" s="32"/>
      <c r="K916" s="32"/>
      <c r="L916" s="32"/>
      <c r="M916" s="58"/>
    </row>
    <row r="917" spans="1:13" s="45" customFormat="1" x14ac:dyDescent="0.25">
      <c r="A917" s="46"/>
      <c r="C917" s="31"/>
      <c r="D917" s="31"/>
      <c r="E917" s="31"/>
      <c r="F917" s="31"/>
      <c r="G917" s="32"/>
      <c r="H917" s="32"/>
      <c r="I917" s="32"/>
      <c r="J917" s="32"/>
      <c r="K917" s="32"/>
      <c r="L917" s="32"/>
      <c r="M917" s="58"/>
    </row>
    <row r="918" spans="1:13" s="45" customFormat="1" x14ac:dyDescent="0.25">
      <c r="A918" s="46"/>
      <c r="C918" s="31"/>
      <c r="D918" s="31"/>
      <c r="E918" s="31"/>
      <c r="F918" s="31"/>
      <c r="G918" s="32"/>
      <c r="H918" s="32"/>
      <c r="I918" s="32"/>
      <c r="J918" s="32"/>
      <c r="K918" s="32"/>
      <c r="L918" s="32"/>
      <c r="M918" s="58"/>
    </row>
    <row r="919" spans="1:13" s="45" customFormat="1" x14ac:dyDescent="0.25">
      <c r="A919" s="46"/>
      <c r="C919" s="31"/>
      <c r="D919" s="31"/>
      <c r="E919" s="31"/>
      <c r="F919" s="31"/>
      <c r="G919" s="32"/>
      <c r="H919" s="32"/>
      <c r="I919" s="32"/>
      <c r="J919" s="32"/>
      <c r="K919" s="32"/>
      <c r="L919" s="32"/>
      <c r="M919" s="58"/>
    </row>
    <row r="920" spans="1:13" s="45" customFormat="1" x14ac:dyDescent="0.25">
      <c r="A920" s="46"/>
      <c r="C920" s="31"/>
      <c r="D920" s="31"/>
      <c r="E920" s="31"/>
      <c r="F920" s="31"/>
      <c r="G920" s="32"/>
      <c r="H920" s="32"/>
      <c r="I920" s="32"/>
      <c r="J920" s="32"/>
      <c r="K920" s="32"/>
      <c r="L920" s="32"/>
      <c r="M920" s="58"/>
    </row>
    <row r="921" spans="1:13" s="45" customFormat="1" x14ac:dyDescent="0.25">
      <c r="A921" s="46"/>
      <c r="C921" s="31"/>
      <c r="D921" s="31"/>
      <c r="E921" s="31"/>
      <c r="F921" s="31"/>
      <c r="G921" s="32"/>
      <c r="H921" s="32"/>
      <c r="I921" s="32"/>
      <c r="J921" s="32"/>
      <c r="K921" s="32"/>
      <c r="L921" s="32"/>
      <c r="M921" s="58"/>
    </row>
    <row r="922" spans="1:13" s="45" customFormat="1" x14ac:dyDescent="0.25">
      <c r="A922" s="46"/>
      <c r="C922" s="31"/>
      <c r="D922" s="31"/>
      <c r="E922" s="31"/>
      <c r="F922" s="31"/>
      <c r="G922" s="32"/>
      <c r="H922" s="32"/>
      <c r="I922" s="32"/>
      <c r="J922" s="32"/>
      <c r="K922" s="32"/>
      <c r="L922" s="32"/>
      <c r="M922" s="58"/>
    </row>
    <row r="923" spans="1:13" s="45" customFormat="1" x14ac:dyDescent="0.25">
      <c r="A923" s="46"/>
      <c r="C923" s="31"/>
      <c r="D923" s="31"/>
      <c r="E923" s="31"/>
      <c r="F923" s="31"/>
      <c r="G923" s="32"/>
      <c r="H923" s="32"/>
      <c r="I923" s="32"/>
      <c r="J923" s="32"/>
      <c r="K923" s="32"/>
      <c r="L923" s="32"/>
      <c r="M923" s="58"/>
    </row>
    <row r="924" spans="1:13" s="45" customFormat="1" x14ac:dyDescent="0.25">
      <c r="A924" s="46"/>
      <c r="C924" s="31"/>
      <c r="D924" s="31"/>
      <c r="E924" s="31"/>
      <c r="F924" s="31"/>
      <c r="G924" s="32"/>
      <c r="H924" s="32"/>
      <c r="I924" s="32"/>
      <c r="J924" s="32"/>
      <c r="K924" s="32"/>
      <c r="L924" s="32"/>
      <c r="M924" s="58"/>
    </row>
    <row r="925" spans="1:13" s="45" customFormat="1" x14ac:dyDescent="0.25">
      <c r="A925" s="46"/>
      <c r="C925" s="31"/>
      <c r="D925" s="31"/>
      <c r="E925" s="31"/>
      <c r="F925" s="31"/>
      <c r="G925" s="32"/>
      <c r="H925" s="32"/>
      <c r="I925" s="32"/>
      <c r="J925" s="32"/>
      <c r="K925" s="32"/>
      <c r="L925" s="32"/>
      <c r="M925" s="58"/>
    </row>
    <row r="926" spans="1:13" s="45" customFormat="1" x14ac:dyDescent="0.25">
      <c r="A926" s="46"/>
      <c r="C926" s="31"/>
      <c r="D926" s="31"/>
      <c r="E926" s="31"/>
      <c r="F926" s="31"/>
      <c r="G926" s="32"/>
      <c r="H926" s="32"/>
      <c r="I926" s="32"/>
      <c r="J926" s="32"/>
      <c r="K926" s="32"/>
      <c r="L926" s="32"/>
      <c r="M926" s="58"/>
    </row>
    <row r="927" spans="1:13" s="45" customFormat="1" x14ac:dyDescent="0.25">
      <c r="A927" s="46"/>
      <c r="C927" s="31"/>
      <c r="D927" s="31"/>
      <c r="E927" s="31"/>
      <c r="F927" s="31"/>
      <c r="G927" s="32"/>
      <c r="H927" s="32"/>
      <c r="I927" s="32"/>
      <c r="J927" s="32"/>
      <c r="K927" s="32"/>
      <c r="L927" s="32"/>
      <c r="M927" s="58"/>
    </row>
    <row r="928" spans="1:13" s="45" customFormat="1" x14ac:dyDescent="0.25">
      <c r="A928" s="46"/>
      <c r="C928" s="31"/>
      <c r="D928" s="31"/>
      <c r="E928" s="31"/>
      <c r="F928" s="31"/>
      <c r="G928" s="32"/>
      <c r="H928" s="32"/>
      <c r="I928" s="32"/>
      <c r="J928" s="32"/>
      <c r="K928" s="32"/>
      <c r="L928" s="32"/>
      <c r="M928" s="58"/>
    </row>
    <row r="929" spans="1:13" s="45" customFormat="1" x14ac:dyDescent="0.25">
      <c r="A929" s="46"/>
      <c r="C929" s="31"/>
      <c r="D929" s="31"/>
      <c r="E929" s="31"/>
      <c r="F929" s="31"/>
      <c r="G929" s="32"/>
      <c r="H929" s="32"/>
      <c r="I929" s="32"/>
      <c r="J929" s="32"/>
      <c r="K929" s="32"/>
      <c r="L929" s="32"/>
      <c r="M929" s="58"/>
    </row>
    <row r="930" spans="1:13" s="45" customFormat="1" x14ac:dyDescent="0.25">
      <c r="A930" s="46"/>
      <c r="C930" s="31"/>
      <c r="D930" s="31"/>
      <c r="E930" s="31"/>
      <c r="F930" s="31"/>
      <c r="G930" s="32"/>
      <c r="H930" s="32"/>
      <c r="I930" s="32"/>
      <c r="J930" s="32"/>
      <c r="K930" s="32"/>
      <c r="L930" s="32"/>
      <c r="M930" s="58"/>
    </row>
    <row r="931" spans="1:13" s="45" customFormat="1" x14ac:dyDescent="0.25">
      <c r="A931" s="46"/>
      <c r="C931" s="31"/>
      <c r="D931" s="31"/>
      <c r="E931" s="31"/>
      <c r="F931" s="31"/>
      <c r="G931" s="32"/>
      <c r="H931" s="32"/>
      <c r="I931" s="32"/>
      <c r="J931" s="32"/>
      <c r="K931" s="32"/>
      <c r="L931" s="32"/>
      <c r="M931" s="58"/>
    </row>
    <row r="932" spans="1:13" s="45" customFormat="1" x14ac:dyDescent="0.25">
      <c r="A932" s="46"/>
      <c r="C932" s="31"/>
      <c r="D932" s="31"/>
      <c r="E932" s="31"/>
      <c r="F932" s="31"/>
      <c r="G932" s="32"/>
      <c r="H932" s="32"/>
      <c r="I932" s="32"/>
      <c r="J932" s="32"/>
      <c r="K932" s="32"/>
      <c r="L932" s="32"/>
      <c r="M932" s="58"/>
    </row>
    <row r="933" spans="1:13" s="45" customFormat="1" x14ac:dyDescent="0.25">
      <c r="A933" s="46"/>
      <c r="C933" s="31"/>
      <c r="D933" s="31"/>
      <c r="E933" s="31"/>
      <c r="F933" s="31"/>
      <c r="G933" s="32"/>
      <c r="H933" s="32"/>
      <c r="I933" s="32"/>
      <c r="J933" s="32"/>
      <c r="K933" s="32"/>
      <c r="L933" s="32"/>
      <c r="M933" s="58"/>
    </row>
    <row r="934" spans="1:13" s="45" customFormat="1" x14ac:dyDescent="0.25">
      <c r="A934" s="46"/>
      <c r="C934" s="31"/>
      <c r="D934" s="31"/>
      <c r="E934" s="31"/>
      <c r="F934" s="31"/>
      <c r="G934" s="32"/>
      <c r="H934" s="32"/>
      <c r="I934" s="32"/>
      <c r="J934" s="32"/>
      <c r="K934" s="32"/>
      <c r="L934" s="32"/>
      <c r="M934" s="58"/>
    </row>
    <row r="935" spans="1:13" s="45" customFormat="1" x14ac:dyDescent="0.25">
      <c r="A935" s="46"/>
      <c r="C935" s="31"/>
      <c r="D935" s="31"/>
      <c r="E935" s="31"/>
      <c r="F935" s="31"/>
      <c r="G935" s="32"/>
      <c r="H935" s="32"/>
      <c r="I935" s="32"/>
      <c r="J935" s="32"/>
      <c r="K935" s="32"/>
      <c r="L935" s="32"/>
      <c r="M935" s="58"/>
    </row>
    <row r="936" spans="1:13" s="45" customFormat="1" x14ac:dyDescent="0.25">
      <c r="A936" s="46"/>
      <c r="C936" s="31"/>
      <c r="D936" s="31"/>
      <c r="E936" s="31"/>
      <c r="F936" s="31"/>
      <c r="G936" s="32"/>
      <c r="H936" s="32"/>
      <c r="I936" s="32"/>
      <c r="J936" s="32"/>
      <c r="K936" s="32"/>
      <c r="L936" s="32"/>
      <c r="M936" s="58"/>
    </row>
    <row r="937" spans="1:13" s="45" customFormat="1" x14ac:dyDescent="0.25">
      <c r="A937" s="46"/>
      <c r="C937" s="31"/>
      <c r="D937" s="31"/>
      <c r="E937" s="31"/>
      <c r="F937" s="31"/>
      <c r="G937" s="32"/>
      <c r="H937" s="32"/>
      <c r="I937" s="32"/>
      <c r="J937" s="32"/>
      <c r="K937" s="32"/>
      <c r="L937" s="32"/>
      <c r="M937" s="58"/>
    </row>
    <row r="938" spans="1:13" s="45" customFormat="1" x14ac:dyDescent="0.25">
      <c r="A938" s="46"/>
      <c r="C938" s="31"/>
      <c r="D938" s="31"/>
      <c r="E938" s="31"/>
      <c r="F938" s="31"/>
      <c r="G938" s="32"/>
      <c r="H938" s="32"/>
      <c r="I938" s="32"/>
      <c r="J938" s="32"/>
      <c r="K938" s="32"/>
      <c r="L938" s="32"/>
      <c r="M938" s="58"/>
    </row>
    <row r="939" spans="1:13" s="45" customFormat="1" x14ac:dyDescent="0.25">
      <c r="A939" s="46"/>
      <c r="C939" s="31"/>
      <c r="D939" s="31"/>
      <c r="E939" s="31"/>
      <c r="F939" s="31"/>
      <c r="G939" s="32"/>
      <c r="H939" s="32"/>
      <c r="I939" s="32"/>
      <c r="J939" s="32"/>
      <c r="K939" s="32"/>
      <c r="L939" s="32"/>
      <c r="M939" s="58"/>
    </row>
    <row r="940" spans="1:13" s="45" customFormat="1" x14ac:dyDescent="0.25">
      <c r="A940" s="46"/>
      <c r="C940" s="31"/>
      <c r="D940" s="31"/>
      <c r="E940" s="31"/>
      <c r="F940" s="31"/>
      <c r="G940" s="32"/>
      <c r="H940" s="32"/>
      <c r="I940" s="32"/>
      <c r="J940" s="32"/>
      <c r="K940" s="32"/>
      <c r="L940" s="32"/>
      <c r="M940" s="58"/>
    </row>
    <row r="941" spans="1:13" s="45" customFormat="1" x14ac:dyDescent="0.25">
      <c r="A941" s="46"/>
      <c r="C941" s="31"/>
      <c r="D941" s="31"/>
      <c r="E941" s="31"/>
      <c r="F941" s="31"/>
      <c r="G941" s="32"/>
      <c r="H941" s="32"/>
      <c r="I941" s="32"/>
      <c r="J941" s="32"/>
      <c r="K941" s="32"/>
      <c r="L941" s="32"/>
      <c r="M941" s="58"/>
    </row>
    <row r="942" spans="1:13" s="45" customFormat="1" x14ac:dyDescent="0.25">
      <c r="A942" s="46"/>
      <c r="C942" s="31"/>
      <c r="D942" s="31"/>
      <c r="E942" s="31"/>
      <c r="F942" s="31"/>
      <c r="G942" s="32"/>
      <c r="H942" s="32"/>
      <c r="I942" s="32"/>
      <c r="J942" s="32"/>
      <c r="K942" s="32"/>
      <c r="L942" s="32"/>
      <c r="M942" s="58"/>
    </row>
    <row r="943" spans="1:13" s="45" customFormat="1" x14ac:dyDescent="0.25">
      <c r="A943" s="46"/>
      <c r="C943" s="31"/>
      <c r="D943" s="31"/>
      <c r="E943" s="31"/>
      <c r="F943" s="31"/>
      <c r="G943" s="32"/>
      <c r="H943" s="32"/>
      <c r="I943" s="32"/>
      <c r="J943" s="32"/>
      <c r="K943" s="32"/>
      <c r="L943" s="32"/>
      <c r="M943" s="58"/>
    </row>
    <row r="944" spans="1:13" s="45" customFormat="1" x14ac:dyDescent="0.25">
      <c r="A944" s="46"/>
      <c r="C944" s="31"/>
      <c r="D944" s="31"/>
      <c r="E944" s="31"/>
      <c r="F944" s="31"/>
      <c r="G944" s="32"/>
      <c r="H944" s="32"/>
      <c r="I944" s="32"/>
      <c r="J944" s="32"/>
      <c r="K944" s="32"/>
      <c r="L944" s="32"/>
      <c r="M944" s="58"/>
    </row>
    <row r="945" spans="1:13" s="45" customFormat="1" x14ac:dyDescent="0.25">
      <c r="A945" s="46"/>
      <c r="C945" s="31"/>
      <c r="D945" s="31"/>
      <c r="E945" s="31"/>
      <c r="F945" s="31"/>
      <c r="G945" s="32"/>
      <c r="H945" s="32"/>
      <c r="I945" s="32"/>
      <c r="J945" s="32"/>
      <c r="K945" s="32"/>
      <c r="L945" s="32"/>
      <c r="M945" s="58"/>
    </row>
    <row r="946" spans="1:13" s="45" customFormat="1" x14ac:dyDescent="0.25">
      <c r="A946" s="46"/>
      <c r="C946" s="31"/>
      <c r="D946" s="31"/>
      <c r="E946" s="31"/>
      <c r="F946" s="31"/>
      <c r="G946" s="32"/>
      <c r="H946" s="32"/>
      <c r="I946" s="32"/>
      <c r="J946" s="32"/>
      <c r="K946" s="32"/>
      <c r="L946" s="32"/>
      <c r="M946" s="58"/>
    </row>
    <row r="947" spans="1:13" s="45" customFormat="1" x14ac:dyDescent="0.25">
      <c r="A947" s="46"/>
      <c r="C947" s="31"/>
      <c r="D947" s="31"/>
      <c r="E947" s="31"/>
      <c r="F947" s="31"/>
      <c r="G947" s="32"/>
      <c r="H947" s="32"/>
      <c r="I947" s="32"/>
      <c r="J947" s="32"/>
      <c r="K947" s="32"/>
      <c r="L947" s="32"/>
      <c r="M947" s="58"/>
    </row>
    <row r="948" spans="1:13" s="45" customFormat="1" x14ac:dyDescent="0.25">
      <c r="A948" s="46"/>
      <c r="C948" s="31"/>
      <c r="D948" s="31"/>
      <c r="E948" s="31"/>
      <c r="F948" s="31"/>
      <c r="G948" s="32"/>
      <c r="H948" s="32"/>
      <c r="I948" s="32"/>
      <c r="J948" s="32"/>
      <c r="K948" s="32"/>
      <c r="L948" s="32"/>
      <c r="M948" s="58"/>
    </row>
    <row r="949" spans="1:13" s="45" customFormat="1" x14ac:dyDescent="0.25">
      <c r="A949" s="46"/>
      <c r="C949" s="31"/>
      <c r="D949" s="31"/>
      <c r="E949" s="31"/>
      <c r="F949" s="31"/>
      <c r="G949" s="32"/>
      <c r="H949" s="32"/>
      <c r="I949" s="32"/>
      <c r="J949" s="32"/>
      <c r="K949" s="32"/>
      <c r="L949" s="32"/>
      <c r="M949" s="58"/>
    </row>
    <row r="950" spans="1:13" s="45" customFormat="1" x14ac:dyDescent="0.25">
      <c r="A950" s="46"/>
      <c r="C950" s="31"/>
      <c r="D950" s="31"/>
      <c r="E950" s="31"/>
      <c r="F950" s="31"/>
      <c r="G950" s="32"/>
      <c r="H950" s="32"/>
      <c r="I950" s="32"/>
      <c r="J950" s="32"/>
      <c r="K950" s="32"/>
      <c r="L950" s="32"/>
      <c r="M950" s="58"/>
    </row>
    <row r="951" spans="1:13" s="45" customFormat="1" x14ac:dyDescent="0.25">
      <c r="A951" s="46"/>
      <c r="C951" s="31"/>
      <c r="D951" s="31"/>
      <c r="E951" s="31"/>
      <c r="F951" s="31"/>
      <c r="G951" s="32"/>
      <c r="H951" s="32"/>
      <c r="I951" s="32"/>
      <c r="J951" s="32"/>
      <c r="K951" s="32"/>
      <c r="L951" s="32"/>
      <c r="M951" s="58"/>
    </row>
    <row r="952" spans="1:13" s="45" customFormat="1" x14ac:dyDescent="0.25">
      <c r="A952" s="46"/>
      <c r="C952" s="31"/>
      <c r="D952" s="31"/>
      <c r="E952" s="31"/>
      <c r="F952" s="31"/>
      <c r="G952" s="32"/>
      <c r="H952" s="32"/>
      <c r="I952" s="32"/>
      <c r="J952" s="32"/>
      <c r="K952" s="32"/>
      <c r="L952" s="32"/>
      <c r="M952" s="58"/>
    </row>
    <row r="953" spans="1:13" s="45" customFormat="1" x14ac:dyDescent="0.25">
      <c r="A953" s="46"/>
      <c r="C953" s="31"/>
      <c r="D953" s="31"/>
      <c r="E953" s="31"/>
      <c r="F953" s="31"/>
      <c r="G953" s="32"/>
      <c r="H953" s="32"/>
      <c r="I953" s="32"/>
      <c r="J953" s="32"/>
      <c r="K953" s="32"/>
      <c r="L953" s="32"/>
      <c r="M953" s="58"/>
    </row>
    <row r="954" spans="1:13" s="45" customFormat="1" x14ac:dyDescent="0.25">
      <c r="A954" s="46"/>
      <c r="C954" s="31"/>
      <c r="D954" s="31"/>
      <c r="E954" s="31"/>
      <c r="F954" s="31"/>
      <c r="G954" s="32"/>
      <c r="H954" s="32"/>
      <c r="I954" s="32"/>
      <c r="J954" s="32"/>
      <c r="K954" s="32"/>
      <c r="L954" s="32"/>
      <c r="M954" s="58"/>
    </row>
    <row r="955" spans="1:13" s="45" customFormat="1" x14ac:dyDescent="0.25">
      <c r="A955" s="46"/>
      <c r="C955" s="31"/>
      <c r="D955" s="31"/>
      <c r="E955" s="31"/>
      <c r="F955" s="31"/>
      <c r="G955" s="32"/>
      <c r="H955" s="32"/>
      <c r="I955" s="32"/>
      <c r="J955" s="32"/>
      <c r="K955" s="32"/>
      <c r="L955" s="32"/>
      <c r="M955" s="58"/>
    </row>
    <row r="956" spans="1:13" s="45" customFormat="1" x14ac:dyDescent="0.25">
      <c r="A956" s="46"/>
      <c r="C956" s="31"/>
      <c r="D956" s="31"/>
      <c r="E956" s="31"/>
      <c r="F956" s="31"/>
      <c r="G956" s="32"/>
      <c r="H956" s="32"/>
      <c r="I956" s="32"/>
      <c r="J956" s="32"/>
      <c r="K956" s="32"/>
      <c r="L956" s="32"/>
      <c r="M956" s="58"/>
    </row>
    <row r="957" spans="1:13" s="45" customFormat="1" x14ac:dyDescent="0.25">
      <c r="A957" s="46"/>
      <c r="C957" s="31"/>
      <c r="D957" s="31"/>
      <c r="E957" s="31"/>
      <c r="F957" s="31"/>
      <c r="G957" s="32"/>
      <c r="H957" s="32"/>
      <c r="I957" s="32"/>
      <c r="J957" s="32"/>
      <c r="K957" s="32"/>
      <c r="L957" s="32"/>
      <c r="M957" s="58"/>
    </row>
    <row r="958" spans="1:13" s="45" customFormat="1" x14ac:dyDescent="0.25">
      <c r="A958" s="46"/>
      <c r="C958" s="31"/>
      <c r="D958" s="31"/>
      <c r="E958" s="31"/>
      <c r="F958" s="31"/>
      <c r="G958" s="32"/>
      <c r="H958" s="32"/>
      <c r="I958" s="32"/>
      <c r="J958" s="32"/>
      <c r="K958" s="32"/>
      <c r="L958" s="32"/>
      <c r="M958" s="58"/>
    </row>
    <row r="959" spans="1:13" s="45" customFormat="1" x14ac:dyDescent="0.25">
      <c r="A959" s="46"/>
      <c r="C959" s="31"/>
      <c r="D959" s="31"/>
      <c r="E959" s="31"/>
      <c r="F959" s="31"/>
      <c r="G959" s="32"/>
      <c r="H959" s="32"/>
      <c r="I959" s="32"/>
      <c r="J959" s="32"/>
      <c r="K959" s="32"/>
      <c r="L959" s="32"/>
      <c r="M959" s="58"/>
    </row>
    <row r="960" spans="1:13" s="45" customFormat="1" x14ac:dyDescent="0.25">
      <c r="A960" s="46"/>
      <c r="C960" s="31"/>
      <c r="D960" s="31"/>
      <c r="E960" s="31"/>
      <c r="F960" s="31"/>
      <c r="G960" s="32"/>
      <c r="H960" s="32"/>
      <c r="I960" s="32"/>
      <c r="J960" s="32"/>
      <c r="K960" s="32"/>
      <c r="L960" s="32"/>
      <c r="M960" s="58"/>
    </row>
    <row r="961" spans="1:13" s="45" customFormat="1" x14ac:dyDescent="0.25">
      <c r="A961" s="46"/>
      <c r="C961" s="31"/>
      <c r="D961" s="31"/>
      <c r="E961" s="31"/>
      <c r="F961" s="31"/>
      <c r="G961" s="32"/>
      <c r="H961" s="32"/>
      <c r="I961" s="32"/>
      <c r="J961" s="32"/>
      <c r="K961" s="32"/>
      <c r="L961" s="32"/>
      <c r="M961" s="58"/>
    </row>
    <row r="962" spans="1:13" s="45" customFormat="1" x14ac:dyDescent="0.25">
      <c r="A962" s="46"/>
      <c r="C962" s="31"/>
      <c r="D962" s="31"/>
      <c r="E962" s="31"/>
      <c r="F962" s="31"/>
      <c r="G962" s="32"/>
      <c r="H962" s="32"/>
      <c r="I962" s="32"/>
      <c r="J962" s="32"/>
      <c r="K962" s="32"/>
      <c r="L962" s="32"/>
      <c r="M962" s="58"/>
    </row>
    <row r="963" spans="1:13" s="45" customFormat="1" x14ac:dyDescent="0.25">
      <c r="A963" s="46"/>
      <c r="C963" s="31"/>
      <c r="D963" s="31"/>
      <c r="E963" s="31"/>
      <c r="F963" s="31"/>
      <c r="G963" s="32"/>
      <c r="H963" s="32"/>
      <c r="I963" s="32"/>
      <c r="J963" s="32"/>
      <c r="K963" s="32"/>
      <c r="L963" s="32"/>
      <c r="M963" s="58"/>
    </row>
    <row r="964" spans="1:13" s="45" customFormat="1" x14ac:dyDescent="0.25">
      <c r="A964" s="46"/>
      <c r="C964" s="31"/>
      <c r="D964" s="31"/>
      <c r="E964" s="31"/>
      <c r="F964" s="31"/>
      <c r="G964" s="32"/>
      <c r="H964" s="32"/>
      <c r="I964" s="32"/>
      <c r="J964" s="32"/>
      <c r="K964" s="32"/>
      <c r="L964" s="32"/>
      <c r="M964" s="58"/>
    </row>
    <row r="965" spans="1:13" s="45" customFormat="1" x14ac:dyDescent="0.25">
      <c r="A965" s="46"/>
      <c r="C965" s="31"/>
      <c r="D965" s="31"/>
      <c r="E965" s="31"/>
      <c r="F965" s="31"/>
      <c r="G965" s="32"/>
      <c r="H965" s="32"/>
      <c r="I965" s="32"/>
      <c r="J965" s="32"/>
      <c r="K965" s="32"/>
      <c r="L965" s="32"/>
      <c r="M965" s="58"/>
    </row>
    <row r="966" spans="1:13" s="45" customFormat="1" x14ac:dyDescent="0.25">
      <c r="A966" s="46"/>
      <c r="C966" s="31"/>
      <c r="D966" s="31"/>
      <c r="E966" s="31"/>
      <c r="F966" s="31"/>
      <c r="G966" s="32"/>
      <c r="H966" s="32"/>
      <c r="I966" s="32"/>
      <c r="J966" s="32"/>
      <c r="K966" s="32"/>
      <c r="L966" s="32"/>
      <c r="M966" s="58"/>
    </row>
    <row r="967" spans="1:13" s="45" customFormat="1" x14ac:dyDescent="0.25">
      <c r="A967" s="46"/>
      <c r="C967" s="31"/>
      <c r="D967" s="31"/>
      <c r="E967" s="31"/>
      <c r="F967" s="31"/>
      <c r="G967" s="32"/>
      <c r="H967" s="32"/>
      <c r="I967" s="32"/>
      <c r="J967" s="32"/>
      <c r="K967" s="32"/>
      <c r="L967" s="32"/>
      <c r="M967" s="58"/>
    </row>
    <row r="968" spans="1:13" s="45" customFormat="1" x14ac:dyDescent="0.25">
      <c r="A968" s="46"/>
      <c r="C968" s="31"/>
      <c r="D968" s="31"/>
      <c r="E968" s="31"/>
      <c r="F968" s="31"/>
      <c r="G968" s="32"/>
      <c r="H968" s="32"/>
      <c r="I968" s="32"/>
      <c r="J968" s="32"/>
      <c r="K968" s="32"/>
      <c r="L968" s="32"/>
      <c r="M968" s="58"/>
    </row>
    <row r="969" spans="1:13" s="45" customFormat="1" x14ac:dyDescent="0.25">
      <c r="A969" s="46"/>
      <c r="C969" s="31"/>
      <c r="D969" s="31"/>
      <c r="E969" s="31"/>
      <c r="F969" s="31"/>
      <c r="G969" s="32"/>
      <c r="H969" s="32"/>
      <c r="I969" s="32"/>
      <c r="J969" s="32"/>
      <c r="K969" s="32"/>
      <c r="L969" s="32"/>
      <c r="M969" s="58"/>
    </row>
    <row r="970" spans="1:13" s="45" customFormat="1" x14ac:dyDescent="0.25">
      <c r="A970" s="46"/>
      <c r="C970" s="31"/>
      <c r="D970" s="31"/>
      <c r="E970" s="31"/>
      <c r="F970" s="31"/>
      <c r="G970" s="32"/>
      <c r="H970" s="32"/>
      <c r="I970" s="32"/>
      <c r="J970" s="32"/>
      <c r="K970" s="32"/>
      <c r="L970" s="32"/>
      <c r="M970" s="58"/>
    </row>
    <row r="971" spans="1:13" s="45" customFormat="1" x14ac:dyDescent="0.25">
      <c r="A971" s="46"/>
      <c r="C971" s="31"/>
      <c r="D971" s="31"/>
      <c r="E971" s="31"/>
      <c r="F971" s="31"/>
      <c r="G971" s="32"/>
      <c r="H971" s="32"/>
      <c r="I971" s="32"/>
      <c r="J971" s="32"/>
      <c r="K971" s="32"/>
      <c r="L971" s="32"/>
      <c r="M971" s="58"/>
    </row>
    <row r="972" spans="1:13" s="45" customFormat="1" x14ac:dyDescent="0.25">
      <c r="A972" s="46"/>
      <c r="C972" s="31"/>
      <c r="D972" s="31"/>
      <c r="E972" s="31"/>
      <c r="F972" s="31"/>
      <c r="G972" s="32"/>
      <c r="H972" s="32"/>
      <c r="I972" s="32"/>
      <c r="J972" s="32"/>
      <c r="K972" s="32"/>
      <c r="L972" s="32"/>
      <c r="M972" s="58"/>
    </row>
    <row r="973" spans="1:13" s="45" customFormat="1" x14ac:dyDescent="0.25">
      <c r="A973" s="46"/>
      <c r="C973" s="31"/>
      <c r="D973" s="31"/>
      <c r="E973" s="31"/>
      <c r="F973" s="31"/>
      <c r="G973" s="32"/>
      <c r="H973" s="32"/>
      <c r="I973" s="32"/>
      <c r="J973" s="32"/>
      <c r="K973" s="32"/>
      <c r="L973" s="32"/>
      <c r="M973" s="58"/>
    </row>
    <row r="974" spans="1:13" s="45" customFormat="1" x14ac:dyDescent="0.25">
      <c r="A974" s="46"/>
      <c r="C974" s="31"/>
      <c r="D974" s="31"/>
      <c r="E974" s="31"/>
      <c r="F974" s="31"/>
      <c r="G974" s="32"/>
      <c r="H974" s="32"/>
      <c r="I974" s="32"/>
      <c r="J974" s="32"/>
      <c r="K974" s="32"/>
      <c r="L974" s="32"/>
      <c r="M974" s="58"/>
    </row>
    <row r="975" spans="1:13" s="45" customFormat="1" x14ac:dyDescent="0.25">
      <c r="A975" s="46"/>
      <c r="C975" s="31"/>
      <c r="D975" s="31"/>
      <c r="E975" s="31"/>
      <c r="F975" s="31"/>
      <c r="G975" s="32"/>
      <c r="H975" s="32"/>
      <c r="I975" s="32"/>
      <c r="J975" s="32"/>
      <c r="K975" s="32"/>
      <c r="L975" s="32"/>
      <c r="M975" s="58"/>
    </row>
    <row r="976" spans="1:13" s="45" customFormat="1" x14ac:dyDescent="0.25">
      <c r="A976" s="46"/>
      <c r="C976" s="31"/>
      <c r="D976" s="31"/>
      <c r="E976" s="31"/>
      <c r="F976" s="31"/>
      <c r="G976" s="32"/>
      <c r="H976" s="32"/>
      <c r="I976" s="32"/>
      <c r="J976" s="32"/>
      <c r="K976" s="32"/>
      <c r="L976" s="32"/>
      <c r="M976" s="58"/>
    </row>
    <row r="977" spans="1:13" s="45" customFormat="1" x14ac:dyDescent="0.25">
      <c r="A977" s="46"/>
      <c r="C977" s="31"/>
      <c r="D977" s="31"/>
      <c r="E977" s="31"/>
      <c r="F977" s="31"/>
      <c r="G977" s="32"/>
      <c r="H977" s="32"/>
      <c r="I977" s="32"/>
      <c r="J977" s="32"/>
      <c r="K977" s="32"/>
      <c r="L977" s="32"/>
      <c r="M977" s="58"/>
    </row>
    <row r="978" spans="1:13" s="45" customFormat="1" x14ac:dyDescent="0.25">
      <c r="A978" s="46"/>
      <c r="C978" s="31"/>
      <c r="D978" s="31"/>
      <c r="E978" s="31"/>
      <c r="F978" s="31"/>
      <c r="G978" s="32"/>
      <c r="H978" s="32"/>
      <c r="I978" s="32"/>
      <c r="J978" s="32"/>
      <c r="K978" s="32"/>
      <c r="L978" s="32"/>
      <c r="M978" s="58"/>
    </row>
    <row r="979" spans="1:13" s="45" customFormat="1" x14ac:dyDescent="0.25">
      <c r="A979" s="46"/>
      <c r="C979" s="31"/>
      <c r="D979" s="31"/>
      <c r="E979" s="31"/>
      <c r="F979" s="31"/>
      <c r="G979" s="32"/>
      <c r="H979" s="32"/>
      <c r="I979" s="32"/>
      <c r="J979" s="32"/>
      <c r="K979" s="32"/>
      <c r="L979" s="32"/>
      <c r="M979" s="58"/>
    </row>
    <row r="980" spans="1:13" s="45" customFormat="1" x14ac:dyDescent="0.25">
      <c r="A980" s="46"/>
      <c r="C980" s="31"/>
      <c r="D980" s="31"/>
      <c r="E980" s="31"/>
      <c r="F980" s="31"/>
      <c r="G980" s="32"/>
      <c r="H980" s="32"/>
      <c r="I980" s="32"/>
      <c r="J980" s="32"/>
      <c r="K980" s="32"/>
      <c r="L980" s="32"/>
      <c r="M980" s="58"/>
    </row>
    <row r="981" spans="1:13" s="45" customFormat="1" x14ac:dyDescent="0.25">
      <c r="A981" s="46"/>
      <c r="C981" s="31"/>
      <c r="D981" s="31"/>
      <c r="E981" s="31"/>
      <c r="F981" s="31"/>
      <c r="G981" s="32"/>
      <c r="H981" s="32"/>
      <c r="I981" s="32"/>
      <c r="J981" s="32"/>
      <c r="K981" s="32"/>
      <c r="L981" s="32"/>
      <c r="M981" s="58"/>
    </row>
    <row r="982" spans="1:13" s="45" customFormat="1" x14ac:dyDescent="0.25">
      <c r="A982" s="46"/>
      <c r="C982" s="31"/>
      <c r="D982" s="31"/>
      <c r="E982" s="31"/>
      <c r="F982" s="31"/>
      <c r="G982" s="32"/>
      <c r="H982" s="32"/>
      <c r="I982" s="32"/>
      <c r="J982" s="32"/>
      <c r="K982" s="32"/>
      <c r="L982" s="32"/>
      <c r="M982" s="58"/>
    </row>
    <row r="983" spans="1:13" s="45" customFormat="1" x14ac:dyDescent="0.25">
      <c r="A983" s="46"/>
      <c r="C983" s="31"/>
      <c r="D983" s="31"/>
      <c r="E983" s="31"/>
      <c r="F983" s="31"/>
      <c r="G983" s="32"/>
      <c r="H983" s="32"/>
      <c r="I983" s="32"/>
      <c r="J983" s="32"/>
      <c r="K983" s="32"/>
      <c r="L983" s="32"/>
      <c r="M983" s="58"/>
    </row>
    <row r="984" spans="1:13" s="45" customFormat="1" x14ac:dyDescent="0.25">
      <c r="A984" s="46"/>
      <c r="C984" s="31"/>
      <c r="D984" s="31"/>
      <c r="E984" s="31"/>
      <c r="F984" s="31"/>
      <c r="G984" s="32"/>
      <c r="H984" s="32"/>
      <c r="I984" s="32"/>
      <c r="J984" s="32"/>
      <c r="K984" s="32"/>
      <c r="L984" s="32"/>
      <c r="M984" s="58"/>
    </row>
    <row r="985" spans="1:13" s="45" customFormat="1" x14ac:dyDescent="0.25">
      <c r="A985" s="46"/>
      <c r="C985" s="31"/>
      <c r="D985" s="31"/>
      <c r="E985" s="31"/>
      <c r="F985" s="31"/>
      <c r="G985" s="32"/>
      <c r="H985" s="32"/>
      <c r="I985" s="32"/>
      <c r="J985" s="32"/>
      <c r="K985" s="32"/>
      <c r="L985" s="32"/>
      <c r="M985" s="58"/>
    </row>
    <row r="986" spans="1:13" s="45" customFormat="1" x14ac:dyDescent="0.25">
      <c r="A986" s="46"/>
      <c r="C986" s="31"/>
      <c r="D986" s="31"/>
      <c r="E986" s="31"/>
      <c r="F986" s="31"/>
      <c r="G986" s="32"/>
      <c r="H986" s="32"/>
      <c r="I986" s="32"/>
      <c r="J986" s="32"/>
      <c r="K986" s="32"/>
      <c r="L986" s="32"/>
      <c r="M986" s="58"/>
    </row>
    <row r="987" spans="1:13" s="45" customFormat="1" x14ac:dyDescent="0.25">
      <c r="A987" s="46"/>
      <c r="C987" s="31"/>
      <c r="D987" s="31"/>
      <c r="E987" s="31"/>
      <c r="F987" s="31"/>
      <c r="G987" s="32"/>
      <c r="H987" s="32"/>
      <c r="I987" s="32"/>
      <c r="J987" s="32"/>
      <c r="K987" s="32"/>
      <c r="L987" s="32"/>
      <c r="M987" s="58"/>
    </row>
    <row r="988" spans="1:13" s="45" customFormat="1" x14ac:dyDescent="0.25">
      <c r="A988" s="46"/>
      <c r="C988" s="31"/>
      <c r="D988" s="31"/>
      <c r="E988" s="31"/>
      <c r="F988" s="31"/>
      <c r="G988" s="32"/>
      <c r="H988" s="32"/>
      <c r="I988" s="32"/>
      <c r="J988" s="32"/>
      <c r="K988" s="32"/>
      <c r="L988" s="32"/>
      <c r="M988" s="58"/>
    </row>
    <row r="989" spans="1:13" s="45" customFormat="1" x14ac:dyDescent="0.25">
      <c r="A989" s="46"/>
      <c r="C989" s="31"/>
      <c r="D989" s="31"/>
      <c r="E989" s="31"/>
      <c r="F989" s="31"/>
      <c r="G989" s="32"/>
      <c r="H989" s="32"/>
      <c r="I989" s="32"/>
      <c r="J989" s="32"/>
      <c r="K989" s="32"/>
      <c r="L989" s="32"/>
      <c r="M989" s="58"/>
    </row>
    <row r="990" spans="1:13" s="45" customFormat="1" x14ac:dyDescent="0.25">
      <c r="A990" s="46"/>
      <c r="C990" s="31"/>
      <c r="D990" s="31"/>
      <c r="E990" s="31"/>
      <c r="F990" s="31"/>
      <c r="G990" s="32"/>
      <c r="H990" s="32"/>
      <c r="I990" s="32"/>
      <c r="J990" s="32"/>
      <c r="K990" s="32"/>
      <c r="L990" s="32"/>
      <c r="M990" s="58"/>
    </row>
    <row r="991" spans="1:13" s="45" customFormat="1" x14ac:dyDescent="0.25">
      <c r="A991" s="46"/>
      <c r="C991" s="31"/>
      <c r="D991" s="31"/>
      <c r="E991" s="31"/>
      <c r="F991" s="31"/>
      <c r="G991" s="32"/>
      <c r="H991" s="32"/>
      <c r="I991" s="32"/>
      <c r="J991" s="32"/>
      <c r="K991" s="32"/>
      <c r="L991" s="32"/>
      <c r="M991" s="58"/>
    </row>
    <row r="992" spans="1:13" s="45" customFormat="1" x14ac:dyDescent="0.25">
      <c r="A992" s="46"/>
      <c r="C992" s="31"/>
      <c r="D992" s="31"/>
      <c r="E992" s="31"/>
      <c r="F992" s="31"/>
      <c r="G992" s="32"/>
      <c r="H992" s="32"/>
      <c r="I992" s="32"/>
      <c r="J992" s="32"/>
      <c r="K992" s="32"/>
      <c r="L992" s="32"/>
      <c r="M992" s="58"/>
    </row>
    <row r="993" spans="1:13" s="45" customFormat="1" x14ac:dyDescent="0.25">
      <c r="A993" s="46"/>
      <c r="C993" s="31"/>
      <c r="D993" s="31"/>
      <c r="E993" s="31"/>
      <c r="F993" s="31"/>
      <c r="G993" s="32"/>
      <c r="H993" s="32"/>
      <c r="I993" s="32"/>
      <c r="J993" s="32"/>
      <c r="K993" s="32"/>
      <c r="L993" s="32"/>
      <c r="M993" s="58"/>
    </row>
    <row r="994" spans="1:13" s="45" customFormat="1" x14ac:dyDescent="0.25">
      <c r="A994" s="46"/>
      <c r="C994" s="31"/>
      <c r="D994" s="31"/>
      <c r="E994" s="31"/>
      <c r="F994" s="31"/>
      <c r="G994" s="32"/>
      <c r="H994" s="32"/>
      <c r="I994" s="32"/>
      <c r="J994" s="32"/>
      <c r="K994" s="32"/>
      <c r="L994" s="32"/>
      <c r="M994" s="58"/>
    </row>
    <row r="995" spans="1:13" s="45" customFormat="1" x14ac:dyDescent="0.25">
      <c r="A995" s="46"/>
      <c r="C995" s="31"/>
      <c r="D995" s="31"/>
      <c r="E995" s="31"/>
      <c r="F995" s="31"/>
      <c r="G995" s="32"/>
      <c r="H995" s="32"/>
      <c r="I995" s="32"/>
      <c r="J995" s="32"/>
      <c r="K995" s="32"/>
      <c r="L995" s="32"/>
      <c r="M995" s="58"/>
    </row>
    <row r="996" spans="1:13" s="45" customFormat="1" x14ac:dyDescent="0.25">
      <c r="A996" s="46"/>
      <c r="C996" s="31"/>
      <c r="D996" s="31"/>
      <c r="E996" s="31"/>
      <c r="F996" s="31"/>
      <c r="G996" s="32"/>
      <c r="H996" s="32"/>
      <c r="I996" s="32"/>
      <c r="J996" s="32"/>
      <c r="K996" s="32"/>
      <c r="L996" s="32"/>
      <c r="M996" s="58"/>
    </row>
    <row r="997" spans="1:13" s="45" customFormat="1" x14ac:dyDescent="0.25">
      <c r="A997" s="46"/>
      <c r="C997" s="31"/>
      <c r="D997" s="31"/>
      <c r="E997" s="31"/>
      <c r="F997" s="31"/>
      <c r="G997" s="32"/>
      <c r="H997" s="32"/>
      <c r="I997" s="32"/>
      <c r="J997" s="32"/>
      <c r="K997" s="32"/>
      <c r="L997" s="32"/>
      <c r="M997" s="58"/>
    </row>
    <row r="998" spans="1:13" s="45" customFormat="1" x14ac:dyDescent="0.25">
      <c r="A998" s="46"/>
      <c r="C998" s="31"/>
      <c r="D998" s="31"/>
      <c r="E998" s="31"/>
      <c r="F998" s="31"/>
      <c r="G998" s="32"/>
      <c r="H998" s="32"/>
      <c r="I998" s="32"/>
      <c r="J998" s="32"/>
      <c r="K998" s="32"/>
      <c r="L998" s="32"/>
      <c r="M998" s="58"/>
    </row>
    <row r="999" spans="1:13" s="45" customFormat="1" x14ac:dyDescent="0.25">
      <c r="A999" s="46"/>
      <c r="C999" s="31"/>
      <c r="D999" s="31"/>
      <c r="E999" s="31"/>
      <c r="F999" s="31"/>
      <c r="G999" s="32"/>
      <c r="H999" s="32"/>
      <c r="I999" s="32"/>
      <c r="J999" s="32"/>
      <c r="K999" s="32"/>
      <c r="L999" s="32"/>
      <c r="M999" s="58"/>
    </row>
    <row r="1000" spans="1:13" s="45" customFormat="1" x14ac:dyDescent="0.25">
      <c r="A1000" s="46"/>
      <c r="C1000" s="31"/>
      <c r="D1000" s="31"/>
      <c r="E1000" s="31"/>
      <c r="F1000" s="31"/>
      <c r="G1000" s="32"/>
      <c r="H1000" s="32"/>
      <c r="I1000" s="32"/>
      <c r="J1000" s="32"/>
      <c r="K1000" s="32"/>
      <c r="L1000" s="32"/>
      <c r="M1000" s="58"/>
    </row>
    <row r="1001" spans="1:13" s="45" customFormat="1" x14ac:dyDescent="0.25">
      <c r="A1001" s="46"/>
      <c r="C1001" s="31"/>
      <c r="D1001" s="31"/>
      <c r="E1001" s="31"/>
      <c r="F1001" s="31"/>
      <c r="G1001" s="32"/>
      <c r="H1001" s="32"/>
      <c r="I1001" s="32"/>
      <c r="J1001" s="32"/>
      <c r="K1001" s="32"/>
      <c r="L1001" s="32"/>
      <c r="M1001" s="58"/>
    </row>
    <row r="1002" spans="1:13" s="45" customFormat="1" x14ac:dyDescent="0.25">
      <c r="A1002" s="46"/>
      <c r="C1002" s="31"/>
      <c r="D1002" s="31"/>
      <c r="E1002" s="31"/>
      <c r="F1002" s="31"/>
      <c r="G1002" s="32"/>
      <c r="H1002" s="32"/>
      <c r="I1002" s="32"/>
      <c r="J1002" s="32"/>
      <c r="K1002" s="32"/>
      <c r="L1002" s="32"/>
      <c r="M1002" s="58"/>
    </row>
    <row r="1003" spans="1:13" s="45" customFormat="1" x14ac:dyDescent="0.25">
      <c r="A1003" s="46"/>
      <c r="C1003" s="31"/>
      <c r="D1003" s="31"/>
      <c r="E1003" s="31"/>
      <c r="F1003" s="31"/>
      <c r="G1003" s="32"/>
      <c r="H1003" s="32"/>
      <c r="I1003" s="32"/>
      <c r="J1003" s="32"/>
      <c r="K1003" s="32"/>
      <c r="L1003" s="32"/>
      <c r="M1003" s="58"/>
    </row>
    <row r="1004" spans="1:13" s="45" customFormat="1" x14ac:dyDescent="0.25">
      <c r="A1004" s="46"/>
      <c r="C1004" s="31"/>
      <c r="D1004" s="31"/>
      <c r="E1004" s="31"/>
      <c r="F1004" s="31"/>
      <c r="G1004" s="32"/>
      <c r="H1004" s="32"/>
      <c r="I1004" s="32"/>
      <c r="J1004" s="32"/>
      <c r="K1004" s="32"/>
      <c r="L1004" s="32"/>
      <c r="M1004" s="58"/>
    </row>
    <row r="1005" spans="1:13" s="45" customFormat="1" x14ac:dyDescent="0.25">
      <c r="A1005" s="46"/>
      <c r="C1005" s="31"/>
      <c r="D1005" s="31"/>
      <c r="E1005" s="31"/>
      <c r="F1005" s="31"/>
      <c r="G1005" s="32"/>
      <c r="H1005" s="32"/>
      <c r="I1005" s="32"/>
      <c r="J1005" s="32"/>
      <c r="K1005" s="32"/>
      <c r="L1005" s="32"/>
      <c r="M1005" s="58"/>
    </row>
    <row r="1006" spans="1:13" s="45" customFormat="1" x14ac:dyDescent="0.25">
      <c r="A1006" s="46"/>
      <c r="C1006" s="31"/>
      <c r="D1006" s="31"/>
      <c r="E1006" s="31"/>
      <c r="F1006" s="31"/>
      <c r="G1006" s="32"/>
      <c r="H1006" s="32"/>
      <c r="I1006" s="32"/>
      <c r="J1006" s="32"/>
      <c r="K1006" s="32"/>
      <c r="L1006" s="32"/>
      <c r="M1006" s="58"/>
    </row>
    <row r="1007" spans="1:13" s="45" customFormat="1" x14ac:dyDescent="0.25">
      <c r="A1007" s="46"/>
      <c r="C1007" s="31"/>
      <c r="D1007" s="31"/>
      <c r="E1007" s="31"/>
      <c r="F1007" s="31"/>
      <c r="G1007" s="32"/>
      <c r="H1007" s="32"/>
      <c r="I1007" s="32"/>
      <c r="J1007" s="32"/>
      <c r="K1007" s="32"/>
      <c r="L1007" s="32"/>
      <c r="M1007" s="58"/>
    </row>
    <row r="1008" spans="1:13" s="45" customFormat="1" x14ac:dyDescent="0.25">
      <c r="A1008" s="46"/>
      <c r="C1008" s="31"/>
      <c r="D1008" s="31"/>
      <c r="E1008" s="31"/>
      <c r="F1008" s="31"/>
      <c r="G1008" s="32"/>
      <c r="H1008" s="32"/>
      <c r="I1008" s="32"/>
      <c r="J1008" s="32"/>
      <c r="K1008" s="32"/>
      <c r="L1008" s="32"/>
      <c r="M1008" s="58"/>
    </row>
    <row r="1009" spans="1:13" s="45" customFormat="1" x14ac:dyDescent="0.25">
      <c r="A1009" s="46"/>
      <c r="C1009" s="31"/>
      <c r="D1009" s="31"/>
      <c r="E1009" s="31"/>
      <c r="F1009" s="31"/>
      <c r="G1009" s="32"/>
      <c r="H1009" s="32"/>
      <c r="I1009" s="32"/>
      <c r="J1009" s="32"/>
      <c r="K1009" s="32"/>
      <c r="L1009" s="32"/>
      <c r="M1009" s="58"/>
    </row>
    <row r="1010" spans="1:13" s="45" customFormat="1" x14ac:dyDescent="0.25">
      <c r="A1010" s="46"/>
      <c r="C1010" s="31"/>
      <c r="D1010" s="31"/>
      <c r="E1010" s="31"/>
      <c r="F1010" s="31"/>
      <c r="G1010" s="32"/>
      <c r="H1010" s="32"/>
      <c r="I1010" s="32"/>
      <c r="J1010" s="32"/>
      <c r="K1010" s="32"/>
      <c r="L1010" s="32"/>
      <c r="M1010" s="58"/>
    </row>
    <row r="1011" spans="1:13" s="45" customFormat="1" x14ac:dyDescent="0.25">
      <c r="A1011" s="46"/>
      <c r="C1011" s="31"/>
      <c r="D1011" s="31"/>
      <c r="E1011" s="31"/>
      <c r="F1011" s="31"/>
      <c r="G1011" s="32"/>
      <c r="H1011" s="32"/>
      <c r="I1011" s="32"/>
      <c r="J1011" s="32"/>
      <c r="K1011" s="32"/>
      <c r="L1011" s="32"/>
      <c r="M1011" s="58"/>
    </row>
    <row r="1012" spans="1:13" s="45" customFormat="1" x14ac:dyDescent="0.25">
      <c r="A1012" s="46"/>
      <c r="C1012" s="31"/>
      <c r="D1012" s="31"/>
      <c r="E1012" s="31"/>
      <c r="F1012" s="31"/>
      <c r="G1012" s="32"/>
      <c r="H1012" s="32"/>
      <c r="I1012" s="32"/>
      <c r="J1012" s="32"/>
      <c r="K1012" s="32"/>
      <c r="L1012" s="32"/>
      <c r="M1012" s="58"/>
    </row>
    <row r="1013" spans="1:13" s="45" customFormat="1" x14ac:dyDescent="0.25">
      <c r="A1013" s="46"/>
      <c r="C1013" s="31"/>
      <c r="D1013" s="31"/>
      <c r="E1013" s="31"/>
      <c r="F1013" s="31"/>
      <c r="G1013" s="32"/>
      <c r="H1013" s="32"/>
      <c r="I1013" s="32"/>
      <c r="J1013" s="32"/>
      <c r="K1013" s="32"/>
      <c r="L1013" s="32"/>
      <c r="M1013" s="58"/>
    </row>
    <row r="1014" spans="1:13" s="45" customFormat="1" x14ac:dyDescent="0.25">
      <c r="A1014" s="46"/>
      <c r="C1014" s="31"/>
      <c r="D1014" s="31"/>
      <c r="E1014" s="31"/>
      <c r="F1014" s="31"/>
      <c r="G1014" s="32"/>
      <c r="H1014" s="32"/>
      <c r="I1014" s="32"/>
      <c r="J1014" s="32"/>
      <c r="K1014" s="32"/>
      <c r="L1014" s="32"/>
      <c r="M1014" s="58"/>
    </row>
    <row r="1015" spans="1:13" s="45" customFormat="1" x14ac:dyDescent="0.25">
      <c r="A1015" s="46"/>
      <c r="C1015" s="31"/>
      <c r="D1015" s="31"/>
      <c r="E1015" s="31"/>
      <c r="F1015" s="31"/>
      <c r="G1015" s="32"/>
      <c r="H1015" s="32"/>
      <c r="I1015" s="32"/>
      <c r="J1015" s="32"/>
      <c r="K1015" s="32"/>
      <c r="L1015" s="32"/>
      <c r="M1015" s="58"/>
    </row>
    <row r="1016" spans="1:13" s="45" customFormat="1" x14ac:dyDescent="0.25">
      <c r="A1016" s="46"/>
      <c r="C1016" s="31"/>
      <c r="D1016" s="31"/>
      <c r="E1016" s="31"/>
      <c r="F1016" s="31"/>
      <c r="G1016" s="32"/>
      <c r="H1016" s="32"/>
      <c r="I1016" s="32"/>
      <c r="J1016" s="32"/>
      <c r="K1016" s="32"/>
      <c r="L1016" s="32"/>
      <c r="M1016" s="58"/>
    </row>
    <row r="1017" spans="1:13" s="45" customFormat="1" x14ac:dyDescent="0.25">
      <c r="A1017" s="46"/>
      <c r="C1017" s="31"/>
      <c r="D1017" s="31"/>
      <c r="E1017" s="31"/>
      <c r="F1017" s="31"/>
      <c r="G1017" s="32"/>
      <c r="H1017" s="32"/>
      <c r="I1017" s="32"/>
      <c r="J1017" s="32"/>
      <c r="K1017" s="32"/>
      <c r="L1017" s="32"/>
      <c r="M1017" s="58"/>
    </row>
    <row r="1018" spans="1:13" s="45" customFormat="1" x14ac:dyDescent="0.25">
      <c r="A1018" s="46"/>
      <c r="C1018" s="31"/>
      <c r="D1018" s="31"/>
      <c r="E1018" s="31"/>
      <c r="F1018" s="31"/>
      <c r="G1018" s="32"/>
      <c r="H1018" s="32"/>
      <c r="I1018" s="32"/>
      <c r="J1018" s="32"/>
      <c r="K1018" s="32"/>
      <c r="L1018" s="32"/>
      <c r="M1018" s="58"/>
    </row>
    <row r="1019" spans="1:13" s="45" customFormat="1" x14ac:dyDescent="0.25">
      <c r="A1019" s="46"/>
      <c r="C1019" s="31"/>
      <c r="D1019" s="31"/>
      <c r="E1019" s="31"/>
      <c r="F1019" s="31"/>
      <c r="G1019" s="32"/>
      <c r="H1019" s="32"/>
      <c r="I1019" s="32"/>
      <c r="J1019" s="32"/>
      <c r="K1019" s="32"/>
      <c r="L1019" s="32"/>
      <c r="M1019" s="58"/>
    </row>
    <row r="1020" spans="1:13" s="45" customFormat="1" x14ac:dyDescent="0.25">
      <c r="A1020" s="46"/>
      <c r="C1020" s="31"/>
      <c r="D1020" s="31"/>
      <c r="E1020" s="31"/>
      <c r="F1020" s="31"/>
      <c r="G1020" s="32"/>
      <c r="H1020" s="32"/>
      <c r="I1020" s="32"/>
      <c r="J1020" s="32"/>
      <c r="K1020" s="32"/>
      <c r="L1020" s="32"/>
      <c r="M1020" s="58"/>
    </row>
    <row r="1021" spans="1:13" s="45" customFormat="1" x14ac:dyDescent="0.25">
      <c r="A1021" s="46"/>
      <c r="C1021" s="31"/>
      <c r="D1021" s="31"/>
      <c r="E1021" s="31"/>
      <c r="F1021" s="31"/>
      <c r="G1021" s="32"/>
      <c r="H1021" s="32"/>
      <c r="I1021" s="32"/>
      <c r="J1021" s="32"/>
      <c r="K1021" s="32"/>
      <c r="L1021" s="32"/>
      <c r="M1021" s="58"/>
    </row>
    <row r="1022" spans="1:13" s="45" customFormat="1" x14ac:dyDescent="0.25">
      <c r="A1022" s="46"/>
      <c r="C1022" s="31"/>
      <c r="D1022" s="31"/>
      <c r="E1022" s="31"/>
      <c r="F1022" s="31"/>
      <c r="G1022" s="32"/>
      <c r="H1022" s="32"/>
      <c r="I1022" s="32"/>
      <c r="J1022" s="32"/>
      <c r="K1022" s="32"/>
      <c r="L1022" s="32"/>
      <c r="M1022" s="58"/>
    </row>
    <row r="1023" spans="1:13" s="45" customFormat="1" x14ac:dyDescent="0.25">
      <c r="A1023" s="46"/>
      <c r="C1023" s="31"/>
      <c r="D1023" s="31"/>
      <c r="E1023" s="31"/>
      <c r="F1023" s="31"/>
      <c r="G1023" s="32"/>
      <c r="H1023" s="32"/>
      <c r="I1023" s="32"/>
      <c r="J1023" s="32"/>
      <c r="K1023" s="32"/>
      <c r="L1023" s="32"/>
      <c r="M1023" s="58"/>
    </row>
    <row r="1024" spans="1:13" s="45" customFormat="1" x14ac:dyDescent="0.25">
      <c r="A1024" s="46"/>
      <c r="C1024" s="31"/>
      <c r="D1024" s="31"/>
      <c r="E1024" s="31"/>
      <c r="F1024" s="31"/>
      <c r="G1024" s="32"/>
      <c r="H1024" s="32"/>
      <c r="I1024" s="32"/>
      <c r="J1024" s="32"/>
      <c r="K1024" s="32"/>
      <c r="L1024" s="32"/>
      <c r="M1024" s="58"/>
    </row>
    <row r="1025" spans="1:13" s="45" customFormat="1" x14ac:dyDescent="0.25">
      <c r="A1025" s="46"/>
      <c r="C1025" s="31"/>
      <c r="D1025" s="31"/>
      <c r="E1025" s="31"/>
      <c r="F1025" s="31"/>
      <c r="G1025" s="32"/>
      <c r="H1025" s="32"/>
      <c r="I1025" s="32"/>
      <c r="J1025" s="32"/>
      <c r="K1025" s="32"/>
      <c r="L1025" s="32"/>
      <c r="M1025" s="58"/>
    </row>
    <row r="1026" spans="1:13" s="45" customFormat="1" x14ac:dyDescent="0.25">
      <c r="A1026" s="46"/>
      <c r="C1026" s="31"/>
      <c r="D1026" s="31"/>
      <c r="E1026" s="31"/>
      <c r="F1026" s="31"/>
      <c r="G1026" s="32"/>
      <c r="H1026" s="32"/>
      <c r="I1026" s="32"/>
      <c r="J1026" s="32"/>
      <c r="K1026" s="32"/>
      <c r="L1026" s="32"/>
      <c r="M1026" s="58"/>
    </row>
    <row r="1027" spans="1:13" s="45" customFormat="1" x14ac:dyDescent="0.25">
      <c r="A1027" s="46"/>
      <c r="C1027" s="31"/>
      <c r="D1027" s="31"/>
      <c r="E1027" s="31"/>
      <c r="F1027" s="31"/>
      <c r="G1027" s="32"/>
      <c r="H1027" s="32"/>
      <c r="I1027" s="32"/>
      <c r="J1027" s="32"/>
      <c r="K1027" s="32"/>
      <c r="L1027" s="32"/>
      <c r="M1027" s="58"/>
    </row>
    <row r="1028" spans="1:13" s="45" customFormat="1" x14ac:dyDescent="0.25">
      <c r="A1028" s="46"/>
      <c r="C1028" s="31"/>
      <c r="D1028" s="31"/>
      <c r="E1028" s="31"/>
      <c r="F1028" s="31"/>
      <c r="G1028" s="32"/>
      <c r="H1028" s="32"/>
      <c r="I1028" s="32"/>
      <c r="J1028" s="32"/>
      <c r="K1028" s="32"/>
      <c r="L1028" s="32"/>
      <c r="M1028" s="58"/>
    </row>
    <row r="1029" spans="1:13" s="45" customFormat="1" x14ac:dyDescent="0.25">
      <c r="A1029" s="46"/>
      <c r="C1029" s="31"/>
      <c r="D1029" s="31"/>
      <c r="E1029" s="31"/>
      <c r="F1029" s="31"/>
      <c r="G1029" s="32"/>
      <c r="H1029" s="32"/>
      <c r="I1029" s="32"/>
      <c r="J1029" s="32"/>
      <c r="K1029" s="32"/>
      <c r="L1029" s="32"/>
      <c r="M1029" s="58"/>
    </row>
    <row r="1030" spans="1:13" s="45" customFormat="1" x14ac:dyDescent="0.25">
      <c r="A1030" s="46"/>
      <c r="C1030" s="31"/>
      <c r="D1030" s="31"/>
      <c r="E1030" s="31"/>
      <c r="F1030" s="31"/>
      <c r="G1030" s="32"/>
      <c r="H1030" s="32"/>
      <c r="I1030" s="32"/>
      <c r="J1030" s="32"/>
      <c r="K1030" s="32"/>
      <c r="L1030" s="32"/>
      <c r="M1030" s="58"/>
    </row>
    <row r="1031" spans="1:13" s="45" customFormat="1" x14ac:dyDescent="0.25">
      <c r="A1031" s="46"/>
      <c r="C1031" s="31"/>
      <c r="D1031" s="31"/>
      <c r="E1031" s="31"/>
      <c r="F1031" s="31"/>
      <c r="G1031" s="32"/>
      <c r="H1031" s="32"/>
      <c r="I1031" s="32"/>
      <c r="J1031" s="32"/>
      <c r="K1031" s="32"/>
      <c r="L1031" s="32"/>
      <c r="M1031" s="58"/>
    </row>
    <row r="1032" spans="1:13" s="45" customFormat="1" x14ac:dyDescent="0.25">
      <c r="A1032" s="46"/>
      <c r="C1032" s="31"/>
      <c r="D1032" s="31"/>
      <c r="E1032" s="31"/>
      <c r="F1032" s="31"/>
      <c r="G1032" s="32"/>
      <c r="H1032" s="32"/>
      <c r="I1032" s="32"/>
      <c r="J1032" s="32"/>
      <c r="K1032" s="32"/>
      <c r="L1032" s="32"/>
      <c r="M1032" s="58"/>
    </row>
    <row r="1033" spans="1:13" s="45" customFormat="1" x14ac:dyDescent="0.25">
      <c r="A1033" s="46"/>
      <c r="C1033" s="31"/>
      <c r="D1033" s="31"/>
      <c r="E1033" s="31"/>
      <c r="F1033" s="31"/>
      <c r="G1033" s="32"/>
      <c r="H1033" s="32"/>
      <c r="I1033" s="32"/>
      <c r="J1033" s="32"/>
      <c r="K1033" s="32"/>
      <c r="L1033" s="32"/>
      <c r="M1033" s="58"/>
    </row>
    <row r="1034" spans="1:13" s="45" customFormat="1" x14ac:dyDescent="0.25">
      <c r="A1034" s="46"/>
      <c r="C1034" s="31"/>
      <c r="D1034" s="31"/>
      <c r="E1034" s="31"/>
      <c r="F1034" s="31"/>
      <c r="G1034" s="32"/>
      <c r="H1034" s="32"/>
      <c r="I1034" s="32"/>
      <c r="J1034" s="32"/>
      <c r="K1034" s="32"/>
      <c r="L1034" s="32"/>
      <c r="M1034" s="58"/>
    </row>
    <row r="1035" spans="1:13" s="45" customFormat="1" x14ac:dyDescent="0.25">
      <c r="A1035" s="46"/>
      <c r="C1035" s="31"/>
      <c r="D1035" s="31"/>
      <c r="E1035" s="31"/>
      <c r="F1035" s="31"/>
      <c r="G1035" s="32"/>
      <c r="H1035" s="32"/>
      <c r="I1035" s="32"/>
      <c r="J1035" s="32"/>
      <c r="K1035" s="32"/>
      <c r="L1035" s="32"/>
      <c r="M1035" s="58"/>
    </row>
    <row r="1036" spans="1:13" s="45" customFormat="1" x14ac:dyDescent="0.25">
      <c r="A1036" s="46"/>
      <c r="C1036" s="31"/>
      <c r="D1036" s="31"/>
      <c r="E1036" s="31"/>
      <c r="F1036" s="31"/>
      <c r="G1036" s="32"/>
      <c r="H1036" s="32"/>
      <c r="I1036" s="32"/>
      <c r="J1036" s="32"/>
      <c r="K1036" s="32"/>
      <c r="L1036" s="32"/>
      <c r="M1036" s="58"/>
    </row>
    <row r="1037" spans="1:13" s="45" customFormat="1" x14ac:dyDescent="0.25">
      <c r="A1037" s="46"/>
      <c r="C1037" s="31"/>
      <c r="D1037" s="31"/>
      <c r="E1037" s="31"/>
      <c r="F1037" s="31"/>
      <c r="G1037" s="32"/>
      <c r="H1037" s="32"/>
      <c r="I1037" s="32"/>
      <c r="J1037" s="32"/>
      <c r="K1037" s="32"/>
      <c r="L1037" s="32"/>
      <c r="M1037" s="58"/>
    </row>
    <row r="1038" spans="1:13" s="45" customFormat="1" x14ac:dyDescent="0.25">
      <c r="A1038" s="46"/>
      <c r="C1038" s="31"/>
      <c r="D1038" s="31"/>
      <c r="E1038" s="31"/>
      <c r="F1038" s="31"/>
      <c r="G1038" s="32"/>
      <c r="H1038" s="32"/>
      <c r="I1038" s="32"/>
      <c r="J1038" s="32"/>
      <c r="K1038" s="32"/>
      <c r="L1038" s="32"/>
      <c r="M1038" s="58"/>
    </row>
    <row r="1039" spans="1:13" s="45" customFormat="1" x14ac:dyDescent="0.25">
      <c r="A1039" s="46"/>
      <c r="C1039" s="31"/>
      <c r="D1039" s="31"/>
      <c r="E1039" s="31"/>
      <c r="F1039" s="31"/>
      <c r="G1039" s="32"/>
      <c r="H1039" s="32"/>
      <c r="I1039" s="32"/>
      <c r="J1039" s="32"/>
      <c r="K1039" s="32"/>
      <c r="L1039" s="32"/>
      <c r="M1039" s="58"/>
    </row>
    <row r="1040" spans="1:13" s="45" customFormat="1" x14ac:dyDescent="0.25">
      <c r="A1040" s="46"/>
      <c r="C1040" s="31"/>
      <c r="D1040" s="31"/>
      <c r="E1040" s="31"/>
      <c r="F1040" s="31"/>
      <c r="G1040" s="32"/>
      <c r="H1040" s="32"/>
      <c r="I1040" s="32"/>
      <c r="J1040" s="32"/>
      <c r="K1040" s="32"/>
      <c r="L1040" s="32"/>
      <c r="M1040" s="58"/>
    </row>
    <row r="1041" spans="1:13" s="45" customFormat="1" x14ac:dyDescent="0.25">
      <c r="A1041" s="46"/>
      <c r="C1041" s="31"/>
      <c r="D1041" s="31"/>
      <c r="E1041" s="31"/>
      <c r="F1041" s="31"/>
      <c r="G1041" s="32"/>
      <c r="H1041" s="32"/>
      <c r="I1041" s="32"/>
      <c r="J1041" s="32"/>
      <c r="K1041" s="32"/>
      <c r="L1041" s="32"/>
      <c r="M1041" s="58"/>
    </row>
    <row r="1042" spans="1:13" s="45" customFormat="1" x14ac:dyDescent="0.25">
      <c r="A1042" s="46"/>
      <c r="C1042" s="31"/>
      <c r="D1042" s="31"/>
      <c r="E1042" s="31"/>
      <c r="F1042" s="31"/>
      <c r="G1042" s="32"/>
      <c r="H1042" s="32"/>
      <c r="I1042" s="32"/>
      <c r="J1042" s="32"/>
      <c r="K1042" s="32"/>
      <c r="L1042" s="32"/>
      <c r="M1042" s="58"/>
    </row>
    <row r="1043" spans="1:13" s="45" customFormat="1" x14ac:dyDescent="0.25">
      <c r="A1043" s="46"/>
      <c r="C1043" s="31"/>
      <c r="D1043" s="31"/>
      <c r="E1043" s="31"/>
      <c r="F1043" s="31"/>
      <c r="G1043" s="32"/>
      <c r="H1043" s="32"/>
      <c r="I1043" s="32"/>
      <c r="J1043" s="32"/>
      <c r="K1043" s="32"/>
      <c r="L1043" s="32"/>
      <c r="M1043" s="58"/>
    </row>
    <row r="1044" spans="1:13" s="45" customFormat="1" x14ac:dyDescent="0.25">
      <c r="A1044" s="46"/>
      <c r="C1044" s="31"/>
      <c r="D1044" s="31"/>
      <c r="E1044" s="31"/>
      <c r="F1044" s="31"/>
      <c r="G1044" s="32"/>
      <c r="H1044" s="32"/>
      <c r="I1044" s="32"/>
      <c r="J1044" s="32"/>
      <c r="K1044" s="32"/>
      <c r="L1044" s="32"/>
      <c r="M1044" s="58"/>
    </row>
    <row r="1045" spans="1:13" s="45" customFormat="1" x14ac:dyDescent="0.25">
      <c r="A1045" s="46"/>
      <c r="C1045" s="31"/>
      <c r="D1045" s="31"/>
      <c r="E1045" s="31"/>
      <c r="F1045" s="31"/>
      <c r="G1045" s="32"/>
      <c r="H1045" s="32"/>
      <c r="I1045" s="32"/>
      <c r="J1045" s="32"/>
      <c r="K1045" s="32"/>
      <c r="L1045" s="32"/>
      <c r="M1045" s="58"/>
    </row>
    <row r="1046" spans="1:13" s="45" customFormat="1" x14ac:dyDescent="0.25">
      <c r="A1046" s="46"/>
      <c r="C1046" s="31"/>
      <c r="D1046" s="31"/>
      <c r="E1046" s="31"/>
      <c r="F1046" s="31"/>
      <c r="G1046" s="32"/>
      <c r="H1046" s="32"/>
      <c r="I1046" s="32"/>
      <c r="J1046" s="32"/>
      <c r="K1046" s="32"/>
      <c r="L1046" s="32"/>
      <c r="M1046" s="58"/>
    </row>
    <row r="1047" spans="1:13" s="45" customFormat="1" x14ac:dyDescent="0.25">
      <c r="A1047" s="46"/>
      <c r="C1047" s="31"/>
      <c r="D1047" s="31"/>
      <c r="E1047" s="31"/>
      <c r="F1047" s="31"/>
      <c r="G1047" s="32"/>
      <c r="H1047" s="32"/>
      <c r="I1047" s="32"/>
      <c r="J1047" s="32"/>
      <c r="K1047" s="32"/>
      <c r="L1047" s="32"/>
      <c r="M1047" s="58"/>
    </row>
    <row r="1048" spans="1:13" s="45" customFormat="1" x14ac:dyDescent="0.25">
      <c r="A1048" s="46"/>
      <c r="C1048" s="31"/>
      <c r="D1048" s="31"/>
      <c r="E1048" s="31"/>
      <c r="F1048" s="31"/>
      <c r="G1048" s="32"/>
      <c r="H1048" s="32"/>
      <c r="I1048" s="32"/>
      <c r="J1048" s="32"/>
      <c r="K1048" s="32"/>
      <c r="L1048" s="32"/>
      <c r="M1048" s="58"/>
    </row>
    <row r="1049" spans="1:13" s="45" customFormat="1" x14ac:dyDescent="0.25">
      <c r="A1049" s="46"/>
      <c r="C1049" s="31"/>
      <c r="D1049" s="31"/>
      <c r="E1049" s="31"/>
      <c r="F1049" s="31"/>
      <c r="G1049" s="32"/>
      <c r="H1049" s="32"/>
      <c r="I1049" s="32"/>
      <c r="J1049" s="32"/>
      <c r="K1049" s="32"/>
      <c r="L1049" s="32"/>
      <c r="M1049" s="58"/>
    </row>
    <row r="1050" spans="1:13" s="45" customFormat="1" x14ac:dyDescent="0.25">
      <c r="A1050" s="46"/>
      <c r="C1050" s="31"/>
      <c r="D1050" s="31"/>
      <c r="E1050" s="31"/>
      <c r="F1050" s="31"/>
      <c r="G1050" s="32"/>
      <c r="H1050" s="32"/>
      <c r="I1050" s="32"/>
      <c r="J1050" s="32"/>
      <c r="K1050" s="32"/>
      <c r="L1050" s="32"/>
      <c r="M1050" s="58"/>
    </row>
    <row r="1051" spans="1:13" s="45" customFormat="1" x14ac:dyDescent="0.25">
      <c r="A1051" s="46"/>
      <c r="C1051" s="31"/>
      <c r="D1051" s="31"/>
      <c r="E1051" s="31"/>
      <c r="F1051" s="31"/>
      <c r="G1051" s="32"/>
      <c r="H1051" s="32"/>
      <c r="I1051" s="32"/>
      <c r="J1051" s="32"/>
      <c r="K1051" s="32"/>
      <c r="L1051" s="32"/>
      <c r="M1051" s="58"/>
    </row>
    <row r="1052" spans="1:13" s="45" customFormat="1" x14ac:dyDescent="0.25">
      <c r="A1052" s="46"/>
      <c r="C1052" s="31"/>
      <c r="D1052" s="31"/>
      <c r="E1052" s="31"/>
      <c r="F1052" s="31"/>
      <c r="G1052" s="32"/>
      <c r="H1052" s="32"/>
      <c r="I1052" s="32"/>
      <c r="J1052" s="32"/>
      <c r="K1052" s="32"/>
      <c r="L1052" s="32"/>
      <c r="M1052" s="58"/>
    </row>
    <row r="1053" spans="1:13" s="45" customFormat="1" x14ac:dyDescent="0.25">
      <c r="A1053" s="46"/>
      <c r="C1053" s="31"/>
      <c r="D1053" s="31"/>
      <c r="E1053" s="31"/>
      <c r="F1053" s="31"/>
      <c r="G1053" s="32"/>
      <c r="H1053" s="32"/>
      <c r="I1053" s="32"/>
      <c r="J1053" s="32"/>
      <c r="K1053" s="32"/>
      <c r="L1053" s="32"/>
      <c r="M1053" s="58"/>
    </row>
    <row r="1054" spans="1:13" s="45" customFormat="1" x14ac:dyDescent="0.25">
      <c r="A1054" s="46"/>
      <c r="C1054" s="31"/>
      <c r="D1054" s="31"/>
      <c r="E1054" s="31"/>
      <c r="F1054" s="31"/>
      <c r="G1054" s="32"/>
      <c r="H1054" s="32"/>
      <c r="I1054" s="32"/>
      <c r="J1054" s="32"/>
      <c r="K1054" s="32"/>
      <c r="L1054" s="32"/>
      <c r="M1054" s="58"/>
    </row>
    <row r="1055" spans="1:13" s="45" customFormat="1" x14ac:dyDescent="0.25">
      <c r="A1055" s="46"/>
      <c r="C1055" s="31"/>
      <c r="D1055" s="31"/>
      <c r="E1055" s="31"/>
      <c r="F1055" s="31"/>
      <c r="G1055" s="32"/>
      <c r="H1055" s="32"/>
      <c r="I1055" s="32"/>
      <c r="J1055" s="32"/>
      <c r="K1055" s="32"/>
      <c r="L1055" s="32"/>
      <c r="M1055" s="58"/>
    </row>
    <row r="1056" spans="1:13" s="45" customFormat="1" x14ac:dyDescent="0.25">
      <c r="A1056" s="46"/>
      <c r="C1056" s="31"/>
      <c r="D1056" s="31"/>
      <c r="E1056" s="31"/>
      <c r="F1056" s="31"/>
      <c r="G1056" s="32"/>
      <c r="H1056" s="32"/>
      <c r="I1056" s="32"/>
      <c r="J1056" s="32"/>
      <c r="K1056" s="32"/>
      <c r="L1056" s="32"/>
      <c r="M1056" s="58"/>
    </row>
    <row r="1057" spans="1:13" s="45" customFormat="1" x14ac:dyDescent="0.25">
      <c r="A1057" s="46"/>
      <c r="C1057" s="31"/>
      <c r="D1057" s="31"/>
      <c r="E1057" s="31"/>
      <c r="F1057" s="31"/>
      <c r="G1057" s="32"/>
      <c r="H1057" s="32"/>
      <c r="I1057" s="32"/>
      <c r="J1057" s="32"/>
      <c r="K1057" s="32"/>
      <c r="L1057" s="32"/>
      <c r="M1057" s="58"/>
    </row>
    <row r="1058" spans="1:13" s="45" customFormat="1" x14ac:dyDescent="0.25">
      <c r="A1058" s="46"/>
      <c r="C1058" s="31"/>
      <c r="D1058" s="31"/>
      <c r="E1058" s="31"/>
      <c r="F1058" s="31"/>
      <c r="G1058" s="32"/>
      <c r="H1058" s="32"/>
      <c r="I1058" s="32"/>
      <c r="J1058" s="32"/>
      <c r="K1058" s="32"/>
      <c r="L1058" s="32"/>
      <c r="M1058" s="58"/>
    </row>
    <row r="1059" spans="1:13" s="45" customFormat="1" x14ac:dyDescent="0.25">
      <c r="A1059" s="46"/>
      <c r="C1059" s="31"/>
      <c r="D1059" s="31"/>
      <c r="E1059" s="31"/>
      <c r="F1059" s="31"/>
      <c r="G1059" s="32"/>
      <c r="H1059" s="32"/>
      <c r="I1059" s="32"/>
      <c r="J1059" s="32"/>
      <c r="K1059" s="32"/>
      <c r="L1059" s="32"/>
      <c r="M1059" s="58"/>
    </row>
    <row r="1060" spans="1:13" s="45" customFormat="1" x14ac:dyDescent="0.25">
      <c r="A1060" s="46"/>
      <c r="C1060" s="31"/>
      <c r="D1060" s="31"/>
      <c r="E1060" s="31"/>
      <c r="F1060" s="31"/>
      <c r="G1060" s="32"/>
      <c r="H1060" s="32"/>
      <c r="I1060" s="32"/>
      <c r="J1060" s="32"/>
      <c r="K1060" s="32"/>
      <c r="L1060" s="32"/>
      <c r="M1060" s="58"/>
    </row>
    <row r="1061" spans="1:13" s="45" customFormat="1" x14ac:dyDescent="0.25">
      <c r="A1061" s="46"/>
      <c r="C1061" s="31"/>
      <c r="D1061" s="31"/>
      <c r="E1061" s="31"/>
      <c r="F1061" s="31"/>
      <c r="G1061" s="32"/>
      <c r="H1061" s="32"/>
      <c r="I1061" s="32"/>
      <c r="J1061" s="32"/>
      <c r="K1061" s="32"/>
      <c r="L1061" s="32"/>
      <c r="M1061" s="58"/>
    </row>
    <row r="1062" spans="1:13" s="45" customFormat="1" x14ac:dyDescent="0.25">
      <c r="A1062" s="46"/>
      <c r="C1062" s="31"/>
      <c r="D1062" s="31"/>
      <c r="E1062" s="31"/>
      <c r="F1062" s="31"/>
      <c r="G1062" s="32"/>
      <c r="H1062" s="32"/>
      <c r="I1062" s="32"/>
      <c r="J1062" s="32"/>
      <c r="K1062" s="32"/>
      <c r="L1062" s="32"/>
      <c r="M1062" s="58"/>
    </row>
    <row r="1063" spans="1:13" s="45" customFormat="1" x14ac:dyDescent="0.25">
      <c r="A1063" s="46"/>
      <c r="C1063" s="31"/>
      <c r="D1063" s="31"/>
      <c r="E1063" s="31"/>
      <c r="F1063" s="31"/>
      <c r="G1063" s="32"/>
      <c r="H1063" s="32"/>
      <c r="I1063" s="32"/>
      <c r="J1063" s="32"/>
      <c r="K1063" s="32"/>
      <c r="L1063" s="32"/>
      <c r="M1063" s="58"/>
    </row>
    <row r="1064" spans="1:13" s="45" customFormat="1" x14ac:dyDescent="0.25">
      <c r="A1064" s="46"/>
      <c r="C1064" s="31"/>
      <c r="D1064" s="31"/>
      <c r="E1064" s="31"/>
      <c r="F1064" s="31"/>
      <c r="G1064" s="32"/>
      <c r="H1064" s="32"/>
      <c r="I1064" s="32"/>
      <c r="J1064" s="32"/>
      <c r="K1064" s="32"/>
      <c r="L1064" s="32"/>
      <c r="M1064" s="58"/>
    </row>
    <row r="1065" spans="1:13" s="45" customFormat="1" x14ac:dyDescent="0.25">
      <c r="A1065" s="46"/>
      <c r="C1065" s="31"/>
      <c r="D1065" s="31"/>
      <c r="E1065" s="31"/>
      <c r="F1065" s="31"/>
      <c r="G1065" s="32"/>
      <c r="H1065" s="32"/>
      <c r="I1065" s="32"/>
      <c r="J1065" s="32"/>
      <c r="K1065" s="32"/>
      <c r="L1065" s="32"/>
      <c r="M1065" s="58"/>
    </row>
    <row r="1066" spans="1:13" s="45" customFormat="1" x14ac:dyDescent="0.25">
      <c r="A1066" s="46"/>
      <c r="C1066" s="31"/>
      <c r="D1066" s="31"/>
      <c r="E1066" s="31"/>
      <c r="F1066" s="31"/>
      <c r="G1066" s="32"/>
      <c r="H1066" s="32"/>
      <c r="I1066" s="32"/>
      <c r="J1066" s="32"/>
      <c r="K1066" s="32"/>
      <c r="L1066" s="32"/>
      <c r="M1066" s="58"/>
    </row>
    <row r="1067" spans="1:13" s="45" customFormat="1" x14ac:dyDescent="0.25">
      <c r="A1067" s="46"/>
      <c r="C1067" s="31"/>
      <c r="D1067" s="31"/>
      <c r="E1067" s="31"/>
      <c r="F1067" s="31"/>
      <c r="G1067" s="32"/>
      <c r="H1067" s="32"/>
      <c r="I1067" s="32"/>
      <c r="J1067" s="32"/>
      <c r="K1067" s="32"/>
      <c r="L1067" s="32"/>
      <c r="M1067" s="58"/>
    </row>
    <row r="1068" spans="1:13" s="45" customFormat="1" x14ac:dyDescent="0.25">
      <c r="A1068" s="46"/>
      <c r="C1068" s="31"/>
      <c r="D1068" s="31"/>
      <c r="E1068" s="31"/>
      <c r="F1068" s="31"/>
      <c r="G1068" s="32"/>
      <c r="H1068" s="32"/>
      <c r="I1068" s="32"/>
      <c r="J1068" s="32"/>
      <c r="K1068" s="32"/>
      <c r="L1068" s="32"/>
      <c r="M1068" s="58"/>
    </row>
    <row r="1069" spans="1:13" s="45" customFormat="1" x14ac:dyDescent="0.25">
      <c r="A1069" s="46"/>
      <c r="C1069" s="31"/>
      <c r="D1069" s="31"/>
      <c r="E1069" s="31"/>
      <c r="F1069" s="31"/>
      <c r="G1069" s="32"/>
      <c r="H1069" s="32"/>
      <c r="I1069" s="32"/>
      <c r="J1069" s="32"/>
      <c r="K1069" s="32"/>
      <c r="L1069" s="32"/>
      <c r="M1069" s="58"/>
    </row>
    <row r="1070" spans="1:13" s="45" customFormat="1" x14ac:dyDescent="0.25">
      <c r="A1070" s="46"/>
      <c r="C1070" s="31"/>
      <c r="D1070" s="31"/>
      <c r="E1070" s="31"/>
      <c r="F1070" s="31"/>
      <c r="G1070" s="32"/>
      <c r="H1070" s="32"/>
      <c r="I1070" s="32"/>
      <c r="J1070" s="32"/>
      <c r="K1070" s="32"/>
      <c r="L1070" s="32"/>
      <c r="M1070" s="58"/>
    </row>
    <row r="1071" spans="1:13" s="45" customFormat="1" x14ac:dyDescent="0.25">
      <c r="A1071" s="46"/>
      <c r="C1071" s="31"/>
      <c r="D1071" s="31"/>
      <c r="E1071" s="31"/>
      <c r="F1071" s="31"/>
      <c r="G1071" s="32"/>
      <c r="H1071" s="32"/>
      <c r="I1071" s="32"/>
      <c r="J1071" s="32"/>
      <c r="K1071" s="32"/>
      <c r="L1071" s="32"/>
      <c r="M1071" s="58"/>
    </row>
    <row r="1072" spans="1:13" s="45" customFormat="1" x14ac:dyDescent="0.25">
      <c r="A1072" s="46"/>
      <c r="C1072" s="31"/>
      <c r="D1072" s="31"/>
      <c r="E1072" s="31"/>
      <c r="F1072" s="31"/>
      <c r="G1072" s="32"/>
      <c r="H1072" s="32"/>
      <c r="I1072" s="32"/>
      <c r="J1072" s="32"/>
      <c r="K1072" s="32"/>
      <c r="L1072" s="32"/>
      <c r="M1072" s="58"/>
    </row>
    <row r="1073" spans="1:13" s="45" customFormat="1" x14ac:dyDescent="0.25">
      <c r="A1073" s="46"/>
      <c r="C1073" s="31"/>
      <c r="D1073" s="31"/>
      <c r="E1073" s="31"/>
      <c r="F1073" s="31"/>
      <c r="G1073" s="32"/>
      <c r="H1073" s="32"/>
      <c r="I1073" s="32"/>
      <c r="J1073" s="32"/>
      <c r="K1073" s="32"/>
      <c r="L1073" s="32"/>
      <c r="M1073" s="58"/>
    </row>
    <row r="1074" spans="1:13" s="45" customFormat="1" x14ac:dyDescent="0.25">
      <c r="A1074" s="46"/>
      <c r="C1074" s="31"/>
      <c r="D1074" s="31"/>
      <c r="E1074" s="31"/>
      <c r="F1074" s="31"/>
      <c r="G1074" s="32"/>
      <c r="H1074" s="32"/>
      <c r="I1074" s="32"/>
      <c r="J1074" s="32"/>
      <c r="K1074" s="32"/>
      <c r="L1074" s="32"/>
      <c r="M1074" s="58"/>
    </row>
    <row r="1075" spans="1:13" s="45" customFormat="1" x14ac:dyDescent="0.25">
      <c r="A1075" s="46"/>
      <c r="C1075" s="31"/>
      <c r="D1075" s="31"/>
      <c r="E1075" s="31"/>
      <c r="F1075" s="31"/>
      <c r="G1075" s="32"/>
      <c r="H1075" s="32"/>
      <c r="I1075" s="32"/>
      <c r="J1075" s="32"/>
      <c r="K1075" s="32"/>
      <c r="L1075" s="32"/>
      <c r="M1075" s="58"/>
    </row>
    <row r="1076" spans="1:13" s="45" customFormat="1" x14ac:dyDescent="0.25">
      <c r="A1076" s="46"/>
      <c r="C1076" s="31"/>
      <c r="D1076" s="31"/>
      <c r="E1076" s="31"/>
      <c r="F1076" s="31"/>
      <c r="G1076" s="32"/>
      <c r="H1076" s="32"/>
      <c r="I1076" s="32"/>
      <c r="J1076" s="32"/>
      <c r="K1076" s="32"/>
      <c r="L1076" s="32"/>
      <c r="M1076" s="58"/>
    </row>
    <row r="1077" spans="1:13" s="45" customFormat="1" x14ac:dyDescent="0.25">
      <c r="A1077" s="46"/>
      <c r="C1077" s="31"/>
      <c r="D1077" s="31"/>
      <c r="E1077" s="31"/>
      <c r="F1077" s="31"/>
      <c r="G1077" s="32"/>
      <c r="H1077" s="32"/>
      <c r="I1077" s="32"/>
      <c r="J1077" s="32"/>
      <c r="K1077" s="32"/>
      <c r="L1077" s="32"/>
      <c r="M1077" s="58"/>
    </row>
    <row r="1078" spans="1:13" s="45" customFormat="1" x14ac:dyDescent="0.25">
      <c r="A1078" s="46"/>
      <c r="C1078" s="31"/>
      <c r="D1078" s="31"/>
      <c r="E1078" s="31"/>
      <c r="F1078" s="31"/>
      <c r="G1078" s="32"/>
      <c r="H1078" s="32"/>
      <c r="I1078" s="32"/>
      <c r="J1078" s="32"/>
      <c r="K1078" s="32"/>
      <c r="L1078" s="32"/>
      <c r="M1078" s="58"/>
    </row>
    <row r="1079" spans="1:13" s="45" customFormat="1" x14ac:dyDescent="0.25">
      <c r="A1079" s="46"/>
      <c r="C1079" s="31"/>
      <c r="D1079" s="31"/>
      <c r="E1079" s="31"/>
      <c r="F1079" s="31"/>
      <c r="G1079" s="32"/>
      <c r="H1079" s="32"/>
      <c r="I1079" s="32"/>
      <c r="J1079" s="32"/>
      <c r="K1079" s="32"/>
      <c r="L1079" s="32"/>
      <c r="M1079" s="58"/>
    </row>
    <row r="1080" spans="1:13" s="45" customFormat="1" x14ac:dyDescent="0.25">
      <c r="A1080" s="46"/>
      <c r="C1080" s="31"/>
      <c r="D1080" s="31"/>
      <c r="E1080" s="31"/>
      <c r="F1080" s="31"/>
      <c r="G1080" s="32"/>
      <c r="H1080" s="32"/>
      <c r="I1080" s="32"/>
      <c r="J1080" s="32"/>
      <c r="K1080" s="32"/>
      <c r="L1080" s="32"/>
      <c r="M1080" s="58"/>
    </row>
    <row r="1081" spans="1:13" s="45" customFormat="1" x14ac:dyDescent="0.25">
      <c r="A1081" s="46"/>
      <c r="C1081" s="31"/>
      <c r="D1081" s="31"/>
      <c r="E1081" s="31"/>
      <c r="F1081" s="31"/>
      <c r="G1081" s="32"/>
      <c r="H1081" s="32"/>
      <c r="I1081" s="32"/>
      <c r="J1081" s="32"/>
      <c r="K1081" s="32"/>
      <c r="L1081" s="32"/>
      <c r="M1081" s="58"/>
    </row>
    <row r="1082" spans="1:13" s="45" customFormat="1" x14ac:dyDescent="0.25">
      <c r="A1082" s="46"/>
      <c r="C1082" s="31"/>
      <c r="D1082" s="31"/>
      <c r="E1082" s="31"/>
      <c r="F1082" s="31"/>
      <c r="G1082" s="32"/>
      <c r="H1082" s="32"/>
      <c r="I1082" s="32"/>
      <c r="J1082" s="32"/>
      <c r="K1082" s="32"/>
      <c r="L1082" s="32"/>
      <c r="M1082" s="58"/>
    </row>
    <row r="1083" spans="1:13" s="45" customFormat="1" x14ac:dyDescent="0.25">
      <c r="A1083" s="46"/>
      <c r="C1083" s="31"/>
      <c r="D1083" s="31"/>
      <c r="E1083" s="31"/>
      <c r="F1083" s="31"/>
      <c r="G1083" s="32"/>
      <c r="H1083" s="32"/>
      <c r="I1083" s="32"/>
      <c r="J1083" s="32"/>
      <c r="K1083" s="32"/>
      <c r="L1083" s="32"/>
      <c r="M1083" s="58"/>
    </row>
    <row r="1084" spans="1:13" s="45" customFormat="1" x14ac:dyDescent="0.25">
      <c r="A1084" s="46"/>
      <c r="C1084" s="31"/>
      <c r="D1084" s="31"/>
      <c r="E1084" s="31"/>
      <c r="F1084" s="31"/>
      <c r="G1084" s="32"/>
      <c r="H1084" s="32"/>
      <c r="I1084" s="32"/>
      <c r="J1084" s="32"/>
      <c r="K1084" s="32"/>
      <c r="L1084" s="32"/>
      <c r="M1084" s="58"/>
    </row>
    <row r="1085" spans="1:13" s="45" customFormat="1" x14ac:dyDescent="0.25">
      <c r="A1085" s="46"/>
      <c r="C1085" s="31"/>
      <c r="D1085" s="31"/>
      <c r="E1085" s="31"/>
      <c r="F1085" s="31"/>
      <c r="G1085" s="32"/>
      <c r="H1085" s="32"/>
      <c r="I1085" s="32"/>
      <c r="J1085" s="32"/>
      <c r="K1085" s="32"/>
      <c r="L1085" s="32"/>
      <c r="M1085" s="58"/>
    </row>
    <row r="1086" spans="1:13" s="45" customFormat="1" x14ac:dyDescent="0.25">
      <c r="A1086" s="46"/>
      <c r="C1086" s="31"/>
      <c r="D1086" s="31"/>
      <c r="E1086" s="31"/>
      <c r="F1086" s="31"/>
      <c r="G1086" s="32"/>
      <c r="H1086" s="32"/>
      <c r="I1086" s="32"/>
      <c r="J1086" s="32"/>
      <c r="K1086" s="32"/>
      <c r="L1086" s="32"/>
      <c r="M1086" s="58"/>
    </row>
    <row r="1087" spans="1:13" s="45" customFormat="1" x14ac:dyDescent="0.25">
      <c r="A1087" s="46"/>
      <c r="C1087" s="31"/>
      <c r="D1087" s="31"/>
      <c r="E1087" s="31"/>
      <c r="F1087" s="31"/>
      <c r="G1087" s="32"/>
      <c r="H1087" s="32"/>
      <c r="I1087" s="32"/>
      <c r="J1087" s="32"/>
      <c r="K1087" s="32"/>
      <c r="L1087" s="32"/>
      <c r="M1087" s="58"/>
    </row>
    <row r="1088" spans="1:13" s="45" customFormat="1" x14ac:dyDescent="0.25">
      <c r="A1088" s="46"/>
      <c r="C1088" s="31"/>
      <c r="D1088" s="31"/>
      <c r="E1088" s="31"/>
      <c r="F1088" s="31"/>
      <c r="G1088" s="32"/>
      <c r="H1088" s="32"/>
      <c r="I1088" s="32"/>
      <c r="J1088" s="32"/>
      <c r="K1088" s="32"/>
      <c r="L1088" s="32"/>
      <c r="M1088" s="58"/>
    </row>
    <row r="1089" spans="1:13" s="45" customFormat="1" x14ac:dyDescent="0.25">
      <c r="A1089" s="46"/>
      <c r="C1089" s="31"/>
      <c r="D1089" s="31"/>
      <c r="E1089" s="31"/>
      <c r="F1089" s="31"/>
      <c r="G1089" s="32"/>
      <c r="H1089" s="32"/>
      <c r="I1089" s="32"/>
      <c r="J1089" s="32"/>
      <c r="K1089" s="32"/>
      <c r="L1089" s="32"/>
      <c r="M1089" s="58"/>
    </row>
    <row r="1090" spans="1:13" s="45" customFormat="1" x14ac:dyDescent="0.25">
      <c r="A1090" s="46"/>
      <c r="C1090" s="31"/>
      <c r="D1090" s="31"/>
      <c r="E1090" s="31"/>
      <c r="F1090" s="31"/>
      <c r="G1090" s="32"/>
      <c r="H1090" s="32"/>
      <c r="I1090" s="32"/>
      <c r="J1090" s="32"/>
      <c r="K1090" s="32"/>
      <c r="L1090" s="32"/>
      <c r="M1090" s="58"/>
    </row>
    <row r="1091" spans="1:13" s="45" customFormat="1" x14ac:dyDescent="0.25">
      <c r="A1091" s="46"/>
      <c r="C1091" s="31"/>
      <c r="D1091" s="31"/>
      <c r="E1091" s="31"/>
      <c r="F1091" s="31"/>
      <c r="G1091" s="32"/>
      <c r="H1091" s="32"/>
      <c r="I1091" s="32"/>
      <c r="J1091" s="32"/>
      <c r="K1091" s="32"/>
      <c r="L1091" s="32"/>
      <c r="M1091" s="58"/>
    </row>
    <row r="1092" spans="1:13" s="45" customFormat="1" x14ac:dyDescent="0.25">
      <c r="A1092" s="46"/>
      <c r="C1092" s="31"/>
      <c r="D1092" s="31"/>
      <c r="E1092" s="31"/>
      <c r="F1092" s="31"/>
      <c r="G1092" s="32"/>
      <c r="H1092" s="32"/>
      <c r="I1092" s="32"/>
      <c r="J1092" s="32"/>
      <c r="K1092" s="32"/>
      <c r="L1092" s="32"/>
      <c r="M1092" s="58"/>
    </row>
    <row r="1093" spans="1:13" s="45" customFormat="1" x14ac:dyDescent="0.25">
      <c r="A1093" s="46"/>
      <c r="C1093" s="31"/>
      <c r="D1093" s="31"/>
      <c r="E1093" s="31"/>
      <c r="F1093" s="31"/>
      <c r="G1093" s="32"/>
      <c r="H1093" s="32"/>
      <c r="I1093" s="32"/>
      <c r="J1093" s="32"/>
      <c r="K1093" s="32"/>
      <c r="L1093" s="32"/>
      <c r="M1093" s="58"/>
    </row>
    <row r="1094" spans="1:13" s="45" customFormat="1" x14ac:dyDescent="0.25">
      <c r="A1094" s="46"/>
      <c r="C1094" s="31"/>
      <c r="D1094" s="31"/>
      <c r="E1094" s="31"/>
      <c r="F1094" s="31"/>
      <c r="G1094" s="32"/>
      <c r="H1094" s="32"/>
      <c r="I1094" s="32"/>
      <c r="J1094" s="32"/>
      <c r="K1094" s="32"/>
      <c r="L1094" s="32"/>
      <c r="M1094" s="58"/>
    </row>
    <row r="1095" spans="1:13" s="45" customFormat="1" x14ac:dyDescent="0.25">
      <c r="A1095" s="46"/>
      <c r="C1095" s="31"/>
      <c r="D1095" s="31"/>
      <c r="E1095" s="31"/>
      <c r="F1095" s="31"/>
      <c r="G1095" s="32"/>
      <c r="H1095" s="32"/>
      <c r="I1095" s="32"/>
      <c r="J1095" s="32"/>
      <c r="K1095" s="32"/>
      <c r="L1095" s="32"/>
      <c r="M1095" s="58"/>
    </row>
    <row r="1096" spans="1:13" s="45" customFormat="1" x14ac:dyDescent="0.25">
      <c r="A1096" s="46"/>
      <c r="C1096" s="31"/>
      <c r="D1096" s="31"/>
      <c r="E1096" s="31"/>
      <c r="F1096" s="31"/>
      <c r="G1096" s="32"/>
      <c r="H1096" s="32"/>
      <c r="I1096" s="32"/>
      <c r="J1096" s="32"/>
      <c r="K1096" s="32"/>
      <c r="L1096" s="32"/>
      <c r="M1096" s="58"/>
    </row>
    <row r="1097" spans="1:13" s="45" customFormat="1" x14ac:dyDescent="0.25">
      <c r="A1097" s="46"/>
      <c r="C1097" s="31"/>
      <c r="D1097" s="31"/>
      <c r="E1097" s="31"/>
      <c r="F1097" s="31"/>
      <c r="G1097" s="32"/>
      <c r="H1097" s="32"/>
      <c r="I1097" s="32"/>
      <c r="J1097" s="32"/>
      <c r="K1097" s="32"/>
      <c r="L1097" s="32"/>
      <c r="M1097" s="58"/>
    </row>
    <row r="1098" spans="1:13" s="45" customFormat="1" x14ac:dyDescent="0.25">
      <c r="A1098" s="46"/>
      <c r="C1098" s="31"/>
      <c r="D1098" s="31"/>
      <c r="E1098" s="31"/>
      <c r="F1098" s="31"/>
      <c r="G1098" s="32"/>
      <c r="H1098" s="32"/>
      <c r="I1098" s="32"/>
      <c r="J1098" s="32"/>
      <c r="K1098" s="32"/>
      <c r="L1098" s="32"/>
      <c r="M1098" s="58"/>
    </row>
    <row r="1099" spans="1:13" s="45" customFormat="1" x14ac:dyDescent="0.25">
      <c r="A1099" s="46"/>
      <c r="C1099" s="31"/>
      <c r="D1099" s="31"/>
      <c r="E1099" s="31"/>
      <c r="F1099" s="31"/>
      <c r="G1099" s="32"/>
      <c r="H1099" s="32"/>
      <c r="I1099" s="32"/>
      <c r="J1099" s="32"/>
      <c r="K1099" s="32"/>
      <c r="L1099" s="32"/>
      <c r="M1099" s="58"/>
    </row>
    <row r="1100" spans="1:13" s="45" customFormat="1" x14ac:dyDescent="0.25">
      <c r="A1100" s="46"/>
      <c r="C1100" s="31"/>
      <c r="D1100" s="31"/>
      <c r="E1100" s="31"/>
      <c r="F1100" s="31"/>
      <c r="G1100" s="32"/>
      <c r="H1100" s="32"/>
      <c r="I1100" s="32"/>
      <c r="J1100" s="32"/>
      <c r="K1100" s="32"/>
      <c r="L1100" s="32"/>
      <c r="M1100" s="58"/>
    </row>
    <row r="1101" spans="1:13" s="45" customFormat="1" x14ac:dyDescent="0.25">
      <c r="A1101" s="46"/>
      <c r="C1101" s="31"/>
      <c r="D1101" s="31"/>
      <c r="E1101" s="31"/>
      <c r="F1101" s="31"/>
      <c r="G1101" s="32"/>
      <c r="H1101" s="32"/>
      <c r="I1101" s="32"/>
      <c r="J1101" s="32"/>
      <c r="K1101" s="32"/>
      <c r="L1101" s="32"/>
      <c r="M1101" s="58"/>
    </row>
    <row r="1102" spans="1:13" s="45" customFormat="1" x14ac:dyDescent="0.25">
      <c r="A1102" s="46"/>
      <c r="C1102" s="31"/>
      <c r="D1102" s="31"/>
      <c r="E1102" s="31"/>
      <c r="F1102" s="31"/>
      <c r="G1102" s="32"/>
      <c r="H1102" s="32"/>
      <c r="I1102" s="32"/>
      <c r="J1102" s="32"/>
      <c r="K1102" s="32"/>
      <c r="L1102" s="32"/>
      <c r="M1102" s="58"/>
    </row>
    <row r="1103" spans="1:13" s="45" customFormat="1" x14ac:dyDescent="0.25">
      <c r="A1103" s="46"/>
      <c r="C1103" s="31"/>
      <c r="D1103" s="31"/>
      <c r="E1103" s="31"/>
      <c r="F1103" s="31"/>
      <c r="G1103" s="32"/>
      <c r="H1103" s="32"/>
      <c r="I1103" s="32"/>
      <c r="J1103" s="32"/>
      <c r="K1103" s="32"/>
      <c r="L1103" s="32"/>
      <c r="M1103" s="58"/>
    </row>
    <row r="1104" spans="1:13" s="45" customFormat="1" x14ac:dyDescent="0.25">
      <c r="A1104" s="46"/>
      <c r="C1104" s="31"/>
      <c r="D1104" s="31"/>
      <c r="E1104" s="31"/>
      <c r="F1104" s="31"/>
      <c r="G1104" s="32"/>
      <c r="H1104" s="32"/>
      <c r="I1104" s="32"/>
      <c r="J1104" s="32"/>
      <c r="K1104" s="32"/>
      <c r="L1104" s="32"/>
      <c r="M1104" s="58"/>
    </row>
    <row r="1105" spans="1:13" s="45" customFormat="1" x14ac:dyDescent="0.25">
      <c r="A1105" s="46"/>
      <c r="C1105" s="31"/>
      <c r="D1105" s="31"/>
      <c r="E1105" s="31"/>
      <c r="F1105" s="31"/>
      <c r="G1105" s="32"/>
      <c r="H1105" s="32"/>
      <c r="I1105" s="32"/>
      <c r="J1105" s="32"/>
      <c r="K1105" s="32"/>
      <c r="L1105" s="32"/>
      <c r="M1105" s="58"/>
    </row>
    <row r="1106" spans="1:13" s="45" customFormat="1" x14ac:dyDescent="0.25">
      <c r="A1106" s="46"/>
      <c r="C1106" s="31"/>
      <c r="D1106" s="31"/>
      <c r="E1106" s="31"/>
      <c r="F1106" s="31"/>
      <c r="G1106" s="32"/>
      <c r="H1106" s="32"/>
      <c r="I1106" s="32"/>
      <c r="J1106" s="32"/>
      <c r="K1106" s="32"/>
      <c r="L1106" s="32"/>
      <c r="M1106" s="58"/>
    </row>
    <row r="1107" spans="1:13" s="45" customFormat="1" x14ac:dyDescent="0.25">
      <c r="A1107" s="46"/>
      <c r="C1107" s="31"/>
      <c r="D1107" s="31"/>
      <c r="E1107" s="31"/>
      <c r="F1107" s="31"/>
      <c r="G1107" s="32"/>
      <c r="H1107" s="32"/>
      <c r="I1107" s="32"/>
      <c r="J1107" s="32"/>
      <c r="K1107" s="32"/>
      <c r="L1107" s="32"/>
      <c r="M1107" s="58"/>
    </row>
    <row r="1108" spans="1:13" s="45" customFormat="1" x14ac:dyDescent="0.25">
      <c r="A1108" s="46"/>
      <c r="C1108" s="31"/>
      <c r="D1108" s="31"/>
      <c r="E1108" s="31"/>
      <c r="F1108" s="31"/>
      <c r="G1108" s="32"/>
      <c r="H1108" s="32"/>
      <c r="I1108" s="32"/>
      <c r="J1108" s="32"/>
      <c r="K1108" s="32"/>
      <c r="L1108" s="32"/>
      <c r="M1108" s="58"/>
    </row>
    <row r="1109" spans="1:13" s="45" customFormat="1" x14ac:dyDescent="0.25">
      <c r="A1109" s="46"/>
      <c r="C1109" s="31"/>
      <c r="D1109" s="31"/>
      <c r="E1109" s="31"/>
      <c r="F1109" s="31"/>
      <c r="G1109" s="32"/>
      <c r="H1109" s="32"/>
      <c r="I1109" s="32"/>
      <c r="J1109" s="32"/>
      <c r="K1109" s="32"/>
      <c r="L1109" s="32"/>
      <c r="M1109" s="58"/>
    </row>
    <row r="1110" spans="1:13" s="45" customFormat="1" x14ac:dyDescent="0.25">
      <c r="A1110" s="46"/>
      <c r="C1110" s="31"/>
      <c r="D1110" s="31"/>
      <c r="E1110" s="31"/>
      <c r="F1110" s="31"/>
      <c r="G1110" s="32"/>
      <c r="H1110" s="32"/>
      <c r="I1110" s="32"/>
      <c r="J1110" s="32"/>
      <c r="K1110" s="32"/>
      <c r="L1110" s="32"/>
      <c r="M1110" s="58"/>
    </row>
    <row r="1111" spans="1:13" s="45" customFormat="1" x14ac:dyDescent="0.25">
      <c r="A1111" s="46"/>
      <c r="C1111" s="31"/>
      <c r="D1111" s="31"/>
      <c r="E1111" s="31"/>
      <c r="F1111" s="31"/>
      <c r="G1111" s="32"/>
      <c r="H1111" s="32"/>
      <c r="I1111" s="32"/>
      <c r="J1111" s="32"/>
      <c r="K1111" s="32"/>
      <c r="L1111" s="32"/>
      <c r="M1111" s="58"/>
    </row>
    <row r="1112" spans="1:13" s="45" customFormat="1" x14ac:dyDescent="0.25">
      <c r="A1112" s="46"/>
      <c r="C1112" s="31"/>
      <c r="D1112" s="31"/>
      <c r="E1112" s="31"/>
      <c r="F1112" s="31"/>
      <c r="G1112" s="32"/>
      <c r="H1112" s="32"/>
      <c r="I1112" s="32"/>
      <c r="J1112" s="32"/>
      <c r="K1112" s="32"/>
      <c r="L1112" s="32"/>
      <c r="M1112" s="58"/>
    </row>
    <row r="1113" spans="1:13" s="45" customFormat="1" x14ac:dyDescent="0.25">
      <c r="A1113" s="46"/>
      <c r="C1113" s="31"/>
      <c r="D1113" s="31"/>
      <c r="E1113" s="31"/>
      <c r="F1113" s="31"/>
      <c r="G1113" s="32"/>
      <c r="H1113" s="32"/>
      <c r="I1113" s="32"/>
      <c r="J1113" s="32"/>
      <c r="K1113" s="32"/>
      <c r="L1113" s="32"/>
      <c r="M1113" s="58"/>
    </row>
    <row r="1114" spans="1:13" s="45" customFormat="1" x14ac:dyDescent="0.25">
      <c r="A1114" s="46"/>
      <c r="C1114" s="31"/>
      <c r="D1114" s="31"/>
      <c r="E1114" s="31"/>
      <c r="F1114" s="31"/>
      <c r="G1114" s="32"/>
      <c r="H1114" s="32"/>
      <c r="I1114" s="32"/>
      <c r="J1114" s="32"/>
      <c r="K1114" s="32"/>
      <c r="L1114" s="32"/>
      <c r="M1114" s="58"/>
    </row>
    <row r="1115" spans="1:13" s="45" customFormat="1" x14ac:dyDescent="0.25">
      <c r="A1115" s="46"/>
      <c r="C1115" s="31"/>
      <c r="D1115" s="31"/>
      <c r="E1115" s="31"/>
      <c r="F1115" s="31"/>
      <c r="G1115" s="32"/>
      <c r="H1115" s="32"/>
      <c r="I1115" s="32"/>
      <c r="J1115" s="32"/>
      <c r="K1115" s="32"/>
      <c r="L1115" s="32"/>
      <c r="M1115" s="58"/>
    </row>
    <row r="1116" spans="1:13" s="45" customFormat="1" x14ac:dyDescent="0.25">
      <c r="A1116" s="46"/>
      <c r="C1116" s="31"/>
      <c r="D1116" s="31"/>
      <c r="E1116" s="31"/>
      <c r="F1116" s="31"/>
      <c r="G1116" s="32"/>
      <c r="H1116" s="32"/>
      <c r="I1116" s="32"/>
      <c r="J1116" s="32"/>
      <c r="K1116" s="32"/>
      <c r="L1116" s="32"/>
      <c r="M1116" s="58"/>
    </row>
    <row r="1117" spans="1:13" s="45" customFormat="1" x14ac:dyDescent="0.25">
      <c r="A1117" s="46"/>
      <c r="C1117" s="31"/>
      <c r="D1117" s="31"/>
      <c r="E1117" s="31"/>
      <c r="F1117" s="31"/>
      <c r="G1117" s="32"/>
      <c r="H1117" s="32"/>
      <c r="I1117" s="32"/>
      <c r="J1117" s="32"/>
      <c r="K1117" s="32"/>
      <c r="L1117" s="32"/>
      <c r="M1117" s="58"/>
    </row>
    <row r="1118" spans="1:13" s="45" customFormat="1" x14ac:dyDescent="0.25">
      <c r="A1118" s="46"/>
      <c r="C1118" s="31"/>
      <c r="D1118" s="31"/>
      <c r="E1118" s="31"/>
      <c r="F1118" s="31"/>
      <c r="G1118" s="32"/>
      <c r="H1118" s="32"/>
      <c r="I1118" s="32"/>
      <c r="J1118" s="32"/>
      <c r="K1118" s="32"/>
      <c r="L1118" s="32"/>
      <c r="M1118" s="58"/>
    </row>
    <row r="1119" spans="1:13" s="45" customFormat="1" x14ac:dyDescent="0.25">
      <c r="A1119" s="46"/>
      <c r="C1119" s="31"/>
      <c r="D1119" s="31"/>
      <c r="E1119" s="31"/>
      <c r="F1119" s="31"/>
      <c r="G1119" s="32"/>
      <c r="H1119" s="32"/>
      <c r="I1119" s="32"/>
      <c r="J1119" s="32"/>
      <c r="K1119" s="32"/>
      <c r="L1119" s="32"/>
      <c r="M1119" s="58"/>
    </row>
    <row r="1120" spans="1:13" s="45" customFormat="1" x14ac:dyDescent="0.25">
      <c r="A1120" s="46"/>
      <c r="C1120" s="31"/>
      <c r="D1120" s="31"/>
      <c r="E1120" s="31"/>
      <c r="F1120" s="31"/>
      <c r="G1120" s="32"/>
      <c r="H1120" s="32"/>
      <c r="I1120" s="32"/>
      <c r="J1120" s="32"/>
      <c r="K1120" s="32"/>
      <c r="L1120" s="32"/>
      <c r="M1120" s="58"/>
    </row>
    <row r="1121" spans="1:13" s="45" customFormat="1" x14ac:dyDescent="0.25">
      <c r="A1121" s="46"/>
      <c r="C1121" s="31"/>
      <c r="D1121" s="31"/>
      <c r="E1121" s="31"/>
      <c r="F1121" s="31"/>
      <c r="G1121" s="32"/>
      <c r="H1121" s="32"/>
      <c r="I1121" s="32"/>
      <c r="J1121" s="32"/>
      <c r="K1121" s="32"/>
      <c r="L1121" s="32"/>
      <c r="M1121" s="58"/>
    </row>
    <row r="1122" spans="1:13" s="45" customFormat="1" x14ac:dyDescent="0.25">
      <c r="A1122" s="46"/>
      <c r="C1122" s="31"/>
      <c r="D1122" s="31"/>
      <c r="E1122" s="31"/>
      <c r="F1122" s="31"/>
      <c r="G1122" s="32"/>
      <c r="H1122" s="32"/>
      <c r="I1122" s="32"/>
      <c r="J1122" s="32"/>
      <c r="K1122" s="32"/>
      <c r="L1122" s="32"/>
      <c r="M1122" s="58"/>
    </row>
    <row r="1123" spans="1:13" s="45" customFormat="1" x14ac:dyDescent="0.25">
      <c r="A1123" s="46"/>
      <c r="C1123" s="31"/>
      <c r="D1123" s="31"/>
      <c r="E1123" s="31"/>
      <c r="F1123" s="31"/>
      <c r="G1123" s="32"/>
      <c r="H1123" s="32"/>
      <c r="I1123" s="32"/>
      <c r="J1123" s="32"/>
      <c r="K1123" s="32"/>
      <c r="L1123" s="32"/>
      <c r="M1123" s="58"/>
    </row>
    <row r="1124" spans="1:13" s="45" customFormat="1" x14ac:dyDescent="0.25">
      <c r="A1124" s="46"/>
      <c r="C1124" s="31"/>
      <c r="D1124" s="31"/>
      <c r="E1124" s="31"/>
      <c r="F1124" s="31"/>
      <c r="G1124" s="32"/>
      <c r="H1124" s="32"/>
      <c r="I1124" s="32"/>
      <c r="J1124" s="32"/>
      <c r="K1124" s="32"/>
      <c r="L1124" s="32"/>
      <c r="M1124" s="58"/>
    </row>
    <row r="1125" spans="1:13" s="45" customFormat="1" x14ac:dyDescent="0.25">
      <c r="A1125" s="46"/>
      <c r="C1125" s="31"/>
      <c r="D1125" s="31"/>
      <c r="E1125" s="31"/>
      <c r="F1125" s="31"/>
      <c r="G1125" s="32"/>
      <c r="H1125" s="32"/>
      <c r="I1125" s="32"/>
      <c r="J1125" s="32"/>
      <c r="K1125" s="32"/>
      <c r="L1125" s="32"/>
      <c r="M1125" s="58"/>
    </row>
    <row r="1126" spans="1:13" s="45" customFormat="1" x14ac:dyDescent="0.25">
      <c r="A1126" s="46"/>
      <c r="C1126" s="31"/>
      <c r="D1126" s="31"/>
      <c r="E1126" s="31"/>
      <c r="F1126" s="31"/>
      <c r="G1126" s="32"/>
      <c r="H1126" s="32"/>
      <c r="I1126" s="32"/>
      <c r="J1126" s="32"/>
      <c r="K1126" s="32"/>
      <c r="L1126" s="32"/>
      <c r="M1126" s="58"/>
    </row>
    <row r="1127" spans="1:13" s="45" customFormat="1" x14ac:dyDescent="0.25">
      <c r="A1127" s="46"/>
      <c r="C1127" s="31"/>
      <c r="D1127" s="31"/>
      <c r="E1127" s="31"/>
      <c r="F1127" s="31"/>
      <c r="G1127" s="32"/>
      <c r="H1127" s="32"/>
      <c r="I1127" s="32"/>
      <c r="J1127" s="32"/>
      <c r="K1127" s="32"/>
      <c r="L1127" s="32"/>
      <c r="M1127" s="58"/>
    </row>
    <row r="1128" spans="1:13" s="45" customFormat="1" x14ac:dyDescent="0.25">
      <c r="A1128" s="46"/>
      <c r="C1128" s="31"/>
      <c r="D1128" s="31"/>
      <c r="E1128" s="31"/>
      <c r="F1128" s="31"/>
      <c r="G1128" s="32"/>
      <c r="H1128" s="32"/>
      <c r="I1128" s="32"/>
      <c r="J1128" s="32"/>
      <c r="K1128" s="32"/>
      <c r="L1128" s="32"/>
      <c r="M1128" s="58"/>
    </row>
    <row r="1129" spans="1:13" s="45" customFormat="1" x14ac:dyDescent="0.25">
      <c r="A1129" s="46"/>
      <c r="C1129" s="31"/>
      <c r="D1129" s="31"/>
      <c r="E1129" s="31"/>
      <c r="F1129" s="31"/>
      <c r="G1129" s="32"/>
      <c r="H1129" s="32"/>
      <c r="I1129" s="32"/>
      <c r="J1129" s="32"/>
      <c r="K1129" s="32"/>
      <c r="L1129" s="32"/>
      <c r="M1129" s="58"/>
    </row>
    <row r="1130" spans="1:13" s="45" customFormat="1" x14ac:dyDescent="0.25">
      <c r="A1130" s="46"/>
      <c r="C1130" s="31"/>
      <c r="D1130" s="31"/>
      <c r="E1130" s="31"/>
      <c r="F1130" s="31"/>
      <c r="G1130" s="32"/>
      <c r="H1130" s="32"/>
      <c r="I1130" s="32"/>
      <c r="J1130" s="32"/>
      <c r="K1130" s="32"/>
      <c r="L1130" s="32"/>
      <c r="M1130" s="58"/>
    </row>
    <row r="1131" spans="1:13" s="45" customFormat="1" x14ac:dyDescent="0.25">
      <c r="A1131" s="46"/>
      <c r="C1131" s="31"/>
      <c r="D1131" s="31"/>
      <c r="E1131" s="31"/>
      <c r="F1131" s="31"/>
      <c r="G1131" s="32"/>
      <c r="H1131" s="32"/>
      <c r="I1131" s="32"/>
      <c r="J1131" s="32"/>
      <c r="K1131" s="32"/>
      <c r="L1131" s="32"/>
      <c r="M1131" s="58"/>
    </row>
    <row r="1132" spans="1:13" s="45" customFormat="1" x14ac:dyDescent="0.25">
      <c r="A1132" s="46"/>
      <c r="C1132" s="31"/>
      <c r="D1132" s="31"/>
      <c r="E1132" s="31"/>
      <c r="F1132" s="31"/>
      <c r="G1132" s="32"/>
      <c r="H1132" s="32"/>
      <c r="I1132" s="32"/>
      <c r="J1132" s="32"/>
      <c r="K1132" s="32"/>
      <c r="L1132" s="32"/>
      <c r="M1132" s="58"/>
    </row>
    <row r="1133" spans="1:13" s="45" customFormat="1" x14ac:dyDescent="0.25">
      <c r="A1133" s="46"/>
      <c r="C1133" s="31"/>
      <c r="D1133" s="31"/>
      <c r="E1133" s="31"/>
      <c r="F1133" s="31"/>
      <c r="G1133" s="32"/>
      <c r="H1133" s="32"/>
      <c r="I1133" s="32"/>
      <c r="J1133" s="32"/>
      <c r="K1133" s="32"/>
      <c r="L1133" s="32"/>
      <c r="M1133" s="58"/>
    </row>
    <row r="1134" spans="1:13" s="45" customFormat="1" x14ac:dyDescent="0.25">
      <c r="A1134" s="46"/>
      <c r="C1134" s="31"/>
      <c r="D1134" s="31"/>
      <c r="E1134" s="31"/>
      <c r="F1134" s="31"/>
      <c r="G1134" s="32"/>
      <c r="H1134" s="32"/>
      <c r="I1134" s="32"/>
      <c r="J1134" s="32"/>
      <c r="K1134" s="32"/>
      <c r="L1134" s="32"/>
      <c r="M1134" s="58"/>
    </row>
    <row r="1135" spans="1:13" s="45" customFormat="1" x14ac:dyDescent="0.25">
      <c r="A1135" s="46"/>
      <c r="C1135" s="31"/>
      <c r="D1135" s="31"/>
      <c r="E1135" s="31"/>
      <c r="F1135" s="31"/>
      <c r="G1135" s="32"/>
      <c r="H1135" s="32"/>
      <c r="I1135" s="32"/>
      <c r="J1135" s="32"/>
      <c r="K1135" s="32"/>
      <c r="L1135" s="32"/>
      <c r="M1135" s="58"/>
    </row>
    <row r="1136" spans="1:13" s="45" customFormat="1" x14ac:dyDescent="0.25">
      <c r="A1136" s="46"/>
      <c r="C1136" s="31"/>
      <c r="D1136" s="31"/>
      <c r="E1136" s="31"/>
      <c r="F1136" s="31"/>
      <c r="G1136" s="32"/>
      <c r="H1136" s="32"/>
      <c r="I1136" s="32"/>
      <c r="J1136" s="32"/>
      <c r="K1136" s="32"/>
      <c r="L1136" s="32"/>
      <c r="M1136" s="58"/>
    </row>
    <row r="1137" spans="1:13" s="45" customFormat="1" x14ac:dyDescent="0.25">
      <c r="A1137" s="46"/>
      <c r="C1137" s="31"/>
      <c r="D1137" s="31"/>
      <c r="E1137" s="31"/>
      <c r="F1137" s="31"/>
      <c r="G1137" s="32"/>
      <c r="H1137" s="32"/>
      <c r="I1137" s="32"/>
      <c r="J1137" s="32"/>
      <c r="K1137" s="32"/>
      <c r="L1137" s="32"/>
      <c r="M1137" s="58"/>
    </row>
    <row r="1138" spans="1:13" s="45" customFormat="1" x14ac:dyDescent="0.25">
      <c r="A1138" s="46"/>
      <c r="C1138" s="31"/>
      <c r="D1138" s="31"/>
      <c r="E1138" s="31"/>
      <c r="F1138" s="31"/>
      <c r="G1138" s="32"/>
      <c r="H1138" s="32"/>
      <c r="I1138" s="32"/>
      <c r="J1138" s="32"/>
      <c r="K1138" s="32"/>
      <c r="L1138" s="32"/>
      <c r="M1138" s="58"/>
    </row>
    <row r="1139" spans="1:13" s="45" customFormat="1" x14ac:dyDescent="0.25">
      <c r="A1139" s="46"/>
      <c r="C1139" s="31"/>
      <c r="D1139" s="31"/>
      <c r="E1139" s="31"/>
      <c r="F1139" s="31"/>
      <c r="G1139" s="32"/>
      <c r="H1139" s="32"/>
      <c r="I1139" s="32"/>
      <c r="J1139" s="32"/>
      <c r="K1139" s="32"/>
      <c r="L1139" s="32"/>
      <c r="M1139" s="58"/>
    </row>
    <row r="1140" spans="1:13" s="45" customFormat="1" x14ac:dyDescent="0.25">
      <c r="A1140" s="46"/>
      <c r="C1140" s="31"/>
      <c r="D1140" s="31"/>
      <c r="E1140" s="31"/>
      <c r="F1140" s="31"/>
      <c r="G1140" s="32"/>
      <c r="H1140" s="32"/>
      <c r="I1140" s="32"/>
      <c r="J1140" s="32"/>
      <c r="K1140" s="32"/>
      <c r="L1140" s="32"/>
      <c r="M1140" s="58"/>
    </row>
    <row r="1141" spans="1:13" s="45" customFormat="1" x14ac:dyDescent="0.25">
      <c r="A1141" s="46"/>
      <c r="C1141" s="31"/>
      <c r="D1141" s="31"/>
      <c r="E1141" s="31"/>
      <c r="F1141" s="31"/>
      <c r="G1141" s="32"/>
      <c r="H1141" s="32"/>
      <c r="I1141" s="32"/>
      <c r="J1141" s="32"/>
      <c r="K1141" s="32"/>
      <c r="L1141" s="32"/>
      <c r="M1141" s="58"/>
    </row>
    <row r="1142" spans="1:13" s="45" customFormat="1" x14ac:dyDescent="0.25">
      <c r="A1142" s="46"/>
      <c r="C1142" s="31"/>
      <c r="D1142" s="31"/>
      <c r="E1142" s="31"/>
      <c r="F1142" s="31"/>
      <c r="G1142" s="32"/>
      <c r="H1142" s="32"/>
      <c r="I1142" s="32"/>
      <c r="J1142" s="32"/>
      <c r="K1142" s="32"/>
      <c r="L1142" s="32"/>
      <c r="M1142" s="58"/>
    </row>
    <row r="1143" spans="1:13" s="45" customFormat="1" x14ac:dyDescent="0.25">
      <c r="A1143" s="46"/>
      <c r="C1143" s="31"/>
      <c r="D1143" s="31"/>
      <c r="E1143" s="31"/>
      <c r="F1143" s="31"/>
      <c r="G1143" s="32"/>
      <c r="H1143" s="32"/>
      <c r="I1143" s="32"/>
      <c r="J1143" s="32"/>
      <c r="K1143" s="32"/>
      <c r="L1143" s="32"/>
      <c r="M1143" s="58"/>
    </row>
    <row r="1144" spans="1:13" s="45" customFormat="1" x14ac:dyDescent="0.25">
      <c r="A1144" s="46"/>
      <c r="C1144" s="31"/>
      <c r="D1144" s="31"/>
      <c r="E1144" s="31"/>
      <c r="F1144" s="31"/>
      <c r="G1144" s="32"/>
      <c r="H1144" s="32"/>
      <c r="I1144" s="32"/>
      <c r="J1144" s="32"/>
      <c r="K1144" s="32"/>
      <c r="L1144" s="32"/>
      <c r="M1144" s="58"/>
    </row>
    <row r="1145" spans="1:13" s="45" customFormat="1" x14ac:dyDescent="0.25">
      <c r="A1145" s="46"/>
      <c r="C1145" s="31"/>
      <c r="D1145" s="31"/>
      <c r="E1145" s="31"/>
      <c r="F1145" s="31"/>
      <c r="G1145" s="32"/>
      <c r="H1145" s="32"/>
      <c r="I1145" s="32"/>
      <c r="J1145" s="32"/>
      <c r="K1145" s="32"/>
      <c r="L1145" s="32"/>
      <c r="M1145" s="58"/>
    </row>
    <row r="1146" spans="1:13" s="45" customFormat="1" x14ac:dyDescent="0.25">
      <c r="A1146" s="46"/>
      <c r="C1146" s="31"/>
      <c r="D1146" s="31"/>
      <c r="E1146" s="31"/>
      <c r="F1146" s="31"/>
      <c r="G1146" s="32"/>
      <c r="H1146" s="32"/>
      <c r="I1146" s="32"/>
      <c r="J1146" s="32"/>
      <c r="K1146" s="32"/>
      <c r="L1146" s="32"/>
      <c r="M1146" s="58"/>
    </row>
    <row r="1147" spans="1:13" s="45" customFormat="1" x14ac:dyDescent="0.25">
      <c r="A1147" s="46"/>
      <c r="C1147" s="31"/>
      <c r="D1147" s="31"/>
      <c r="E1147" s="31"/>
      <c r="F1147" s="31"/>
      <c r="G1147" s="32"/>
      <c r="H1147" s="32"/>
      <c r="I1147" s="32"/>
      <c r="J1147" s="32"/>
      <c r="K1147" s="32"/>
      <c r="L1147" s="32"/>
      <c r="M1147" s="58"/>
    </row>
    <row r="1148" spans="1:13" s="45" customFormat="1" x14ac:dyDescent="0.25">
      <c r="A1148" s="46"/>
      <c r="C1148" s="31"/>
      <c r="D1148" s="31"/>
      <c r="E1148" s="31"/>
      <c r="F1148" s="31"/>
      <c r="G1148" s="32"/>
      <c r="H1148" s="32"/>
      <c r="I1148" s="32"/>
      <c r="J1148" s="32"/>
      <c r="K1148" s="32"/>
      <c r="L1148" s="32"/>
      <c r="M1148" s="58"/>
    </row>
    <row r="1149" spans="1:13" s="45" customFormat="1" x14ac:dyDescent="0.25">
      <c r="A1149" s="46"/>
      <c r="C1149" s="31"/>
      <c r="D1149" s="31"/>
      <c r="E1149" s="31"/>
      <c r="F1149" s="31"/>
      <c r="G1149" s="32"/>
      <c r="H1149" s="32"/>
      <c r="I1149" s="32"/>
      <c r="J1149" s="32"/>
      <c r="K1149" s="32"/>
      <c r="L1149" s="32"/>
      <c r="M1149" s="58"/>
    </row>
    <row r="1150" spans="1:13" s="45" customFormat="1" x14ac:dyDescent="0.25">
      <c r="A1150" s="46"/>
      <c r="C1150" s="31"/>
      <c r="D1150" s="31"/>
      <c r="E1150" s="31"/>
      <c r="F1150" s="31"/>
      <c r="G1150" s="32"/>
      <c r="H1150" s="32"/>
      <c r="I1150" s="32"/>
      <c r="J1150" s="32"/>
      <c r="K1150" s="32"/>
      <c r="L1150" s="32"/>
      <c r="M1150" s="58"/>
    </row>
    <row r="1151" spans="1:13" s="45" customFormat="1" x14ac:dyDescent="0.25">
      <c r="A1151" s="46"/>
      <c r="C1151" s="31"/>
      <c r="D1151" s="31"/>
      <c r="E1151" s="31"/>
      <c r="F1151" s="31"/>
      <c r="G1151" s="32"/>
      <c r="H1151" s="32"/>
      <c r="I1151" s="32"/>
      <c r="J1151" s="32"/>
      <c r="K1151" s="32"/>
      <c r="L1151" s="32"/>
      <c r="M1151" s="58"/>
    </row>
    <row r="1152" spans="1:13" s="45" customFormat="1" x14ac:dyDescent="0.25">
      <c r="A1152" s="46"/>
      <c r="C1152" s="31"/>
      <c r="D1152" s="31"/>
      <c r="E1152" s="31"/>
      <c r="F1152" s="31"/>
      <c r="G1152" s="32"/>
      <c r="H1152" s="32"/>
      <c r="I1152" s="32"/>
      <c r="J1152" s="32"/>
      <c r="K1152" s="32"/>
      <c r="L1152" s="32"/>
      <c r="M1152" s="58"/>
    </row>
    <row r="1153" spans="1:13" s="45" customFormat="1" x14ac:dyDescent="0.25">
      <c r="A1153" s="46"/>
      <c r="C1153" s="31"/>
      <c r="D1153" s="31"/>
      <c r="E1153" s="31"/>
      <c r="F1153" s="31"/>
      <c r="G1153" s="32"/>
      <c r="H1153" s="32"/>
      <c r="I1153" s="32"/>
      <c r="J1153" s="32"/>
      <c r="K1153" s="32"/>
      <c r="L1153" s="32"/>
      <c r="M1153" s="58"/>
    </row>
    <row r="1154" spans="1:13" s="45" customFormat="1" x14ac:dyDescent="0.25">
      <c r="A1154" s="46"/>
      <c r="C1154" s="31"/>
      <c r="D1154" s="31"/>
      <c r="E1154" s="31"/>
      <c r="F1154" s="31"/>
      <c r="G1154" s="32"/>
      <c r="H1154" s="32"/>
      <c r="I1154" s="32"/>
      <c r="J1154" s="32"/>
      <c r="K1154" s="32"/>
      <c r="L1154" s="32"/>
      <c r="M1154" s="58"/>
    </row>
    <row r="1155" spans="1:13" s="45" customFormat="1" x14ac:dyDescent="0.25">
      <c r="A1155" s="46"/>
      <c r="C1155" s="31"/>
      <c r="D1155" s="31"/>
      <c r="E1155" s="31"/>
      <c r="F1155" s="31"/>
      <c r="G1155" s="32"/>
      <c r="H1155" s="32"/>
      <c r="I1155" s="32"/>
      <c r="J1155" s="32"/>
      <c r="K1155" s="32"/>
      <c r="L1155" s="32"/>
      <c r="M1155" s="58"/>
    </row>
    <row r="1156" spans="1:13" s="45" customFormat="1" x14ac:dyDescent="0.25">
      <c r="A1156" s="46"/>
      <c r="C1156" s="31"/>
      <c r="D1156" s="31"/>
      <c r="E1156" s="31"/>
      <c r="F1156" s="31"/>
      <c r="G1156" s="32"/>
      <c r="H1156" s="32"/>
      <c r="I1156" s="32"/>
      <c r="J1156" s="32"/>
      <c r="K1156" s="32"/>
      <c r="L1156" s="32"/>
      <c r="M1156" s="58"/>
    </row>
    <row r="1157" spans="1:13" s="45" customFormat="1" x14ac:dyDescent="0.25">
      <c r="A1157" s="46"/>
      <c r="C1157" s="31"/>
      <c r="D1157" s="31"/>
      <c r="E1157" s="31"/>
      <c r="F1157" s="31"/>
      <c r="G1157" s="32"/>
      <c r="H1157" s="32"/>
      <c r="I1157" s="32"/>
      <c r="J1157" s="32"/>
      <c r="K1157" s="32"/>
      <c r="L1157" s="32"/>
      <c r="M1157" s="58"/>
    </row>
    <row r="1158" spans="1:13" s="45" customFormat="1" x14ac:dyDescent="0.25">
      <c r="A1158" s="46"/>
      <c r="C1158" s="31"/>
      <c r="D1158" s="31"/>
      <c r="E1158" s="31"/>
      <c r="F1158" s="31"/>
      <c r="G1158" s="32"/>
      <c r="H1158" s="32"/>
      <c r="I1158" s="32"/>
      <c r="J1158" s="32"/>
      <c r="K1158" s="32"/>
      <c r="L1158" s="32"/>
      <c r="M1158" s="58"/>
    </row>
    <row r="1159" spans="1:13" s="45" customFormat="1" x14ac:dyDescent="0.25">
      <c r="A1159" s="46"/>
      <c r="C1159" s="31"/>
      <c r="D1159" s="31"/>
      <c r="E1159" s="31"/>
      <c r="F1159" s="31"/>
      <c r="G1159" s="32"/>
      <c r="H1159" s="32"/>
      <c r="I1159" s="32"/>
      <c r="J1159" s="32"/>
      <c r="K1159" s="32"/>
      <c r="L1159" s="32"/>
      <c r="M1159" s="58"/>
    </row>
    <row r="1160" spans="1:13" s="45" customFormat="1" x14ac:dyDescent="0.25">
      <c r="A1160" s="46"/>
      <c r="C1160" s="31"/>
      <c r="D1160" s="31"/>
      <c r="E1160" s="31"/>
      <c r="F1160" s="31"/>
      <c r="G1160" s="32"/>
      <c r="H1160" s="32"/>
      <c r="I1160" s="32"/>
      <c r="J1160" s="32"/>
      <c r="K1160" s="32"/>
      <c r="L1160" s="32"/>
      <c r="M1160" s="58"/>
    </row>
    <row r="1161" spans="1:13" s="45" customFormat="1" x14ac:dyDescent="0.25">
      <c r="A1161" s="46"/>
      <c r="C1161" s="31"/>
      <c r="D1161" s="31"/>
      <c r="E1161" s="31"/>
      <c r="F1161" s="31"/>
      <c r="G1161" s="32"/>
      <c r="H1161" s="32"/>
      <c r="I1161" s="32"/>
      <c r="J1161" s="32"/>
      <c r="K1161" s="32"/>
      <c r="L1161" s="32"/>
      <c r="M1161" s="58"/>
    </row>
    <row r="1162" spans="1:13" s="45" customFormat="1" x14ac:dyDescent="0.25">
      <c r="A1162" s="46"/>
      <c r="C1162" s="31"/>
      <c r="D1162" s="31"/>
      <c r="E1162" s="31"/>
      <c r="F1162" s="31"/>
      <c r="G1162" s="32"/>
      <c r="H1162" s="32"/>
      <c r="I1162" s="32"/>
      <c r="J1162" s="32"/>
      <c r="K1162" s="32"/>
      <c r="L1162" s="32"/>
      <c r="M1162" s="58"/>
    </row>
    <row r="1163" spans="1:13" s="45" customFormat="1" x14ac:dyDescent="0.25">
      <c r="A1163" s="46"/>
      <c r="C1163" s="31"/>
      <c r="D1163" s="31"/>
      <c r="E1163" s="31"/>
      <c r="F1163" s="31"/>
      <c r="G1163" s="32"/>
      <c r="H1163" s="32"/>
      <c r="I1163" s="32"/>
      <c r="J1163" s="32"/>
      <c r="K1163" s="32"/>
      <c r="L1163" s="32"/>
      <c r="M1163" s="58"/>
    </row>
    <row r="1164" spans="1:13" s="45" customFormat="1" x14ac:dyDescent="0.25">
      <c r="A1164" s="46"/>
      <c r="C1164" s="31"/>
      <c r="D1164" s="31"/>
      <c r="E1164" s="31"/>
      <c r="F1164" s="31"/>
      <c r="G1164" s="32"/>
      <c r="H1164" s="32"/>
      <c r="I1164" s="32"/>
      <c r="J1164" s="32"/>
      <c r="K1164" s="32"/>
      <c r="L1164" s="32"/>
      <c r="M1164" s="58"/>
    </row>
    <row r="1165" spans="1:13" s="45" customFormat="1" x14ac:dyDescent="0.25">
      <c r="A1165" s="46"/>
      <c r="C1165" s="31"/>
      <c r="D1165" s="31"/>
      <c r="E1165" s="31"/>
      <c r="F1165" s="31"/>
      <c r="G1165" s="32"/>
      <c r="H1165" s="32"/>
      <c r="I1165" s="32"/>
      <c r="J1165" s="32"/>
      <c r="K1165" s="32"/>
      <c r="L1165" s="32"/>
      <c r="M1165" s="58"/>
    </row>
    <row r="1166" spans="1:13" s="45" customFormat="1" x14ac:dyDescent="0.25">
      <c r="A1166" s="46"/>
      <c r="C1166" s="31"/>
      <c r="D1166" s="31"/>
      <c r="E1166" s="31"/>
      <c r="F1166" s="31"/>
      <c r="G1166" s="32"/>
      <c r="H1166" s="32"/>
      <c r="I1166" s="32"/>
      <c r="J1166" s="32"/>
      <c r="K1166" s="32"/>
      <c r="L1166" s="32"/>
      <c r="M1166" s="58"/>
    </row>
    <row r="1167" spans="1:13" s="45" customFormat="1" x14ac:dyDescent="0.25">
      <c r="A1167" s="46"/>
      <c r="C1167" s="31"/>
      <c r="D1167" s="31"/>
      <c r="E1167" s="31"/>
      <c r="F1167" s="31"/>
      <c r="G1167" s="32"/>
      <c r="H1167" s="32"/>
      <c r="I1167" s="32"/>
      <c r="J1167" s="32"/>
      <c r="K1167" s="32"/>
      <c r="L1167" s="32"/>
      <c r="M1167" s="58"/>
    </row>
    <row r="1168" spans="1:13" s="45" customFormat="1" x14ac:dyDescent="0.25">
      <c r="A1168" s="46"/>
      <c r="C1168" s="31"/>
      <c r="D1168" s="31"/>
      <c r="E1168" s="31"/>
      <c r="F1168" s="31"/>
      <c r="G1168" s="32"/>
      <c r="H1168" s="32"/>
      <c r="I1168" s="32"/>
      <c r="J1168" s="32"/>
      <c r="K1168" s="32"/>
      <c r="L1168" s="32"/>
      <c r="M1168" s="58"/>
    </row>
    <row r="1169" spans="1:13" s="45" customFormat="1" x14ac:dyDescent="0.25">
      <c r="A1169" s="46"/>
      <c r="C1169" s="31"/>
      <c r="D1169" s="31"/>
      <c r="E1169" s="31"/>
      <c r="F1169" s="31"/>
      <c r="G1169" s="32"/>
      <c r="H1169" s="32"/>
      <c r="I1169" s="32"/>
      <c r="J1169" s="32"/>
      <c r="K1169" s="32"/>
      <c r="L1169" s="32"/>
      <c r="M1169" s="58"/>
    </row>
    <row r="1170" spans="1:13" s="45" customFormat="1" x14ac:dyDescent="0.25">
      <c r="A1170" s="46"/>
      <c r="C1170" s="31"/>
      <c r="D1170" s="31"/>
      <c r="E1170" s="31"/>
      <c r="F1170" s="31"/>
      <c r="G1170" s="32"/>
      <c r="H1170" s="32"/>
      <c r="I1170" s="32"/>
      <c r="J1170" s="32"/>
      <c r="K1170" s="32"/>
      <c r="L1170" s="32"/>
      <c r="M1170" s="58"/>
    </row>
    <row r="1171" spans="1:13" s="45" customFormat="1" x14ac:dyDescent="0.25">
      <c r="A1171" s="46"/>
      <c r="C1171" s="31"/>
      <c r="D1171" s="31"/>
      <c r="E1171" s="31"/>
      <c r="F1171" s="31"/>
      <c r="G1171" s="32"/>
      <c r="H1171" s="32"/>
      <c r="I1171" s="32"/>
      <c r="J1171" s="32"/>
      <c r="K1171" s="32"/>
      <c r="L1171" s="32"/>
      <c r="M1171" s="58"/>
    </row>
    <row r="1172" spans="1:13" s="45" customFormat="1" x14ac:dyDescent="0.25">
      <c r="A1172" s="46"/>
      <c r="C1172" s="31"/>
      <c r="D1172" s="31"/>
      <c r="E1172" s="31"/>
      <c r="F1172" s="31"/>
      <c r="G1172" s="32"/>
      <c r="H1172" s="32"/>
      <c r="I1172" s="32"/>
      <c r="J1172" s="32"/>
      <c r="K1172" s="32"/>
      <c r="L1172" s="32"/>
      <c r="M1172" s="58"/>
    </row>
    <row r="1173" spans="1:13" s="45" customFormat="1" x14ac:dyDescent="0.25">
      <c r="A1173" s="46"/>
      <c r="C1173" s="31"/>
      <c r="D1173" s="31"/>
      <c r="E1173" s="31"/>
      <c r="F1173" s="31"/>
      <c r="G1173" s="32"/>
      <c r="H1173" s="32"/>
      <c r="I1173" s="32"/>
      <c r="J1173" s="32"/>
      <c r="K1173" s="32"/>
      <c r="L1173" s="32"/>
      <c r="M1173" s="58"/>
    </row>
    <row r="1174" spans="1:13" s="45" customFormat="1" x14ac:dyDescent="0.25">
      <c r="A1174" s="46"/>
      <c r="C1174" s="31"/>
      <c r="D1174" s="31"/>
      <c r="E1174" s="31"/>
      <c r="F1174" s="31"/>
      <c r="G1174" s="32"/>
      <c r="H1174" s="32"/>
      <c r="I1174" s="32"/>
      <c r="J1174" s="32"/>
      <c r="K1174" s="32"/>
      <c r="L1174" s="32"/>
      <c r="M1174" s="58"/>
    </row>
    <row r="1175" spans="1:13" s="45" customFormat="1" x14ac:dyDescent="0.25">
      <c r="A1175" s="46"/>
      <c r="C1175" s="31"/>
      <c r="D1175" s="31"/>
      <c r="E1175" s="31"/>
      <c r="F1175" s="31"/>
      <c r="G1175" s="32"/>
      <c r="H1175" s="32"/>
      <c r="I1175" s="32"/>
      <c r="J1175" s="32"/>
      <c r="K1175" s="32"/>
      <c r="L1175" s="32"/>
      <c r="M1175" s="58"/>
    </row>
    <row r="1176" spans="1:13" s="45" customFormat="1" x14ac:dyDescent="0.25">
      <c r="A1176" s="46"/>
      <c r="C1176" s="31"/>
      <c r="D1176" s="31"/>
      <c r="E1176" s="31"/>
      <c r="F1176" s="31"/>
      <c r="G1176" s="32"/>
      <c r="H1176" s="32"/>
      <c r="I1176" s="32"/>
      <c r="J1176" s="32"/>
      <c r="K1176" s="32"/>
      <c r="L1176" s="32"/>
      <c r="M1176" s="58"/>
    </row>
    <row r="1177" spans="1:13" s="45" customFormat="1" x14ac:dyDescent="0.25">
      <c r="A1177" s="46"/>
      <c r="C1177" s="31"/>
      <c r="D1177" s="31"/>
      <c r="E1177" s="31"/>
      <c r="F1177" s="31"/>
      <c r="G1177" s="32"/>
      <c r="H1177" s="32"/>
      <c r="I1177" s="32"/>
      <c r="J1177" s="32"/>
      <c r="K1177" s="32"/>
      <c r="L1177" s="32"/>
      <c r="M1177" s="58"/>
    </row>
    <row r="1178" spans="1:13" s="45" customFormat="1" x14ac:dyDescent="0.25">
      <c r="A1178" s="46"/>
      <c r="C1178" s="31"/>
      <c r="D1178" s="31"/>
      <c r="E1178" s="31"/>
      <c r="F1178" s="31"/>
      <c r="G1178" s="32"/>
      <c r="H1178" s="32"/>
      <c r="I1178" s="32"/>
      <c r="J1178" s="32"/>
      <c r="K1178" s="32"/>
      <c r="L1178" s="32"/>
      <c r="M1178" s="58"/>
    </row>
    <row r="1179" spans="1:13" s="45" customFormat="1" x14ac:dyDescent="0.25">
      <c r="A1179" s="46"/>
      <c r="C1179" s="31"/>
      <c r="D1179" s="31"/>
      <c r="E1179" s="31"/>
      <c r="F1179" s="31"/>
      <c r="G1179" s="32"/>
      <c r="H1179" s="32"/>
      <c r="I1179" s="32"/>
      <c r="J1179" s="32"/>
      <c r="K1179" s="32"/>
      <c r="L1179" s="32"/>
      <c r="M1179" s="58"/>
    </row>
    <row r="1180" spans="1:13" s="45" customFormat="1" x14ac:dyDescent="0.25">
      <c r="A1180" s="46"/>
      <c r="C1180" s="31"/>
      <c r="D1180" s="31"/>
      <c r="E1180" s="31"/>
      <c r="F1180" s="31"/>
      <c r="G1180" s="32"/>
      <c r="H1180" s="32"/>
      <c r="I1180" s="32"/>
      <c r="J1180" s="32"/>
      <c r="K1180" s="32"/>
      <c r="L1180" s="32"/>
      <c r="M1180" s="58"/>
    </row>
    <row r="1181" spans="1:13" s="45" customFormat="1" x14ac:dyDescent="0.25">
      <c r="A1181" s="46"/>
      <c r="C1181" s="31"/>
      <c r="D1181" s="31"/>
      <c r="E1181" s="31"/>
      <c r="F1181" s="31"/>
      <c r="G1181" s="32"/>
      <c r="H1181" s="32"/>
      <c r="I1181" s="32"/>
      <c r="J1181" s="32"/>
      <c r="K1181" s="32"/>
      <c r="L1181" s="32"/>
      <c r="M1181" s="58"/>
    </row>
    <row r="1182" spans="1:13" s="45" customFormat="1" x14ac:dyDescent="0.25">
      <c r="A1182" s="46"/>
      <c r="C1182" s="31"/>
      <c r="D1182" s="31"/>
      <c r="E1182" s="31"/>
      <c r="F1182" s="31"/>
      <c r="G1182" s="32"/>
      <c r="H1182" s="32"/>
      <c r="I1182" s="32"/>
      <c r="J1182" s="32"/>
      <c r="K1182" s="32"/>
      <c r="L1182" s="32"/>
      <c r="M1182" s="58"/>
    </row>
    <row r="1183" spans="1:13" s="45" customFormat="1" x14ac:dyDescent="0.25">
      <c r="A1183" s="46"/>
      <c r="C1183" s="31"/>
      <c r="D1183" s="31"/>
      <c r="E1183" s="31"/>
      <c r="F1183" s="31"/>
      <c r="G1183" s="32"/>
      <c r="H1183" s="32"/>
      <c r="I1183" s="32"/>
      <c r="J1183" s="32"/>
      <c r="K1183" s="32"/>
      <c r="L1183" s="32"/>
      <c r="M1183" s="58"/>
    </row>
    <row r="1184" spans="1:13" s="45" customFormat="1" x14ac:dyDescent="0.25">
      <c r="A1184" s="46"/>
      <c r="C1184" s="31"/>
      <c r="D1184" s="31"/>
      <c r="E1184" s="31"/>
      <c r="F1184" s="31"/>
      <c r="G1184" s="32"/>
      <c r="H1184" s="32"/>
      <c r="I1184" s="32"/>
      <c r="J1184" s="32"/>
      <c r="K1184" s="32"/>
      <c r="L1184" s="32"/>
      <c r="M1184" s="58"/>
    </row>
    <row r="1185" spans="1:13" s="45" customFormat="1" x14ac:dyDescent="0.25">
      <c r="A1185" s="46"/>
      <c r="C1185" s="31"/>
      <c r="D1185" s="31"/>
      <c r="E1185" s="31"/>
      <c r="F1185" s="31"/>
      <c r="G1185" s="32"/>
      <c r="H1185" s="32"/>
      <c r="I1185" s="32"/>
      <c r="J1185" s="32"/>
      <c r="K1185" s="32"/>
      <c r="L1185" s="32"/>
      <c r="M1185" s="58"/>
    </row>
    <row r="1186" spans="1:13" s="45" customFormat="1" x14ac:dyDescent="0.25">
      <c r="A1186" s="46"/>
      <c r="C1186" s="31"/>
      <c r="D1186" s="31"/>
      <c r="E1186" s="31"/>
      <c r="F1186" s="31"/>
      <c r="G1186" s="32"/>
      <c r="H1186" s="32"/>
      <c r="I1186" s="32"/>
      <c r="J1186" s="32"/>
      <c r="K1186" s="32"/>
      <c r="L1186" s="32"/>
      <c r="M1186" s="58"/>
    </row>
    <row r="1187" spans="1:13" s="45" customFormat="1" x14ac:dyDescent="0.25">
      <c r="A1187" s="46"/>
      <c r="C1187" s="31"/>
      <c r="D1187" s="31"/>
      <c r="E1187" s="31"/>
      <c r="F1187" s="31"/>
      <c r="G1187" s="32"/>
      <c r="H1187" s="32"/>
      <c r="I1187" s="32"/>
      <c r="J1187" s="32"/>
      <c r="K1187" s="32"/>
      <c r="L1187" s="32"/>
      <c r="M1187" s="58"/>
    </row>
    <row r="1188" spans="1:13" s="45" customFormat="1" x14ac:dyDescent="0.25">
      <c r="A1188" s="46"/>
      <c r="C1188" s="31"/>
      <c r="D1188" s="31"/>
      <c r="E1188" s="31"/>
      <c r="F1188" s="31"/>
      <c r="G1188" s="32"/>
      <c r="H1188" s="32"/>
      <c r="I1188" s="32"/>
      <c r="J1188" s="32"/>
      <c r="K1188" s="32"/>
      <c r="L1188" s="32"/>
      <c r="M1188" s="58"/>
    </row>
    <row r="1189" spans="1:13" s="45" customFormat="1" x14ac:dyDescent="0.25">
      <c r="A1189" s="46"/>
      <c r="C1189" s="31"/>
      <c r="D1189" s="31"/>
      <c r="E1189" s="31"/>
      <c r="F1189" s="31"/>
      <c r="G1189" s="32"/>
      <c r="H1189" s="32"/>
      <c r="I1189" s="32"/>
      <c r="J1189" s="32"/>
      <c r="K1189" s="32"/>
      <c r="L1189" s="32"/>
      <c r="M1189" s="58"/>
    </row>
    <row r="1190" spans="1:13" s="45" customFormat="1" x14ac:dyDescent="0.25">
      <c r="A1190" s="46"/>
      <c r="C1190" s="31"/>
      <c r="D1190" s="31"/>
      <c r="E1190" s="31"/>
      <c r="F1190" s="31"/>
      <c r="G1190" s="32"/>
      <c r="H1190" s="32"/>
      <c r="I1190" s="32"/>
      <c r="J1190" s="32"/>
      <c r="K1190" s="32"/>
      <c r="L1190" s="32"/>
      <c r="M1190" s="58"/>
    </row>
    <row r="1191" spans="1:13" s="45" customFormat="1" x14ac:dyDescent="0.25">
      <c r="A1191" s="46"/>
      <c r="C1191" s="31"/>
      <c r="D1191" s="31"/>
      <c r="E1191" s="31"/>
      <c r="F1191" s="31"/>
      <c r="G1191" s="32"/>
      <c r="H1191" s="32"/>
      <c r="I1191" s="32"/>
      <c r="J1191" s="32"/>
      <c r="K1191" s="32"/>
      <c r="L1191" s="32"/>
      <c r="M1191" s="58"/>
    </row>
    <row r="1192" spans="1:13" s="45" customFormat="1" x14ac:dyDescent="0.25">
      <c r="A1192" s="46"/>
      <c r="C1192" s="31"/>
      <c r="D1192" s="31"/>
      <c r="E1192" s="31"/>
      <c r="F1192" s="31"/>
      <c r="G1192" s="32"/>
      <c r="H1192" s="32"/>
      <c r="I1192" s="32"/>
      <c r="J1192" s="32"/>
      <c r="K1192" s="32"/>
      <c r="L1192" s="32"/>
      <c r="M1192" s="58"/>
    </row>
    <row r="1193" spans="1:13" s="45" customFormat="1" x14ac:dyDescent="0.25">
      <c r="A1193" s="46"/>
      <c r="C1193" s="31"/>
      <c r="D1193" s="31"/>
      <c r="E1193" s="31"/>
      <c r="F1193" s="31"/>
      <c r="G1193" s="32"/>
      <c r="H1193" s="32"/>
      <c r="I1193" s="32"/>
      <c r="J1193" s="32"/>
      <c r="K1193" s="32"/>
      <c r="L1193" s="32"/>
      <c r="M1193" s="58"/>
    </row>
    <row r="1194" spans="1:13" s="45" customFormat="1" x14ac:dyDescent="0.25">
      <c r="A1194" s="46"/>
      <c r="C1194" s="31"/>
      <c r="D1194" s="31"/>
      <c r="E1194" s="31"/>
      <c r="F1194" s="31"/>
      <c r="G1194" s="32"/>
      <c r="H1194" s="32"/>
      <c r="I1194" s="32"/>
      <c r="J1194" s="32"/>
      <c r="K1194" s="32"/>
      <c r="L1194" s="32"/>
      <c r="M1194" s="58"/>
    </row>
    <row r="1195" spans="1:13" s="45" customFormat="1" x14ac:dyDescent="0.25">
      <c r="A1195" s="46"/>
      <c r="C1195" s="31"/>
      <c r="D1195" s="31"/>
      <c r="E1195" s="31"/>
      <c r="F1195" s="31"/>
      <c r="G1195" s="32"/>
      <c r="H1195" s="32"/>
      <c r="I1195" s="32"/>
      <c r="J1195" s="32"/>
      <c r="K1195" s="32"/>
      <c r="L1195" s="32"/>
      <c r="M1195" s="58"/>
    </row>
    <row r="1196" spans="1:13" s="45" customFormat="1" x14ac:dyDescent="0.25">
      <c r="A1196" s="46"/>
      <c r="C1196" s="31"/>
      <c r="D1196" s="31"/>
      <c r="E1196" s="31"/>
      <c r="F1196" s="31"/>
      <c r="G1196" s="32"/>
      <c r="H1196" s="32"/>
      <c r="I1196" s="32"/>
      <c r="J1196" s="32"/>
      <c r="K1196" s="32"/>
      <c r="L1196" s="32"/>
      <c r="M1196" s="58"/>
    </row>
    <row r="1197" spans="1:13" s="45" customFormat="1" x14ac:dyDescent="0.25">
      <c r="A1197" s="46"/>
      <c r="C1197" s="31"/>
      <c r="D1197" s="31"/>
      <c r="E1197" s="31"/>
      <c r="F1197" s="31"/>
      <c r="G1197" s="32"/>
      <c r="H1197" s="32"/>
      <c r="I1197" s="32"/>
      <c r="J1197" s="32"/>
      <c r="K1197" s="32"/>
      <c r="L1197" s="32"/>
      <c r="M1197" s="58"/>
    </row>
    <row r="1198" spans="1:13" s="45" customFormat="1" x14ac:dyDescent="0.25">
      <c r="A1198" s="46"/>
      <c r="C1198" s="31"/>
      <c r="D1198" s="31"/>
      <c r="E1198" s="31"/>
      <c r="F1198" s="31"/>
      <c r="G1198" s="32"/>
      <c r="H1198" s="32"/>
      <c r="I1198" s="32"/>
      <c r="J1198" s="32"/>
      <c r="K1198" s="32"/>
      <c r="L1198" s="32"/>
      <c r="M1198" s="58"/>
    </row>
    <row r="1199" spans="1:13" s="45" customFormat="1" x14ac:dyDescent="0.25">
      <c r="A1199" s="46"/>
      <c r="C1199" s="31"/>
      <c r="D1199" s="31"/>
      <c r="E1199" s="31"/>
      <c r="F1199" s="31"/>
      <c r="G1199" s="32"/>
      <c r="H1199" s="32"/>
      <c r="I1199" s="32"/>
      <c r="J1199" s="32"/>
      <c r="K1199" s="32"/>
      <c r="L1199" s="32"/>
      <c r="M1199" s="58"/>
    </row>
    <row r="1200" spans="1:13" s="45" customFormat="1" x14ac:dyDescent="0.25">
      <c r="A1200" s="46"/>
      <c r="C1200" s="31"/>
      <c r="D1200" s="31"/>
      <c r="E1200" s="31"/>
      <c r="F1200" s="31"/>
      <c r="G1200" s="32"/>
      <c r="H1200" s="32"/>
      <c r="I1200" s="32"/>
      <c r="J1200" s="32"/>
      <c r="K1200" s="32"/>
      <c r="L1200" s="32"/>
      <c r="M1200" s="58"/>
    </row>
    <row r="1201" spans="1:13" s="45" customFormat="1" x14ac:dyDescent="0.25">
      <c r="A1201" s="46"/>
      <c r="C1201" s="31"/>
      <c r="D1201" s="31"/>
      <c r="E1201" s="31"/>
      <c r="F1201" s="31"/>
      <c r="G1201" s="32"/>
      <c r="H1201" s="32"/>
      <c r="I1201" s="32"/>
      <c r="J1201" s="32"/>
      <c r="K1201" s="32"/>
      <c r="L1201" s="32"/>
      <c r="M1201" s="58"/>
    </row>
    <row r="1202" spans="1:13" s="45" customFormat="1" x14ac:dyDescent="0.25">
      <c r="A1202" s="46"/>
      <c r="C1202" s="31"/>
      <c r="D1202" s="31"/>
      <c r="E1202" s="31"/>
      <c r="F1202" s="31"/>
      <c r="G1202" s="32"/>
      <c r="H1202" s="32"/>
      <c r="I1202" s="32"/>
      <c r="J1202" s="32"/>
      <c r="K1202" s="32"/>
      <c r="L1202" s="32"/>
      <c r="M1202" s="58"/>
    </row>
    <row r="1203" spans="1:13" s="45" customFormat="1" x14ac:dyDescent="0.25">
      <c r="A1203" s="46"/>
      <c r="C1203" s="31"/>
      <c r="D1203" s="31"/>
      <c r="E1203" s="31"/>
      <c r="F1203" s="31"/>
      <c r="G1203" s="32"/>
      <c r="H1203" s="32"/>
      <c r="I1203" s="32"/>
      <c r="J1203" s="32"/>
      <c r="K1203" s="32"/>
      <c r="L1203" s="32"/>
      <c r="M1203" s="58"/>
    </row>
    <row r="1204" spans="1:13" s="45" customFormat="1" x14ac:dyDescent="0.25">
      <c r="A1204" s="46"/>
      <c r="C1204" s="31"/>
      <c r="D1204" s="31"/>
      <c r="E1204" s="31"/>
      <c r="F1204" s="31"/>
      <c r="G1204" s="32"/>
      <c r="H1204" s="32"/>
      <c r="I1204" s="32"/>
      <c r="J1204" s="32"/>
      <c r="K1204" s="32"/>
      <c r="L1204" s="32"/>
      <c r="M1204" s="58"/>
    </row>
    <row r="1205" spans="1:13" s="45" customFormat="1" x14ac:dyDescent="0.25">
      <c r="A1205" s="46"/>
      <c r="C1205" s="31"/>
      <c r="D1205" s="31"/>
      <c r="E1205" s="31"/>
      <c r="F1205" s="31"/>
      <c r="G1205" s="32"/>
      <c r="H1205" s="32"/>
      <c r="I1205" s="32"/>
      <c r="J1205" s="32"/>
      <c r="K1205" s="32"/>
      <c r="L1205" s="32"/>
      <c r="M1205" s="58"/>
    </row>
    <row r="1206" spans="1:13" s="45" customFormat="1" x14ac:dyDescent="0.25">
      <c r="A1206" s="46"/>
      <c r="C1206" s="31"/>
      <c r="D1206" s="31"/>
      <c r="E1206" s="31"/>
      <c r="F1206" s="31"/>
      <c r="G1206" s="32"/>
      <c r="H1206" s="32"/>
      <c r="I1206" s="32"/>
      <c r="J1206" s="32"/>
      <c r="K1206" s="32"/>
      <c r="L1206" s="32"/>
      <c r="M1206" s="58"/>
    </row>
    <row r="1207" spans="1:13" s="45" customFormat="1" x14ac:dyDescent="0.25">
      <c r="A1207" s="46"/>
      <c r="C1207" s="31"/>
      <c r="D1207" s="31"/>
      <c r="E1207" s="31"/>
      <c r="F1207" s="31"/>
      <c r="G1207" s="32"/>
      <c r="H1207" s="32"/>
      <c r="I1207" s="32"/>
      <c r="J1207" s="32"/>
      <c r="K1207" s="32"/>
      <c r="L1207" s="32"/>
      <c r="M1207" s="58"/>
    </row>
    <row r="1208" spans="1:13" s="45" customFormat="1" x14ac:dyDescent="0.25">
      <c r="A1208" s="46"/>
      <c r="C1208" s="31"/>
      <c r="D1208" s="31"/>
      <c r="E1208" s="31"/>
      <c r="F1208" s="31"/>
      <c r="G1208" s="32"/>
      <c r="H1208" s="32"/>
      <c r="I1208" s="32"/>
      <c r="J1208" s="32"/>
      <c r="K1208" s="32"/>
      <c r="L1208" s="32"/>
      <c r="M1208" s="58"/>
    </row>
    <row r="1209" spans="1:13" s="45" customFormat="1" x14ac:dyDescent="0.25">
      <c r="A1209" s="46"/>
      <c r="C1209" s="31"/>
      <c r="D1209" s="31"/>
      <c r="E1209" s="31"/>
      <c r="F1209" s="31"/>
      <c r="G1209" s="32"/>
      <c r="H1209" s="32"/>
      <c r="I1209" s="32"/>
      <c r="J1209" s="32"/>
      <c r="K1209" s="32"/>
      <c r="L1209" s="32"/>
      <c r="M1209" s="58"/>
    </row>
    <row r="1210" spans="1:13" s="45" customFormat="1" x14ac:dyDescent="0.25">
      <c r="A1210" s="46"/>
      <c r="C1210" s="31"/>
      <c r="D1210" s="31"/>
      <c r="E1210" s="31"/>
      <c r="F1210" s="31"/>
      <c r="G1210" s="32"/>
      <c r="H1210" s="32"/>
      <c r="I1210" s="32"/>
      <c r="J1210" s="32"/>
      <c r="K1210" s="32"/>
      <c r="L1210" s="32"/>
      <c r="M1210" s="58"/>
    </row>
    <row r="1211" spans="1:13" s="45" customFormat="1" x14ac:dyDescent="0.25">
      <c r="A1211" s="46"/>
      <c r="C1211" s="31"/>
      <c r="D1211" s="31"/>
      <c r="E1211" s="31"/>
      <c r="F1211" s="31"/>
      <c r="G1211" s="32"/>
      <c r="H1211" s="32"/>
      <c r="I1211" s="32"/>
      <c r="J1211" s="32"/>
      <c r="K1211" s="32"/>
      <c r="L1211" s="32"/>
      <c r="M1211" s="58"/>
    </row>
    <row r="1212" spans="1:13" s="45" customFormat="1" x14ac:dyDescent="0.25">
      <c r="A1212" s="46"/>
      <c r="C1212" s="31"/>
      <c r="D1212" s="31"/>
      <c r="E1212" s="31"/>
      <c r="F1212" s="31"/>
      <c r="G1212" s="32"/>
      <c r="H1212" s="32"/>
      <c r="I1212" s="32"/>
      <c r="J1212" s="32"/>
      <c r="K1212" s="32"/>
      <c r="L1212" s="32"/>
      <c r="M1212" s="58"/>
    </row>
    <row r="1213" spans="1:13" s="45" customFormat="1" x14ac:dyDescent="0.25">
      <c r="A1213" s="46"/>
      <c r="C1213" s="31"/>
      <c r="D1213" s="31"/>
      <c r="E1213" s="31"/>
      <c r="F1213" s="31"/>
      <c r="G1213" s="32"/>
      <c r="H1213" s="32"/>
      <c r="I1213" s="32"/>
      <c r="J1213" s="32"/>
      <c r="K1213" s="32"/>
      <c r="L1213" s="32"/>
      <c r="M1213" s="58"/>
    </row>
    <row r="1214" spans="1:13" s="45" customFormat="1" x14ac:dyDescent="0.25">
      <c r="A1214" s="46"/>
      <c r="C1214" s="31"/>
      <c r="D1214" s="31"/>
      <c r="E1214" s="31"/>
      <c r="F1214" s="31"/>
      <c r="G1214" s="32"/>
      <c r="H1214" s="32"/>
      <c r="I1214" s="32"/>
      <c r="J1214" s="32"/>
      <c r="K1214" s="32"/>
      <c r="L1214" s="32"/>
      <c r="M1214" s="58"/>
    </row>
    <row r="1215" spans="1:13" s="45" customFormat="1" x14ac:dyDescent="0.25">
      <c r="A1215" s="46"/>
      <c r="C1215" s="31"/>
      <c r="D1215" s="31"/>
      <c r="E1215" s="31"/>
      <c r="F1215" s="31"/>
      <c r="G1215" s="32"/>
      <c r="H1215" s="32"/>
      <c r="I1215" s="32"/>
      <c r="J1215" s="32"/>
      <c r="K1215" s="32"/>
      <c r="L1215" s="32"/>
      <c r="M1215" s="58"/>
    </row>
    <row r="1216" spans="1:13" s="45" customFormat="1" x14ac:dyDescent="0.25">
      <c r="A1216" s="46"/>
      <c r="C1216" s="31"/>
      <c r="D1216" s="31"/>
      <c r="E1216" s="31"/>
      <c r="F1216" s="31"/>
      <c r="G1216" s="32"/>
      <c r="H1216" s="32"/>
      <c r="I1216" s="32"/>
      <c r="J1216" s="32"/>
      <c r="K1216" s="32"/>
      <c r="L1216" s="32"/>
      <c r="M1216" s="58"/>
    </row>
    <row r="1217" spans="1:13" s="45" customFormat="1" x14ac:dyDescent="0.25">
      <c r="A1217" s="46"/>
      <c r="C1217" s="31"/>
      <c r="D1217" s="31"/>
      <c r="E1217" s="31"/>
      <c r="F1217" s="31"/>
      <c r="G1217" s="32"/>
      <c r="H1217" s="32"/>
      <c r="I1217" s="32"/>
      <c r="J1217" s="32"/>
      <c r="K1217" s="32"/>
      <c r="L1217" s="32"/>
      <c r="M1217" s="58"/>
    </row>
    <row r="1218" spans="1:13" s="45" customFormat="1" x14ac:dyDescent="0.25">
      <c r="A1218" s="46"/>
      <c r="C1218" s="31"/>
      <c r="D1218" s="31"/>
      <c r="E1218" s="31"/>
      <c r="F1218" s="31"/>
      <c r="G1218" s="32"/>
      <c r="H1218" s="32"/>
      <c r="I1218" s="32"/>
      <c r="J1218" s="32"/>
      <c r="K1218" s="32"/>
      <c r="L1218" s="32"/>
      <c r="M1218" s="58"/>
    </row>
    <row r="1219" spans="1:13" s="45" customFormat="1" x14ac:dyDescent="0.25">
      <c r="A1219" s="46"/>
      <c r="C1219" s="31"/>
      <c r="D1219" s="31"/>
      <c r="E1219" s="31"/>
      <c r="F1219" s="31"/>
      <c r="G1219" s="32"/>
      <c r="H1219" s="32"/>
      <c r="I1219" s="32"/>
      <c r="J1219" s="32"/>
      <c r="K1219" s="32"/>
      <c r="L1219" s="32"/>
      <c r="M1219" s="58"/>
    </row>
    <row r="1220" spans="1:13" s="45" customFormat="1" x14ac:dyDescent="0.25">
      <c r="A1220" s="46"/>
      <c r="C1220" s="31"/>
      <c r="D1220" s="31"/>
      <c r="E1220" s="31"/>
      <c r="F1220" s="31"/>
      <c r="G1220" s="32"/>
      <c r="H1220" s="32"/>
      <c r="I1220" s="32"/>
      <c r="J1220" s="32"/>
      <c r="K1220" s="32"/>
      <c r="L1220" s="32"/>
      <c r="M1220" s="58"/>
    </row>
    <row r="1221" spans="1:13" s="45" customFormat="1" x14ac:dyDescent="0.25">
      <c r="A1221" s="46"/>
      <c r="C1221" s="31"/>
      <c r="D1221" s="31"/>
      <c r="E1221" s="31"/>
      <c r="F1221" s="31"/>
      <c r="G1221" s="32"/>
      <c r="H1221" s="32"/>
      <c r="I1221" s="32"/>
      <c r="J1221" s="32"/>
      <c r="K1221" s="32"/>
      <c r="L1221" s="32"/>
      <c r="M1221" s="58"/>
    </row>
    <row r="1222" spans="1:13" s="45" customFormat="1" x14ac:dyDescent="0.25">
      <c r="A1222" s="46"/>
      <c r="C1222" s="31"/>
      <c r="D1222" s="31"/>
      <c r="E1222" s="31"/>
      <c r="F1222" s="31"/>
      <c r="G1222" s="32"/>
      <c r="H1222" s="32"/>
      <c r="I1222" s="32"/>
      <c r="J1222" s="32"/>
      <c r="K1222" s="32"/>
      <c r="L1222" s="32"/>
      <c r="M1222" s="58"/>
    </row>
    <row r="1223" spans="1:13" s="45" customFormat="1" x14ac:dyDescent="0.25">
      <c r="A1223" s="46"/>
      <c r="C1223" s="31"/>
      <c r="D1223" s="31"/>
      <c r="E1223" s="31"/>
      <c r="F1223" s="31"/>
      <c r="G1223" s="32"/>
      <c r="H1223" s="32"/>
      <c r="I1223" s="32"/>
      <c r="J1223" s="32"/>
      <c r="K1223" s="32"/>
      <c r="L1223" s="32"/>
      <c r="M1223" s="58"/>
    </row>
    <row r="1224" spans="1:13" s="45" customFormat="1" x14ac:dyDescent="0.25">
      <c r="A1224" s="46"/>
      <c r="C1224" s="31"/>
      <c r="D1224" s="31"/>
      <c r="E1224" s="31"/>
      <c r="F1224" s="31"/>
      <c r="G1224" s="32"/>
      <c r="H1224" s="32"/>
      <c r="I1224" s="32"/>
      <c r="J1224" s="32"/>
      <c r="K1224" s="32"/>
      <c r="L1224" s="32"/>
      <c r="M1224" s="58"/>
    </row>
    <row r="1225" spans="1:13" s="45" customFormat="1" x14ac:dyDescent="0.25">
      <c r="A1225" s="46"/>
      <c r="C1225" s="31"/>
      <c r="D1225" s="31"/>
      <c r="E1225" s="31"/>
      <c r="F1225" s="31"/>
      <c r="G1225" s="32"/>
      <c r="H1225" s="32"/>
      <c r="I1225" s="32"/>
      <c r="J1225" s="32"/>
      <c r="K1225" s="32"/>
      <c r="L1225" s="32"/>
      <c r="M1225" s="58"/>
    </row>
    <row r="1226" spans="1:13" s="45" customFormat="1" x14ac:dyDescent="0.25">
      <c r="A1226" s="46"/>
      <c r="C1226" s="31"/>
      <c r="D1226" s="31"/>
      <c r="E1226" s="31"/>
      <c r="F1226" s="31"/>
      <c r="G1226" s="32"/>
      <c r="H1226" s="32"/>
      <c r="I1226" s="32"/>
      <c r="J1226" s="32"/>
      <c r="K1226" s="32"/>
      <c r="L1226" s="32"/>
      <c r="M1226" s="58"/>
    </row>
    <row r="1227" spans="1:13" s="45" customFormat="1" x14ac:dyDescent="0.25">
      <c r="A1227" s="46"/>
      <c r="C1227" s="31"/>
      <c r="D1227" s="31"/>
      <c r="E1227" s="31"/>
      <c r="F1227" s="31"/>
      <c r="G1227" s="32"/>
      <c r="H1227" s="32"/>
      <c r="I1227" s="32"/>
      <c r="J1227" s="32"/>
      <c r="K1227" s="32"/>
      <c r="L1227" s="32"/>
      <c r="M1227" s="58"/>
    </row>
    <row r="1228" spans="1:13" s="45" customFormat="1" x14ac:dyDescent="0.25">
      <c r="A1228" s="46"/>
      <c r="C1228" s="31"/>
      <c r="D1228" s="31"/>
      <c r="E1228" s="31"/>
      <c r="F1228" s="31"/>
      <c r="G1228" s="32"/>
      <c r="H1228" s="32"/>
      <c r="I1228" s="32"/>
      <c r="J1228" s="32"/>
      <c r="K1228" s="32"/>
      <c r="L1228" s="32"/>
      <c r="M1228" s="58"/>
    </row>
    <row r="1229" spans="1:13" s="45" customFormat="1" x14ac:dyDescent="0.25">
      <c r="A1229" s="46"/>
      <c r="C1229" s="31"/>
      <c r="D1229" s="31"/>
      <c r="E1229" s="31"/>
      <c r="F1229" s="31"/>
      <c r="G1229" s="32"/>
      <c r="H1229" s="32"/>
      <c r="I1229" s="32"/>
      <c r="J1229" s="32"/>
      <c r="K1229" s="32"/>
      <c r="L1229" s="32"/>
      <c r="M1229" s="58"/>
    </row>
    <row r="1230" spans="1:13" s="45" customFormat="1" x14ac:dyDescent="0.25">
      <c r="A1230" s="46"/>
      <c r="C1230" s="31"/>
      <c r="D1230" s="31"/>
      <c r="E1230" s="31"/>
      <c r="F1230" s="31"/>
      <c r="G1230" s="32"/>
      <c r="H1230" s="32"/>
      <c r="I1230" s="32"/>
      <c r="J1230" s="32"/>
      <c r="K1230" s="32"/>
      <c r="L1230" s="32"/>
      <c r="M1230" s="58"/>
    </row>
    <row r="1231" spans="1:13" s="45" customFormat="1" x14ac:dyDescent="0.25">
      <c r="A1231" s="46"/>
      <c r="C1231" s="31"/>
      <c r="D1231" s="31"/>
      <c r="E1231" s="31"/>
      <c r="F1231" s="31"/>
      <c r="G1231" s="32"/>
      <c r="H1231" s="32"/>
      <c r="I1231" s="32"/>
      <c r="J1231" s="32"/>
      <c r="K1231" s="32"/>
      <c r="L1231" s="32"/>
      <c r="M1231" s="58"/>
    </row>
    <row r="1232" spans="1:13" s="45" customFormat="1" x14ac:dyDescent="0.25">
      <c r="A1232" s="46"/>
      <c r="C1232" s="31"/>
      <c r="D1232" s="31"/>
      <c r="E1232" s="31"/>
      <c r="F1232" s="31"/>
      <c r="G1232" s="32"/>
      <c r="H1232" s="32"/>
      <c r="I1232" s="32"/>
      <c r="J1232" s="32"/>
      <c r="K1232" s="32"/>
      <c r="L1232" s="32"/>
      <c r="M1232" s="58"/>
    </row>
    <row r="1233" spans="1:13" s="45" customFormat="1" x14ac:dyDescent="0.25">
      <c r="A1233" s="46"/>
      <c r="C1233" s="31"/>
      <c r="D1233" s="31"/>
      <c r="E1233" s="31"/>
      <c r="F1233" s="31"/>
      <c r="G1233" s="32"/>
      <c r="H1233" s="32"/>
      <c r="I1233" s="32"/>
      <c r="J1233" s="32"/>
      <c r="K1233" s="32"/>
      <c r="L1233" s="32"/>
      <c r="M1233" s="58"/>
    </row>
    <row r="1234" spans="1:13" s="45" customFormat="1" x14ac:dyDescent="0.25">
      <c r="A1234" s="46"/>
      <c r="C1234" s="31"/>
      <c r="D1234" s="31"/>
      <c r="E1234" s="31"/>
      <c r="F1234" s="31"/>
      <c r="G1234" s="32"/>
      <c r="H1234" s="32"/>
      <c r="I1234" s="32"/>
      <c r="J1234" s="32"/>
      <c r="K1234" s="32"/>
      <c r="L1234" s="32"/>
      <c r="M1234" s="58"/>
    </row>
    <row r="1235" spans="1:13" s="45" customFormat="1" x14ac:dyDescent="0.25">
      <c r="A1235" s="46"/>
      <c r="C1235" s="31"/>
      <c r="D1235" s="31"/>
      <c r="E1235" s="31"/>
      <c r="F1235" s="31"/>
      <c r="G1235" s="32"/>
      <c r="H1235" s="32"/>
      <c r="I1235" s="32"/>
      <c r="J1235" s="32"/>
      <c r="K1235" s="32"/>
      <c r="L1235" s="32"/>
      <c r="M1235" s="58"/>
    </row>
    <row r="1236" spans="1:13" s="45" customFormat="1" x14ac:dyDescent="0.25">
      <c r="A1236" s="46"/>
      <c r="C1236" s="31"/>
      <c r="D1236" s="31"/>
      <c r="E1236" s="31"/>
      <c r="F1236" s="31"/>
      <c r="G1236" s="32"/>
      <c r="H1236" s="32"/>
      <c r="I1236" s="32"/>
      <c r="J1236" s="32"/>
      <c r="K1236" s="32"/>
      <c r="L1236" s="32"/>
      <c r="M1236" s="58"/>
    </row>
    <row r="1237" spans="1:13" s="45" customFormat="1" x14ac:dyDescent="0.25">
      <c r="A1237" s="46"/>
      <c r="C1237" s="31"/>
      <c r="D1237" s="31"/>
      <c r="E1237" s="31"/>
      <c r="F1237" s="31"/>
      <c r="G1237" s="32"/>
      <c r="H1237" s="32"/>
      <c r="I1237" s="32"/>
      <c r="J1237" s="32"/>
      <c r="K1237" s="32"/>
      <c r="L1237" s="32"/>
      <c r="M1237" s="58"/>
    </row>
    <row r="1238" spans="1:13" s="45" customFormat="1" x14ac:dyDescent="0.25">
      <c r="A1238" s="46"/>
      <c r="C1238" s="31"/>
      <c r="D1238" s="31"/>
      <c r="E1238" s="31"/>
      <c r="F1238" s="31"/>
      <c r="G1238" s="32"/>
      <c r="H1238" s="32"/>
      <c r="I1238" s="32"/>
      <c r="J1238" s="32"/>
      <c r="K1238" s="32"/>
      <c r="L1238" s="32"/>
      <c r="M1238" s="58"/>
    </row>
    <row r="1239" spans="1:13" s="45" customFormat="1" x14ac:dyDescent="0.25">
      <c r="A1239" s="46"/>
      <c r="C1239" s="31"/>
      <c r="D1239" s="31"/>
      <c r="E1239" s="31"/>
      <c r="F1239" s="31"/>
      <c r="G1239" s="32"/>
      <c r="H1239" s="32"/>
      <c r="I1239" s="32"/>
      <c r="J1239" s="32"/>
      <c r="K1239" s="32"/>
      <c r="L1239" s="32"/>
      <c r="M1239" s="58"/>
    </row>
    <row r="1240" spans="1:13" s="45" customFormat="1" x14ac:dyDescent="0.25">
      <c r="A1240" s="46"/>
      <c r="C1240" s="31"/>
      <c r="D1240" s="31"/>
      <c r="E1240" s="31"/>
      <c r="F1240" s="31"/>
      <c r="G1240" s="32"/>
      <c r="H1240" s="32"/>
      <c r="I1240" s="32"/>
      <c r="J1240" s="32"/>
      <c r="K1240" s="32"/>
      <c r="L1240" s="32"/>
      <c r="M1240" s="58"/>
    </row>
    <row r="1241" spans="1:13" s="45" customFormat="1" x14ac:dyDescent="0.25">
      <c r="A1241" s="46"/>
      <c r="C1241" s="31"/>
      <c r="D1241" s="31"/>
      <c r="E1241" s="31"/>
      <c r="F1241" s="31"/>
      <c r="G1241" s="32"/>
      <c r="H1241" s="32"/>
      <c r="I1241" s="32"/>
      <c r="J1241" s="32"/>
      <c r="K1241" s="32"/>
      <c r="L1241" s="32"/>
      <c r="M1241" s="58"/>
    </row>
    <row r="1242" spans="1:13" s="45" customFormat="1" x14ac:dyDescent="0.25">
      <c r="A1242" s="46"/>
      <c r="C1242" s="31"/>
      <c r="D1242" s="31"/>
      <c r="E1242" s="31"/>
      <c r="F1242" s="31"/>
      <c r="G1242" s="32"/>
      <c r="H1242" s="32"/>
      <c r="I1242" s="32"/>
      <c r="J1242" s="32"/>
      <c r="K1242" s="32"/>
      <c r="L1242" s="32"/>
      <c r="M1242" s="58"/>
    </row>
    <row r="1243" spans="1:13" s="45" customFormat="1" x14ac:dyDescent="0.25">
      <c r="A1243" s="46"/>
      <c r="C1243" s="31"/>
      <c r="D1243" s="31"/>
      <c r="E1243" s="31"/>
      <c r="F1243" s="31"/>
      <c r="G1243" s="32"/>
      <c r="H1243" s="32"/>
      <c r="I1243" s="32"/>
      <c r="J1243" s="32"/>
      <c r="K1243" s="32"/>
      <c r="L1243" s="32"/>
      <c r="M1243" s="58"/>
    </row>
    <row r="1244" spans="1:13" s="45" customFormat="1" x14ac:dyDescent="0.25">
      <c r="A1244" s="46"/>
      <c r="C1244" s="31"/>
      <c r="D1244" s="31"/>
      <c r="E1244" s="31"/>
      <c r="F1244" s="31"/>
      <c r="G1244" s="32"/>
      <c r="H1244" s="32"/>
      <c r="I1244" s="32"/>
      <c r="J1244" s="32"/>
      <c r="K1244" s="32"/>
      <c r="L1244" s="32"/>
      <c r="M1244" s="58"/>
    </row>
    <row r="1245" spans="1:13" s="45" customFormat="1" x14ac:dyDescent="0.25">
      <c r="A1245" s="46"/>
      <c r="C1245" s="31"/>
      <c r="D1245" s="31"/>
      <c r="E1245" s="31"/>
      <c r="F1245" s="31"/>
      <c r="G1245" s="32"/>
      <c r="H1245" s="32"/>
      <c r="I1245" s="32"/>
      <c r="J1245" s="32"/>
      <c r="K1245" s="32"/>
      <c r="L1245" s="32"/>
      <c r="M1245" s="58"/>
    </row>
    <row r="1246" spans="1:13" s="45" customFormat="1" x14ac:dyDescent="0.25">
      <c r="A1246" s="46"/>
      <c r="C1246" s="31"/>
      <c r="D1246" s="31"/>
      <c r="E1246" s="31"/>
      <c r="F1246" s="31"/>
      <c r="G1246" s="32"/>
      <c r="H1246" s="32"/>
      <c r="I1246" s="32"/>
      <c r="J1246" s="32"/>
      <c r="K1246" s="32"/>
      <c r="L1246" s="32"/>
      <c r="M1246" s="58"/>
    </row>
    <row r="1247" spans="1:13" s="45" customFormat="1" x14ac:dyDescent="0.25">
      <c r="A1247" s="46"/>
      <c r="C1247" s="31"/>
      <c r="D1247" s="31"/>
      <c r="E1247" s="31"/>
      <c r="F1247" s="31"/>
      <c r="G1247" s="32"/>
      <c r="H1247" s="32"/>
      <c r="I1247" s="32"/>
      <c r="J1247" s="32"/>
      <c r="K1247" s="32"/>
      <c r="L1247" s="32"/>
      <c r="M1247" s="58"/>
    </row>
    <row r="1248" spans="1:13" s="45" customFormat="1" x14ac:dyDescent="0.25">
      <c r="A1248" s="46"/>
      <c r="C1248" s="31"/>
      <c r="D1248" s="31"/>
      <c r="E1248" s="31"/>
      <c r="F1248" s="31"/>
      <c r="G1248" s="32"/>
      <c r="H1248" s="32"/>
      <c r="I1248" s="32"/>
      <c r="J1248" s="32"/>
      <c r="K1248" s="32"/>
      <c r="L1248" s="32"/>
      <c r="M1248" s="58"/>
    </row>
    <row r="1249" spans="1:13" s="45" customFormat="1" x14ac:dyDescent="0.25">
      <c r="A1249" s="46"/>
      <c r="C1249" s="31"/>
      <c r="D1249" s="31"/>
      <c r="E1249" s="31"/>
      <c r="F1249" s="31"/>
      <c r="G1249" s="32"/>
      <c r="H1249" s="32"/>
      <c r="I1249" s="32"/>
      <c r="J1249" s="32"/>
      <c r="K1249" s="32"/>
      <c r="L1249" s="32"/>
      <c r="M1249" s="58"/>
    </row>
    <row r="1250" spans="1:13" s="45" customFormat="1" x14ac:dyDescent="0.25">
      <c r="A1250" s="46"/>
      <c r="C1250" s="31"/>
      <c r="D1250" s="31"/>
      <c r="E1250" s="31"/>
      <c r="F1250" s="31"/>
      <c r="G1250" s="32"/>
      <c r="H1250" s="32"/>
      <c r="I1250" s="32"/>
      <c r="J1250" s="32"/>
      <c r="K1250" s="32"/>
      <c r="L1250" s="32"/>
      <c r="M1250" s="58"/>
    </row>
    <row r="1251" spans="1:13" s="45" customFormat="1" x14ac:dyDescent="0.25">
      <c r="A1251" s="46"/>
      <c r="C1251" s="31"/>
      <c r="D1251" s="31"/>
      <c r="E1251" s="31"/>
      <c r="F1251" s="31"/>
      <c r="G1251" s="32"/>
      <c r="H1251" s="32"/>
      <c r="I1251" s="32"/>
      <c r="J1251" s="32"/>
      <c r="K1251" s="32"/>
      <c r="L1251" s="32"/>
      <c r="M1251" s="58"/>
    </row>
    <row r="1252" spans="1:13" s="45" customFormat="1" x14ac:dyDescent="0.25">
      <c r="A1252" s="46"/>
      <c r="C1252" s="31"/>
      <c r="D1252" s="31"/>
      <c r="E1252" s="31"/>
      <c r="F1252" s="31"/>
      <c r="G1252" s="32"/>
      <c r="H1252" s="32"/>
      <c r="I1252" s="32"/>
      <c r="J1252" s="32"/>
      <c r="K1252" s="32"/>
      <c r="L1252" s="32"/>
      <c r="M1252" s="58"/>
    </row>
    <row r="1253" spans="1:13" s="45" customFormat="1" x14ac:dyDescent="0.25">
      <c r="A1253" s="46"/>
      <c r="C1253" s="31"/>
      <c r="D1253" s="31"/>
      <c r="E1253" s="31"/>
      <c r="F1253" s="31"/>
      <c r="G1253" s="32"/>
      <c r="H1253" s="32"/>
      <c r="I1253" s="32"/>
      <c r="J1253" s="32"/>
      <c r="K1253" s="32"/>
      <c r="L1253" s="32"/>
      <c r="M1253" s="58"/>
    </row>
    <row r="1254" spans="1:13" s="45" customFormat="1" x14ac:dyDescent="0.25">
      <c r="A1254" s="46"/>
      <c r="C1254" s="31"/>
      <c r="D1254" s="31"/>
      <c r="E1254" s="31"/>
      <c r="F1254" s="31"/>
      <c r="G1254" s="32"/>
      <c r="H1254" s="32"/>
      <c r="I1254" s="32"/>
      <c r="J1254" s="32"/>
      <c r="K1254" s="32"/>
      <c r="L1254" s="32"/>
      <c r="M1254" s="58"/>
    </row>
    <row r="1255" spans="1:13" s="45" customFormat="1" x14ac:dyDescent="0.25">
      <c r="A1255" s="46"/>
      <c r="C1255" s="31"/>
      <c r="D1255" s="31"/>
      <c r="E1255" s="31"/>
      <c r="F1255" s="31"/>
      <c r="G1255" s="32"/>
      <c r="H1255" s="32"/>
      <c r="I1255" s="32"/>
      <c r="J1255" s="32"/>
      <c r="K1255" s="32"/>
      <c r="L1255" s="32"/>
      <c r="M1255" s="58"/>
    </row>
    <row r="1256" spans="1:13" s="45" customFormat="1" x14ac:dyDescent="0.25">
      <c r="A1256" s="46"/>
      <c r="C1256" s="31"/>
      <c r="D1256" s="31"/>
      <c r="E1256" s="31"/>
      <c r="F1256" s="31"/>
      <c r="G1256" s="32"/>
      <c r="H1256" s="32"/>
      <c r="I1256" s="32"/>
      <c r="J1256" s="32"/>
      <c r="K1256" s="32"/>
      <c r="L1256" s="32"/>
      <c r="M1256" s="58"/>
    </row>
    <row r="1257" spans="1:13" s="45" customFormat="1" x14ac:dyDescent="0.25">
      <c r="A1257" s="46"/>
      <c r="C1257" s="31"/>
      <c r="D1257" s="31"/>
      <c r="E1257" s="31"/>
      <c r="F1257" s="31"/>
      <c r="G1257" s="32"/>
      <c r="H1257" s="32"/>
      <c r="I1257" s="32"/>
      <c r="J1257" s="32"/>
      <c r="K1257" s="32"/>
      <c r="L1257" s="32"/>
      <c r="M1257" s="58"/>
    </row>
    <row r="1258" spans="1:13" s="45" customFormat="1" x14ac:dyDescent="0.25">
      <c r="A1258" s="46"/>
      <c r="C1258" s="31"/>
      <c r="D1258" s="31"/>
      <c r="E1258" s="31"/>
      <c r="F1258" s="31"/>
      <c r="G1258" s="32"/>
      <c r="H1258" s="32"/>
      <c r="I1258" s="32"/>
      <c r="J1258" s="32"/>
      <c r="K1258" s="32"/>
      <c r="L1258" s="32"/>
      <c r="M1258" s="58"/>
    </row>
    <row r="1259" spans="1:13" s="45" customFormat="1" x14ac:dyDescent="0.25">
      <c r="A1259" s="46"/>
      <c r="C1259" s="31"/>
      <c r="D1259" s="31"/>
      <c r="E1259" s="31"/>
      <c r="F1259" s="31"/>
      <c r="G1259" s="32"/>
      <c r="H1259" s="32"/>
      <c r="I1259" s="32"/>
      <c r="J1259" s="32"/>
      <c r="K1259" s="32"/>
      <c r="L1259" s="32"/>
      <c r="M1259" s="58"/>
    </row>
    <row r="1260" spans="1:13" s="45" customFormat="1" x14ac:dyDescent="0.25">
      <c r="A1260" s="46"/>
      <c r="C1260" s="31"/>
      <c r="D1260" s="31"/>
      <c r="E1260" s="31"/>
      <c r="F1260" s="31"/>
      <c r="G1260" s="32"/>
      <c r="H1260" s="32"/>
      <c r="I1260" s="32"/>
      <c r="J1260" s="32"/>
      <c r="K1260" s="32"/>
      <c r="L1260" s="32"/>
      <c r="M1260" s="58"/>
    </row>
    <row r="1261" spans="1:13" s="45" customFormat="1" x14ac:dyDescent="0.25">
      <c r="A1261" s="46"/>
      <c r="C1261" s="31"/>
      <c r="D1261" s="31"/>
      <c r="E1261" s="31"/>
      <c r="F1261" s="31"/>
      <c r="G1261" s="32"/>
      <c r="H1261" s="32"/>
      <c r="I1261" s="32"/>
      <c r="J1261" s="32"/>
      <c r="K1261" s="32"/>
      <c r="L1261" s="32"/>
      <c r="M1261" s="58"/>
    </row>
    <row r="1262" spans="1:13" s="45" customFormat="1" x14ac:dyDescent="0.25">
      <c r="A1262" s="46"/>
      <c r="C1262" s="31"/>
      <c r="D1262" s="31"/>
      <c r="E1262" s="31"/>
      <c r="F1262" s="31"/>
      <c r="G1262" s="32"/>
      <c r="H1262" s="32"/>
      <c r="I1262" s="32"/>
      <c r="J1262" s="32"/>
      <c r="K1262" s="32"/>
      <c r="L1262" s="32"/>
      <c r="M1262" s="58"/>
    </row>
    <row r="1263" spans="1:13" s="45" customFormat="1" x14ac:dyDescent="0.25">
      <c r="A1263" s="46"/>
      <c r="C1263" s="31"/>
      <c r="D1263" s="31"/>
      <c r="E1263" s="31"/>
      <c r="F1263" s="31"/>
      <c r="G1263" s="32"/>
      <c r="H1263" s="32"/>
      <c r="I1263" s="32"/>
      <c r="J1263" s="32"/>
      <c r="K1263" s="32"/>
      <c r="L1263" s="32"/>
      <c r="M1263" s="58"/>
    </row>
    <row r="1264" spans="1:13" s="45" customFormat="1" x14ac:dyDescent="0.25">
      <c r="A1264" s="46"/>
      <c r="C1264" s="31"/>
      <c r="D1264" s="31"/>
      <c r="E1264" s="31"/>
      <c r="F1264" s="31"/>
      <c r="G1264" s="32"/>
      <c r="H1264" s="32"/>
      <c r="I1264" s="32"/>
      <c r="J1264" s="32"/>
      <c r="K1264" s="32"/>
      <c r="L1264" s="32"/>
      <c r="M1264" s="58"/>
    </row>
    <row r="1265" spans="1:13" s="45" customFormat="1" x14ac:dyDescent="0.25">
      <c r="A1265" s="46"/>
      <c r="C1265" s="31"/>
      <c r="D1265" s="31"/>
      <c r="E1265" s="31"/>
      <c r="F1265" s="31"/>
      <c r="G1265" s="32"/>
      <c r="H1265" s="32"/>
      <c r="I1265" s="32"/>
      <c r="J1265" s="32"/>
      <c r="K1265" s="32"/>
      <c r="L1265" s="32"/>
      <c r="M1265" s="58"/>
    </row>
    <row r="1266" spans="1:13" s="45" customFormat="1" x14ac:dyDescent="0.25">
      <c r="A1266" s="46"/>
      <c r="C1266" s="31"/>
      <c r="D1266" s="31"/>
      <c r="E1266" s="31"/>
      <c r="F1266" s="31"/>
      <c r="G1266" s="32"/>
      <c r="H1266" s="32"/>
      <c r="I1266" s="32"/>
      <c r="J1266" s="32"/>
      <c r="K1266" s="32"/>
      <c r="L1266" s="32"/>
      <c r="M1266" s="58"/>
    </row>
    <row r="1267" spans="1:13" s="45" customFormat="1" x14ac:dyDescent="0.25">
      <c r="A1267" s="46"/>
      <c r="C1267" s="31"/>
      <c r="D1267" s="31"/>
      <c r="E1267" s="31"/>
      <c r="F1267" s="31"/>
      <c r="G1267" s="32"/>
      <c r="H1267" s="32"/>
      <c r="I1267" s="32"/>
      <c r="J1267" s="32"/>
      <c r="K1267" s="32"/>
      <c r="L1267" s="32"/>
      <c r="M1267" s="58"/>
    </row>
    <row r="1268" spans="1:13" s="45" customFormat="1" x14ac:dyDescent="0.25">
      <c r="A1268" s="46"/>
      <c r="C1268" s="31"/>
      <c r="D1268" s="31"/>
      <c r="E1268" s="31"/>
      <c r="F1268" s="31"/>
      <c r="G1268" s="32"/>
      <c r="H1268" s="32"/>
      <c r="I1268" s="32"/>
      <c r="J1268" s="32"/>
      <c r="K1268" s="32"/>
      <c r="L1268" s="32"/>
      <c r="M1268" s="58"/>
    </row>
    <row r="1269" spans="1:13" s="45" customFormat="1" x14ac:dyDescent="0.25">
      <c r="A1269" s="46"/>
      <c r="C1269" s="31"/>
      <c r="D1269" s="31"/>
      <c r="E1269" s="31"/>
      <c r="F1269" s="31"/>
      <c r="G1269" s="32"/>
      <c r="H1269" s="32"/>
      <c r="I1269" s="32"/>
      <c r="J1269" s="32"/>
      <c r="K1269" s="32"/>
      <c r="L1269" s="32"/>
      <c r="M1269" s="58"/>
    </row>
    <row r="1270" spans="1:13" s="45" customFormat="1" x14ac:dyDescent="0.25">
      <c r="A1270" s="46"/>
      <c r="C1270" s="31"/>
      <c r="D1270" s="31"/>
      <c r="E1270" s="31"/>
      <c r="F1270" s="31"/>
      <c r="G1270" s="32"/>
      <c r="H1270" s="32"/>
      <c r="I1270" s="32"/>
      <c r="J1270" s="32"/>
      <c r="K1270" s="32"/>
      <c r="L1270" s="32"/>
      <c r="M1270" s="58"/>
    </row>
    <row r="1271" spans="1:13" s="45" customFormat="1" x14ac:dyDescent="0.25">
      <c r="A1271" s="46"/>
      <c r="C1271" s="31"/>
      <c r="D1271" s="31"/>
      <c r="E1271" s="31"/>
      <c r="F1271" s="31"/>
      <c r="G1271" s="32"/>
      <c r="H1271" s="32"/>
      <c r="I1271" s="32"/>
      <c r="J1271" s="32"/>
      <c r="K1271" s="32"/>
      <c r="L1271" s="32"/>
      <c r="M1271" s="58"/>
    </row>
    <row r="1272" spans="1:13" s="45" customFormat="1" x14ac:dyDescent="0.25">
      <c r="A1272" s="46"/>
      <c r="C1272" s="31"/>
      <c r="D1272" s="31"/>
      <c r="E1272" s="31"/>
      <c r="F1272" s="31"/>
      <c r="G1272" s="32"/>
      <c r="H1272" s="32"/>
      <c r="I1272" s="32"/>
      <c r="J1272" s="32"/>
      <c r="K1272" s="32"/>
      <c r="L1272" s="32"/>
      <c r="M1272" s="58"/>
    </row>
    <row r="1273" spans="1:13" s="45" customFormat="1" x14ac:dyDescent="0.25">
      <c r="A1273" s="46"/>
      <c r="C1273" s="31"/>
      <c r="D1273" s="31"/>
      <c r="E1273" s="31"/>
      <c r="F1273" s="31"/>
      <c r="G1273" s="32"/>
      <c r="H1273" s="32"/>
      <c r="I1273" s="32"/>
      <c r="J1273" s="32"/>
      <c r="K1273" s="32"/>
      <c r="L1273" s="32"/>
      <c r="M1273" s="58"/>
    </row>
    <row r="1274" spans="1:13" s="45" customFormat="1" x14ac:dyDescent="0.25">
      <c r="A1274" s="46"/>
      <c r="C1274" s="31"/>
      <c r="D1274" s="31"/>
      <c r="E1274" s="31"/>
      <c r="F1274" s="31"/>
      <c r="G1274" s="32"/>
      <c r="H1274" s="32"/>
      <c r="I1274" s="32"/>
      <c r="J1274" s="32"/>
      <c r="K1274" s="32"/>
      <c r="L1274" s="32"/>
      <c r="M1274" s="58"/>
    </row>
    <row r="1275" spans="1:13" s="45" customFormat="1" x14ac:dyDescent="0.25">
      <c r="A1275" s="46"/>
      <c r="C1275" s="31"/>
      <c r="D1275" s="31"/>
      <c r="E1275" s="31"/>
      <c r="F1275" s="31"/>
      <c r="G1275" s="32"/>
      <c r="H1275" s="32"/>
      <c r="I1275" s="32"/>
      <c r="J1275" s="32"/>
      <c r="K1275" s="32"/>
      <c r="L1275" s="32"/>
      <c r="M1275" s="58"/>
    </row>
    <row r="1276" spans="1:13" s="45" customFormat="1" x14ac:dyDescent="0.25">
      <c r="A1276" s="46"/>
      <c r="C1276" s="31"/>
      <c r="D1276" s="31"/>
      <c r="E1276" s="31"/>
      <c r="F1276" s="31"/>
      <c r="G1276" s="32"/>
      <c r="H1276" s="32"/>
      <c r="I1276" s="32"/>
      <c r="J1276" s="32"/>
      <c r="K1276" s="32"/>
      <c r="L1276" s="32"/>
      <c r="M1276" s="58"/>
    </row>
    <row r="1277" spans="1:13" s="45" customFormat="1" x14ac:dyDescent="0.25">
      <c r="A1277" s="46"/>
      <c r="C1277" s="31"/>
      <c r="D1277" s="31"/>
      <c r="E1277" s="31"/>
      <c r="F1277" s="31"/>
      <c r="G1277" s="32"/>
      <c r="H1277" s="32"/>
      <c r="I1277" s="32"/>
      <c r="J1277" s="32"/>
      <c r="K1277" s="32"/>
      <c r="L1277" s="32"/>
      <c r="M1277" s="58"/>
    </row>
    <row r="1278" spans="1:13" s="45" customFormat="1" x14ac:dyDescent="0.25">
      <c r="A1278" s="46"/>
      <c r="C1278" s="31"/>
      <c r="D1278" s="31"/>
      <c r="E1278" s="31"/>
      <c r="F1278" s="31"/>
      <c r="G1278" s="32"/>
      <c r="H1278" s="32"/>
      <c r="I1278" s="32"/>
      <c r="J1278" s="32"/>
      <c r="K1278" s="32"/>
      <c r="L1278" s="32"/>
      <c r="M1278" s="58"/>
    </row>
    <row r="1279" spans="1:13" s="45" customFormat="1" x14ac:dyDescent="0.25">
      <c r="A1279" s="46"/>
      <c r="C1279" s="31"/>
      <c r="D1279" s="31"/>
      <c r="E1279" s="31"/>
      <c r="F1279" s="31"/>
      <c r="G1279" s="32"/>
      <c r="H1279" s="32"/>
      <c r="I1279" s="32"/>
      <c r="J1279" s="32"/>
      <c r="K1279" s="32"/>
      <c r="L1279" s="32"/>
      <c r="M1279" s="58"/>
    </row>
    <row r="1280" spans="1:13" s="45" customFormat="1" x14ac:dyDescent="0.25">
      <c r="A1280" s="46"/>
      <c r="C1280" s="31"/>
      <c r="D1280" s="31"/>
      <c r="E1280" s="31"/>
      <c r="F1280" s="31"/>
      <c r="G1280" s="32"/>
      <c r="H1280" s="32"/>
      <c r="I1280" s="32"/>
      <c r="J1280" s="32"/>
      <c r="K1280" s="32"/>
      <c r="L1280" s="32"/>
      <c r="M1280" s="58"/>
    </row>
    <row r="1281" spans="1:13" s="45" customFormat="1" x14ac:dyDescent="0.25">
      <c r="A1281" s="46"/>
      <c r="C1281" s="31"/>
      <c r="D1281" s="31"/>
      <c r="E1281" s="31"/>
      <c r="F1281" s="31"/>
      <c r="G1281" s="32"/>
      <c r="H1281" s="32"/>
      <c r="I1281" s="32"/>
      <c r="J1281" s="32"/>
      <c r="K1281" s="32"/>
      <c r="L1281" s="32"/>
      <c r="M1281" s="58"/>
    </row>
    <row r="1282" spans="1:13" s="45" customFormat="1" x14ac:dyDescent="0.25">
      <c r="A1282" s="46"/>
      <c r="C1282" s="31"/>
      <c r="D1282" s="31"/>
      <c r="E1282" s="31"/>
      <c r="F1282" s="31"/>
      <c r="G1282" s="32"/>
      <c r="H1282" s="32"/>
      <c r="I1282" s="32"/>
      <c r="J1282" s="32"/>
      <c r="K1282" s="32"/>
      <c r="L1282" s="32"/>
      <c r="M1282" s="58"/>
    </row>
    <row r="1283" spans="1:13" s="45" customFormat="1" x14ac:dyDescent="0.25">
      <c r="A1283" s="46"/>
      <c r="C1283" s="31"/>
      <c r="D1283" s="31"/>
      <c r="E1283" s="31"/>
      <c r="F1283" s="31"/>
      <c r="G1283" s="32"/>
      <c r="H1283" s="32"/>
      <c r="I1283" s="32"/>
      <c r="J1283" s="32"/>
      <c r="K1283" s="32"/>
      <c r="L1283" s="32"/>
      <c r="M1283" s="58"/>
    </row>
    <row r="1284" spans="1:13" s="45" customFormat="1" x14ac:dyDescent="0.25">
      <c r="A1284" s="46"/>
      <c r="C1284" s="31"/>
      <c r="D1284" s="31"/>
      <c r="E1284" s="31"/>
      <c r="F1284" s="31"/>
      <c r="G1284" s="32"/>
      <c r="H1284" s="32"/>
      <c r="I1284" s="32"/>
      <c r="J1284" s="32"/>
      <c r="K1284" s="32"/>
      <c r="L1284" s="32"/>
      <c r="M1284" s="58"/>
    </row>
    <row r="1285" spans="1:13" s="45" customFormat="1" x14ac:dyDescent="0.25">
      <c r="A1285" s="46"/>
      <c r="C1285" s="31"/>
      <c r="D1285" s="31"/>
      <c r="E1285" s="31"/>
      <c r="F1285" s="31"/>
      <c r="G1285" s="32"/>
      <c r="H1285" s="32"/>
      <c r="I1285" s="32"/>
      <c r="J1285" s="32"/>
      <c r="K1285" s="32"/>
      <c r="L1285" s="32"/>
      <c r="M1285" s="58"/>
    </row>
    <row r="1286" spans="1:13" s="45" customFormat="1" x14ac:dyDescent="0.25">
      <c r="A1286" s="46"/>
      <c r="C1286" s="31"/>
      <c r="D1286" s="31"/>
      <c r="E1286" s="31"/>
      <c r="F1286" s="31"/>
      <c r="G1286" s="32"/>
      <c r="H1286" s="32"/>
      <c r="I1286" s="32"/>
      <c r="J1286" s="32"/>
      <c r="K1286" s="32"/>
      <c r="L1286" s="32"/>
      <c r="M1286" s="58"/>
    </row>
    <row r="1287" spans="1:13" s="45" customFormat="1" x14ac:dyDescent="0.25">
      <c r="A1287" s="46"/>
      <c r="C1287" s="31"/>
      <c r="D1287" s="31"/>
      <c r="E1287" s="31"/>
      <c r="F1287" s="31"/>
      <c r="G1287" s="32"/>
      <c r="H1287" s="32"/>
      <c r="I1287" s="32"/>
      <c r="J1287" s="32"/>
      <c r="K1287" s="32"/>
      <c r="L1287" s="32"/>
      <c r="M1287" s="58"/>
    </row>
    <row r="1288" spans="1:13" s="45" customFormat="1" x14ac:dyDescent="0.25">
      <c r="A1288" s="46"/>
      <c r="C1288" s="31"/>
      <c r="D1288" s="31"/>
      <c r="E1288" s="31"/>
      <c r="F1288" s="31"/>
      <c r="G1288" s="32"/>
      <c r="H1288" s="32"/>
      <c r="I1288" s="32"/>
      <c r="J1288" s="32"/>
      <c r="K1288" s="32"/>
      <c r="L1288" s="32"/>
      <c r="M1288" s="58"/>
    </row>
    <row r="1289" spans="1:13" s="45" customFormat="1" x14ac:dyDescent="0.25">
      <c r="A1289" s="46"/>
      <c r="C1289" s="31"/>
      <c r="D1289" s="31"/>
      <c r="E1289" s="31"/>
      <c r="F1289" s="31"/>
      <c r="G1289" s="32"/>
      <c r="H1289" s="32"/>
      <c r="I1289" s="32"/>
      <c r="J1289" s="32"/>
      <c r="K1289" s="32"/>
      <c r="L1289" s="32"/>
      <c r="M1289" s="58"/>
    </row>
    <row r="1290" spans="1:13" s="45" customFormat="1" x14ac:dyDescent="0.25">
      <c r="A1290" s="46"/>
      <c r="C1290" s="31"/>
      <c r="D1290" s="31"/>
      <c r="E1290" s="31"/>
      <c r="F1290" s="31"/>
      <c r="G1290" s="32"/>
      <c r="H1290" s="32"/>
      <c r="I1290" s="32"/>
      <c r="J1290" s="32"/>
      <c r="K1290" s="32"/>
      <c r="L1290" s="32"/>
      <c r="M1290" s="58"/>
    </row>
    <row r="1291" spans="1:13" s="45" customFormat="1" x14ac:dyDescent="0.25">
      <c r="A1291" s="46"/>
      <c r="C1291" s="31"/>
      <c r="D1291" s="31"/>
      <c r="E1291" s="31"/>
      <c r="F1291" s="31"/>
      <c r="G1291" s="32"/>
      <c r="H1291" s="32"/>
      <c r="I1291" s="32"/>
      <c r="J1291" s="32"/>
      <c r="K1291" s="32"/>
      <c r="L1291" s="32"/>
      <c r="M1291" s="58"/>
    </row>
    <row r="1292" spans="1:13" s="45" customFormat="1" x14ac:dyDescent="0.25">
      <c r="A1292" s="46"/>
      <c r="C1292" s="31"/>
      <c r="D1292" s="31"/>
      <c r="E1292" s="31"/>
      <c r="F1292" s="31"/>
      <c r="G1292" s="32"/>
      <c r="H1292" s="32"/>
      <c r="I1292" s="32"/>
      <c r="J1292" s="32"/>
      <c r="K1292" s="32"/>
      <c r="L1292" s="32"/>
      <c r="M1292" s="58"/>
    </row>
    <row r="1293" spans="1:13" s="45" customFormat="1" x14ac:dyDescent="0.25">
      <c r="A1293" s="46"/>
      <c r="C1293" s="31"/>
      <c r="D1293" s="31"/>
      <c r="E1293" s="31"/>
      <c r="F1293" s="31"/>
      <c r="G1293" s="32"/>
      <c r="H1293" s="32"/>
      <c r="I1293" s="32"/>
      <c r="J1293" s="32"/>
      <c r="K1293" s="32"/>
      <c r="L1293" s="32"/>
      <c r="M1293" s="58"/>
    </row>
    <row r="1294" spans="1:13" s="45" customFormat="1" x14ac:dyDescent="0.25">
      <c r="A1294" s="46"/>
      <c r="C1294" s="31"/>
      <c r="D1294" s="31"/>
      <c r="E1294" s="31"/>
      <c r="F1294" s="31"/>
      <c r="G1294" s="32"/>
      <c r="H1294" s="32"/>
      <c r="I1294" s="32"/>
      <c r="J1294" s="32"/>
      <c r="K1294" s="32"/>
      <c r="L1294" s="32"/>
      <c r="M1294" s="58"/>
    </row>
    <row r="1295" spans="1:13" s="45" customFormat="1" x14ac:dyDescent="0.25">
      <c r="A1295" s="46"/>
      <c r="C1295" s="31"/>
      <c r="D1295" s="31"/>
      <c r="E1295" s="31"/>
      <c r="F1295" s="31"/>
      <c r="G1295" s="32"/>
      <c r="H1295" s="32"/>
      <c r="I1295" s="32"/>
      <c r="J1295" s="32"/>
      <c r="K1295" s="32"/>
      <c r="L1295" s="32"/>
      <c r="M1295" s="58"/>
    </row>
    <row r="1296" spans="1:13" s="45" customFormat="1" x14ac:dyDescent="0.25">
      <c r="A1296" s="46"/>
      <c r="C1296" s="31"/>
      <c r="D1296" s="31"/>
      <c r="E1296" s="31"/>
      <c r="F1296" s="31"/>
      <c r="G1296" s="32"/>
      <c r="H1296" s="32"/>
      <c r="I1296" s="32"/>
      <c r="J1296" s="32"/>
      <c r="K1296" s="32"/>
      <c r="L1296" s="32"/>
      <c r="M1296" s="58"/>
    </row>
    <row r="1297" spans="1:13" s="45" customFormat="1" x14ac:dyDescent="0.25">
      <c r="A1297" s="46"/>
      <c r="C1297" s="31"/>
      <c r="D1297" s="31"/>
      <c r="E1297" s="31"/>
      <c r="F1297" s="31"/>
      <c r="G1297" s="32"/>
      <c r="H1297" s="32"/>
      <c r="I1297" s="32"/>
      <c r="J1297" s="32"/>
      <c r="K1297" s="32"/>
      <c r="L1297" s="32"/>
      <c r="M1297" s="58"/>
    </row>
    <row r="1298" spans="1:13" s="45" customFormat="1" x14ac:dyDescent="0.25">
      <c r="A1298" s="46"/>
      <c r="C1298" s="31"/>
      <c r="D1298" s="31"/>
      <c r="E1298" s="31"/>
      <c r="F1298" s="31"/>
      <c r="G1298" s="32"/>
      <c r="H1298" s="32"/>
      <c r="I1298" s="32"/>
      <c r="J1298" s="32"/>
      <c r="K1298" s="32"/>
      <c r="L1298" s="32"/>
      <c r="M1298" s="58"/>
    </row>
    <row r="1299" spans="1:13" s="45" customFormat="1" x14ac:dyDescent="0.25">
      <c r="A1299" s="46"/>
      <c r="C1299" s="31"/>
      <c r="D1299" s="31"/>
      <c r="E1299" s="31"/>
      <c r="F1299" s="31"/>
      <c r="G1299" s="32"/>
      <c r="H1299" s="32"/>
      <c r="I1299" s="32"/>
      <c r="J1299" s="32"/>
      <c r="K1299" s="32"/>
      <c r="L1299" s="32"/>
      <c r="M1299" s="58"/>
    </row>
    <row r="1300" spans="1:13" s="45" customFormat="1" x14ac:dyDescent="0.25">
      <c r="A1300" s="46"/>
      <c r="C1300" s="31"/>
      <c r="D1300" s="31"/>
      <c r="E1300" s="31"/>
      <c r="F1300" s="31"/>
      <c r="G1300" s="32"/>
      <c r="H1300" s="32"/>
      <c r="I1300" s="32"/>
      <c r="J1300" s="32"/>
      <c r="K1300" s="32"/>
      <c r="L1300" s="32"/>
      <c r="M1300" s="58"/>
    </row>
    <row r="1301" spans="1:13" s="45" customFormat="1" x14ac:dyDescent="0.25">
      <c r="A1301" s="46"/>
      <c r="C1301" s="31"/>
      <c r="D1301" s="31"/>
      <c r="E1301" s="31"/>
      <c r="F1301" s="31"/>
      <c r="G1301" s="32"/>
      <c r="H1301" s="32"/>
      <c r="I1301" s="32"/>
      <c r="J1301" s="32"/>
      <c r="K1301" s="32"/>
      <c r="L1301" s="32"/>
      <c r="M1301" s="58"/>
    </row>
    <row r="1302" spans="1:13" s="45" customFormat="1" x14ac:dyDescent="0.25">
      <c r="A1302" s="46"/>
      <c r="C1302" s="31"/>
      <c r="D1302" s="31"/>
      <c r="E1302" s="31"/>
      <c r="F1302" s="31"/>
      <c r="G1302" s="32"/>
      <c r="H1302" s="32"/>
      <c r="I1302" s="32"/>
      <c r="J1302" s="32"/>
      <c r="K1302" s="32"/>
      <c r="L1302" s="32"/>
      <c r="M1302" s="58"/>
    </row>
    <row r="1303" spans="1:13" s="45" customFormat="1" x14ac:dyDescent="0.25">
      <c r="A1303" s="46"/>
      <c r="C1303" s="31"/>
      <c r="D1303" s="31"/>
      <c r="E1303" s="31"/>
      <c r="F1303" s="31"/>
      <c r="G1303" s="32"/>
      <c r="H1303" s="32"/>
      <c r="I1303" s="32"/>
      <c r="J1303" s="32"/>
      <c r="K1303" s="32"/>
      <c r="L1303" s="32"/>
      <c r="M1303" s="58"/>
    </row>
    <row r="1304" spans="1:13" s="45" customFormat="1" x14ac:dyDescent="0.25">
      <c r="A1304" s="46"/>
      <c r="C1304" s="31"/>
      <c r="D1304" s="31"/>
      <c r="E1304" s="31"/>
      <c r="F1304" s="31"/>
      <c r="G1304" s="32"/>
      <c r="H1304" s="32"/>
      <c r="I1304" s="32"/>
      <c r="J1304" s="32"/>
      <c r="K1304" s="32"/>
      <c r="L1304" s="32"/>
      <c r="M1304" s="58"/>
    </row>
    <row r="1305" spans="1:13" s="45" customFormat="1" x14ac:dyDescent="0.25">
      <c r="A1305" s="46"/>
      <c r="C1305" s="31"/>
      <c r="D1305" s="31"/>
      <c r="E1305" s="31"/>
      <c r="F1305" s="31"/>
      <c r="G1305" s="32"/>
      <c r="H1305" s="32"/>
      <c r="I1305" s="32"/>
      <c r="J1305" s="32"/>
      <c r="K1305" s="32"/>
      <c r="L1305" s="32"/>
      <c r="M1305" s="58"/>
    </row>
    <row r="1306" spans="1:13" s="45" customFormat="1" x14ac:dyDescent="0.25">
      <c r="A1306" s="46"/>
      <c r="C1306" s="31"/>
      <c r="D1306" s="31"/>
      <c r="E1306" s="31"/>
      <c r="F1306" s="31"/>
      <c r="G1306" s="32"/>
      <c r="H1306" s="32"/>
      <c r="I1306" s="32"/>
      <c r="J1306" s="32"/>
      <c r="K1306" s="32"/>
      <c r="L1306" s="32"/>
      <c r="M1306" s="58"/>
    </row>
    <row r="1307" spans="1:13" s="45" customFormat="1" x14ac:dyDescent="0.25">
      <c r="A1307" s="46"/>
      <c r="C1307" s="31"/>
      <c r="D1307" s="31"/>
      <c r="E1307" s="31"/>
      <c r="F1307" s="31"/>
      <c r="G1307" s="32"/>
      <c r="H1307" s="32"/>
      <c r="I1307" s="32"/>
      <c r="J1307" s="32"/>
      <c r="K1307" s="32"/>
      <c r="L1307" s="32"/>
      <c r="M1307" s="58"/>
    </row>
    <row r="1308" spans="1:13" s="45" customFormat="1" x14ac:dyDescent="0.25">
      <c r="A1308" s="46"/>
      <c r="C1308" s="31"/>
      <c r="D1308" s="31"/>
      <c r="E1308" s="31"/>
      <c r="F1308" s="31"/>
      <c r="G1308" s="32"/>
      <c r="H1308" s="32"/>
      <c r="I1308" s="32"/>
      <c r="J1308" s="32"/>
      <c r="K1308" s="32"/>
      <c r="L1308" s="32"/>
      <c r="M1308" s="58"/>
    </row>
    <row r="1309" spans="1:13" s="45" customFormat="1" x14ac:dyDescent="0.25">
      <c r="A1309" s="46"/>
      <c r="C1309" s="31"/>
      <c r="D1309" s="31"/>
      <c r="E1309" s="31"/>
      <c r="F1309" s="31"/>
      <c r="G1309" s="32"/>
      <c r="H1309" s="32"/>
      <c r="I1309" s="32"/>
      <c r="J1309" s="32"/>
      <c r="K1309" s="32"/>
      <c r="L1309" s="32"/>
      <c r="M1309" s="58"/>
    </row>
    <row r="1310" spans="1:13" s="45" customFormat="1" x14ac:dyDescent="0.25">
      <c r="A1310" s="46"/>
      <c r="C1310" s="31"/>
      <c r="D1310" s="31"/>
      <c r="E1310" s="31"/>
      <c r="F1310" s="31"/>
      <c r="G1310" s="32"/>
      <c r="H1310" s="32"/>
      <c r="I1310" s="32"/>
      <c r="J1310" s="32"/>
      <c r="K1310" s="32"/>
      <c r="L1310" s="32"/>
      <c r="M1310" s="58"/>
    </row>
    <row r="1311" spans="1:13" s="45" customFormat="1" x14ac:dyDescent="0.25">
      <c r="A1311" s="46"/>
      <c r="C1311" s="31"/>
      <c r="D1311" s="31"/>
      <c r="E1311" s="31"/>
      <c r="F1311" s="31"/>
      <c r="G1311" s="32"/>
      <c r="H1311" s="32"/>
      <c r="I1311" s="32"/>
      <c r="J1311" s="32"/>
      <c r="K1311" s="32"/>
      <c r="L1311" s="32"/>
      <c r="M1311" s="58"/>
    </row>
    <row r="1312" spans="1:13" s="45" customFormat="1" x14ac:dyDescent="0.25">
      <c r="A1312" s="46"/>
      <c r="C1312" s="31"/>
      <c r="D1312" s="31"/>
      <c r="E1312" s="31"/>
      <c r="F1312" s="31"/>
      <c r="G1312" s="32"/>
      <c r="H1312" s="32"/>
      <c r="I1312" s="32"/>
      <c r="J1312" s="32"/>
      <c r="K1312" s="32"/>
      <c r="L1312" s="32"/>
      <c r="M1312" s="58"/>
    </row>
    <row r="1313" spans="1:13" s="45" customFormat="1" x14ac:dyDescent="0.25">
      <c r="A1313" s="46"/>
      <c r="C1313" s="31"/>
      <c r="D1313" s="31"/>
      <c r="E1313" s="31"/>
      <c r="F1313" s="31"/>
      <c r="G1313" s="32"/>
      <c r="H1313" s="32"/>
      <c r="I1313" s="32"/>
      <c r="J1313" s="32"/>
      <c r="K1313" s="32"/>
      <c r="L1313" s="32"/>
      <c r="M1313" s="58"/>
    </row>
    <row r="1314" spans="1:13" s="45" customFormat="1" x14ac:dyDescent="0.25">
      <c r="A1314" s="46"/>
      <c r="C1314" s="31"/>
      <c r="D1314" s="31"/>
      <c r="E1314" s="31"/>
      <c r="F1314" s="31"/>
      <c r="G1314" s="32"/>
      <c r="H1314" s="32"/>
      <c r="I1314" s="32"/>
      <c r="J1314" s="32"/>
      <c r="K1314" s="32"/>
      <c r="L1314" s="32"/>
      <c r="M1314" s="58"/>
    </row>
    <row r="1315" spans="1:13" s="45" customFormat="1" x14ac:dyDescent="0.25">
      <c r="A1315" s="46"/>
      <c r="C1315" s="31"/>
      <c r="D1315" s="31"/>
      <c r="E1315" s="31"/>
      <c r="F1315" s="31"/>
      <c r="G1315" s="32"/>
      <c r="H1315" s="32"/>
      <c r="I1315" s="32"/>
      <c r="J1315" s="32"/>
      <c r="K1315" s="32"/>
      <c r="L1315" s="32"/>
      <c r="M1315" s="58"/>
    </row>
    <row r="1316" spans="1:13" s="45" customFormat="1" x14ac:dyDescent="0.25">
      <c r="A1316" s="46"/>
      <c r="C1316" s="31"/>
      <c r="D1316" s="31"/>
      <c r="E1316" s="31"/>
      <c r="F1316" s="31"/>
      <c r="G1316" s="32"/>
      <c r="H1316" s="32"/>
      <c r="I1316" s="32"/>
      <c r="J1316" s="32"/>
      <c r="K1316" s="32"/>
      <c r="L1316" s="32"/>
      <c r="M1316" s="58"/>
    </row>
    <row r="1317" spans="1:13" s="45" customFormat="1" x14ac:dyDescent="0.25">
      <c r="A1317" s="46"/>
      <c r="C1317" s="31"/>
      <c r="D1317" s="31"/>
      <c r="E1317" s="31"/>
      <c r="F1317" s="31"/>
      <c r="G1317" s="32"/>
      <c r="H1317" s="32"/>
      <c r="I1317" s="32"/>
      <c r="J1317" s="32"/>
      <c r="K1317" s="32"/>
      <c r="L1317" s="32"/>
      <c r="M1317" s="58"/>
    </row>
    <row r="1318" spans="1:13" s="45" customFormat="1" x14ac:dyDescent="0.25">
      <c r="A1318" s="46"/>
      <c r="C1318" s="31"/>
      <c r="D1318" s="31"/>
      <c r="E1318" s="31"/>
      <c r="F1318" s="31"/>
      <c r="G1318" s="32"/>
      <c r="H1318" s="32"/>
      <c r="I1318" s="32"/>
      <c r="J1318" s="32"/>
      <c r="K1318" s="32"/>
      <c r="L1318" s="32"/>
      <c r="M1318" s="58"/>
    </row>
    <row r="1319" spans="1:13" s="45" customFormat="1" x14ac:dyDescent="0.25">
      <c r="A1319" s="46"/>
      <c r="C1319" s="31"/>
      <c r="D1319" s="31"/>
      <c r="E1319" s="31"/>
      <c r="F1319" s="31"/>
      <c r="G1319" s="32"/>
      <c r="H1319" s="32"/>
      <c r="I1319" s="32"/>
      <c r="J1319" s="32"/>
      <c r="K1319" s="32"/>
      <c r="L1319" s="32"/>
      <c r="M1319" s="58"/>
    </row>
    <row r="1320" spans="1:13" s="45" customFormat="1" x14ac:dyDescent="0.25">
      <c r="A1320" s="46"/>
      <c r="C1320" s="31"/>
      <c r="D1320" s="31"/>
      <c r="E1320" s="31"/>
      <c r="F1320" s="31"/>
      <c r="G1320" s="32"/>
      <c r="H1320" s="32"/>
      <c r="I1320" s="32"/>
      <c r="J1320" s="32"/>
      <c r="K1320" s="32"/>
      <c r="L1320" s="32"/>
      <c r="M1320" s="58"/>
    </row>
    <row r="1321" spans="1:13" s="45" customFormat="1" x14ac:dyDescent="0.25">
      <c r="A1321" s="46"/>
      <c r="C1321" s="31"/>
      <c r="D1321" s="31"/>
      <c r="E1321" s="31"/>
      <c r="F1321" s="31"/>
      <c r="G1321" s="32"/>
      <c r="H1321" s="32"/>
      <c r="I1321" s="32"/>
      <c r="J1321" s="32"/>
      <c r="K1321" s="32"/>
      <c r="L1321" s="32"/>
      <c r="M1321" s="58"/>
    </row>
    <row r="1322" spans="1:13" s="45" customFormat="1" x14ac:dyDescent="0.25">
      <c r="A1322" s="46"/>
      <c r="C1322" s="31"/>
      <c r="D1322" s="31"/>
      <c r="E1322" s="31"/>
      <c r="F1322" s="31"/>
      <c r="G1322" s="32"/>
      <c r="H1322" s="32"/>
      <c r="I1322" s="32"/>
      <c r="J1322" s="32"/>
      <c r="K1322" s="32"/>
      <c r="L1322" s="32"/>
      <c r="M1322" s="58"/>
    </row>
    <row r="1323" spans="1:13" s="45" customFormat="1" x14ac:dyDescent="0.25">
      <c r="A1323" s="46"/>
      <c r="C1323" s="31"/>
      <c r="D1323" s="31"/>
      <c r="E1323" s="31"/>
      <c r="F1323" s="31"/>
      <c r="G1323" s="32"/>
      <c r="H1323" s="32"/>
      <c r="I1323" s="32"/>
      <c r="J1323" s="32"/>
      <c r="K1323" s="32"/>
      <c r="L1323" s="32"/>
      <c r="M1323" s="58"/>
    </row>
    <row r="1324" spans="1:13" s="45" customFormat="1" x14ac:dyDescent="0.25">
      <c r="A1324" s="46"/>
      <c r="C1324" s="31"/>
      <c r="D1324" s="31"/>
      <c r="E1324" s="31"/>
      <c r="F1324" s="31"/>
      <c r="G1324" s="32"/>
      <c r="H1324" s="32"/>
      <c r="I1324" s="32"/>
      <c r="J1324" s="32"/>
      <c r="K1324" s="32"/>
      <c r="L1324" s="32"/>
      <c r="M1324" s="58"/>
    </row>
    <row r="1325" spans="1:13" s="45" customFormat="1" x14ac:dyDescent="0.25">
      <c r="A1325" s="46"/>
      <c r="C1325" s="31"/>
      <c r="D1325" s="31"/>
      <c r="E1325" s="31"/>
      <c r="F1325" s="31"/>
      <c r="G1325" s="32"/>
      <c r="H1325" s="32"/>
      <c r="I1325" s="32"/>
      <c r="J1325" s="32"/>
      <c r="K1325" s="32"/>
      <c r="L1325" s="32"/>
      <c r="M1325" s="58"/>
    </row>
    <row r="1326" spans="1:13" s="45" customFormat="1" x14ac:dyDescent="0.25">
      <c r="A1326" s="46"/>
      <c r="C1326" s="31"/>
      <c r="D1326" s="31"/>
      <c r="E1326" s="31"/>
      <c r="F1326" s="31"/>
      <c r="G1326" s="32"/>
      <c r="H1326" s="32"/>
      <c r="I1326" s="32"/>
      <c r="J1326" s="32"/>
      <c r="K1326" s="32"/>
      <c r="L1326" s="32"/>
      <c r="M1326" s="58"/>
    </row>
    <row r="1327" spans="1:13" s="45" customFormat="1" x14ac:dyDescent="0.25">
      <c r="A1327" s="46"/>
      <c r="C1327" s="31"/>
      <c r="D1327" s="31"/>
      <c r="E1327" s="31"/>
      <c r="F1327" s="31"/>
      <c r="G1327" s="32"/>
      <c r="H1327" s="32"/>
      <c r="I1327" s="32"/>
      <c r="J1327" s="32"/>
      <c r="K1327" s="32"/>
      <c r="L1327" s="32"/>
      <c r="M1327" s="58"/>
    </row>
    <row r="1328" spans="1:13" s="45" customFormat="1" x14ac:dyDescent="0.25">
      <c r="A1328" s="46"/>
      <c r="C1328" s="31"/>
      <c r="D1328" s="31"/>
      <c r="E1328" s="31"/>
      <c r="F1328" s="31"/>
      <c r="G1328" s="32"/>
      <c r="H1328" s="32"/>
      <c r="I1328" s="32"/>
      <c r="J1328" s="32"/>
      <c r="K1328" s="32"/>
      <c r="L1328" s="32"/>
      <c r="M1328" s="58"/>
    </row>
    <row r="1329" spans="1:13" s="45" customFormat="1" x14ac:dyDescent="0.25">
      <c r="A1329" s="46"/>
      <c r="C1329" s="31"/>
      <c r="D1329" s="31"/>
      <c r="E1329" s="31"/>
      <c r="F1329" s="31"/>
      <c r="G1329" s="32"/>
      <c r="H1329" s="32"/>
      <c r="I1329" s="32"/>
      <c r="J1329" s="32"/>
      <c r="K1329" s="32"/>
      <c r="L1329" s="32"/>
      <c r="M1329" s="58"/>
    </row>
    <row r="1330" spans="1:13" s="45" customFormat="1" x14ac:dyDescent="0.25">
      <c r="A1330" s="46"/>
      <c r="C1330" s="31"/>
      <c r="D1330" s="31"/>
      <c r="E1330" s="31"/>
      <c r="F1330" s="31"/>
      <c r="G1330" s="32"/>
      <c r="H1330" s="32"/>
      <c r="I1330" s="32"/>
      <c r="J1330" s="32"/>
      <c r="K1330" s="32"/>
      <c r="L1330" s="32"/>
      <c r="M1330" s="58"/>
    </row>
    <row r="1331" spans="1:13" s="45" customFormat="1" x14ac:dyDescent="0.25">
      <c r="A1331" s="46"/>
      <c r="C1331" s="31"/>
      <c r="D1331" s="31"/>
      <c r="E1331" s="31"/>
      <c r="F1331" s="31"/>
      <c r="G1331" s="32"/>
      <c r="H1331" s="32"/>
      <c r="I1331" s="32"/>
      <c r="J1331" s="32"/>
      <c r="K1331" s="32"/>
      <c r="L1331" s="32"/>
      <c r="M1331" s="58"/>
    </row>
    <row r="1332" spans="1:13" s="45" customFormat="1" x14ac:dyDescent="0.25">
      <c r="A1332" s="46"/>
      <c r="C1332" s="31"/>
      <c r="D1332" s="31"/>
      <c r="E1332" s="31"/>
      <c r="F1332" s="31"/>
      <c r="G1332" s="32"/>
      <c r="H1332" s="32"/>
      <c r="I1332" s="32"/>
      <c r="J1332" s="32"/>
      <c r="K1332" s="32"/>
      <c r="L1332" s="32"/>
      <c r="M1332" s="58"/>
    </row>
    <row r="1333" spans="1:13" s="45" customFormat="1" x14ac:dyDescent="0.25">
      <c r="A1333" s="46"/>
      <c r="C1333" s="31"/>
      <c r="D1333" s="31"/>
      <c r="E1333" s="31"/>
      <c r="F1333" s="31"/>
      <c r="G1333" s="32"/>
      <c r="H1333" s="32"/>
      <c r="I1333" s="32"/>
      <c r="J1333" s="32"/>
      <c r="K1333" s="32"/>
      <c r="L1333" s="32"/>
      <c r="M1333" s="58"/>
    </row>
    <row r="1334" spans="1:13" s="45" customFormat="1" x14ac:dyDescent="0.25">
      <c r="A1334" s="46"/>
      <c r="C1334" s="31"/>
      <c r="D1334" s="31"/>
      <c r="E1334" s="31"/>
      <c r="F1334" s="31"/>
      <c r="G1334" s="32"/>
      <c r="H1334" s="32"/>
      <c r="I1334" s="32"/>
      <c r="J1334" s="32"/>
      <c r="K1334" s="32"/>
      <c r="L1334" s="32"/>
      <c r="M1334" s="58"/>
    </row>
    <row r="1335" spans="1:13" s="45" customFormat="1" x14ac:dyDescent="0.25">
      <c r="A1335" s="46"/>
      <c r="C1335" s="31"/>
      <c r="D1335" s="31"/>
      <c r="E1335" s="31"/>
      <c r="F1335" s="31"/>
      <c r="G1335" s="32"/>
      <c r="H1335" s="32"/>
      <c r="I1335" s="32"/>
      <c r="J1335" s="32"/>
      <c r="K1335" s="32"/>
      <c r="L1335" s="32"/>
      <c r="M1335" s="58"/>
    </row>
    <row r="1336" spans="1:13" s="45" customFormat="1" x14ac:dyDescent="0.25">
      <c r="A1336" s="46"/>
      <c r="C1336" s="31"/>
      <c r="D1336" s="31"/>
      <c r="E1336" s="31"/>
      <c r="F1336" s="31"/>
      <c r="G1336" s="32"/>
      <c r="H1336" s="32"/>
      <c r="I1336" s="32"/>
      <c r="J1336" s="32"/>
      <c r="K1336" s="32"/>
      <c r="L1336" s="32"/>
      <c r="M1336" s="58"/>
    </row>
    <row r="1337" spans="1:13" s="45" customFormat="1" x14ac:dyDescent="0.25">
      <c r="A1337" s="46"/>
      <c r="C1337" s="31"/>
      <c r="D1337" s="31"/>
      <c r="E1337" s="31"/>
      <c r="F1337" s="31"/>
      <c r="G1337" s="32"/>
      <c r="H1337" s="32"/>
      <c r="I1337" s="32"/>
      <c r="J1337" s="32"/>
      <c r="K1337" s="32"/>
      <c r="L1337" s="32"/>
      <c r="M1337" s="58"/>
    </row>
    <row r="1338" spans="1:13" s="45" customFormat="1" x14ac:dyDescent="0.25">
      <c r="A1338" s="46"/>
      <c r="C1338" s="31"/>
      <c r="D1338" s="31"/>
      <c r="E1338" s="31"/>
      <c r="F1338" s="31"/>
      <c r="G1338" s="32"/>
      <c r="H1338" s="32"/>
      <c r="I1338" s="32"/>
      <c r="J1338" s="32"/>
      <c r="K1338" s="32"/>
      <c r="L1338" s="32"/>
      <c r="M1338" s="58"/>
    </row>
    <row r="1339" spans="1:13" s="45" customFormat="1" x14ac:dyDescent="0.25">
      <c r="A1339" s="46"/>
      <c r="C1339" s="31"/>
      <c r="D1339" s="31"/>
      <c r="E1339" s="31"/>
      <c r="F1339" s="31"/>
      <c r="G1339" s="32"/>
      <c r="H1339" s="32"/>
      <c r="I1339" s="32"/>
      <c r="J1339" s="32"/>
      <c r="K1339" s="32"/>
      <c r="L1339" s="32"/>
      <c r="M1339" s="58"/>
    </row>
    <row r="1340" spans="1:13" s="45" customFormat="1" x14ac:dyDescent="0.25">
      <c r="A1340" s="46"/>
      <c r="C1340" s="31"/>
      <c r="D1340" s="31"/>
      <c r="E1340" s="31"/>
      <c r="F1340" s="31"/>
      <c r="G1340" s="32"/>
      <c r="H1340" s="32"/>
      <c r="I1340" s="32"/>
      <c r="J1340" s="32"/>
      <c r="K1340" s="32"/>
      <c r="L1340" s="32"/>
      <c r="M1340" s="58"/>
    </row>
    <row r="1341" spans="1:13" s="45" customFormat="1" x14ac:dyDescent="0.25">
      <c r="A1341" s="46"/>
      <c r="C1341" s="31"/>
      <c r="D1341" s="31"/>
      <c r="E1341" s="31"/>
      <c r="F1341" s="31"/>
      <c r="G1341" s="32"/>
      <c r="H1341" s="32"/>
      <c r="I1341" s="32"/>
      <c r="J1341" s="32"/>
      <c r="K1341" s="32"/>
      <c r="L1341" s="32"/>
      <c r="M1341" s="58"/>
    </row>
    <row r="1342" spans="1:13" s="45" customFormat="1" x14ac:dyDescent="0.25">
      <c r="A1342" s="46"/>
      <c r="C1342" s="31"/>
      <c r="D1342" s="31"/>
      <c r="E1342" s="31"/>
      <c r="F1342" s="31"/>
      <c r="G1342" s="32"/>
      <c r="H1342" s="32"/>
      <c r="I1342" s="32"/>
      <c r="J1342" s="32"/>
      <c r="K1342" s="32"/>
      <c r="L1342" s="32"/>
      <c r="M1342" s="58"/>
    </row>
    <row r="1343" spans="1:13" s="45" customFormat="1" x14ac:dyDescent="0.25">
      <c r="A1343" s="46"/>
      <c r="C1343" s="31"/>
      <c r="D1343" s="31"/>
      <c r="E1343" s="31"/>
      <c r="F1343" s="31"/>
      <c r="G1343" s="32"/>
      <c r="H1343" s="32"/>
      <c r="I1343" s="32"/>
      <c r="J1343" s="32"/>
      <c r="K1343" s="32"/>
      <c r="L1343" s="32"/>
      <c r="M1343" s="58"/>
    </row>
    <row r="1344" spans="1:13" s="45" customFormat="1" x14ac:dyDescent="0.25">
      <c r="A1344" s="46"/>
      <c r="C1344" s="31"/>
      <c r="D1344" s="31"/>
      <c r="E1344" s="31"/>
      <c r="F1344" s="31"/>
      <c r="G1344" s="32"/>
      <c r="H1344" s="32"/>
      <c r="I1344" s="32"/>
      <c r="J1344" s="32"/>
      <c r="K1344" s="32"/>
      <c r="L1344" s="32"/>
      <c r="M1344" s="58"/>
    </row>
    <row r="1345" spans="1:13" s="45" customFormat="1" x14ac:dyDescent="0.25">
      <c r="A1345" s="46"/>
      <c r="C1345" s="31"/>
      <c r="D1345" s="31"/>
      <c r="E1345" s="31"/>
      <c r="F1345" s="31"/>
      <c r="G1345" s="32"/>
      <c r="H1345" s="32"/>
      <c r="I1345" s="32"/>
      <c r="J1345" s="32"/>
      <c r="K1345" s="32"/>
      <c r="L1345" s="32"/>
      <c r="M1345" s="58"/>
    </row>
    <row r="1346" spans="1:13" s="45" customFormat="1" x14ac:dyDescent="0.25">
      <c r="A1346" s="46"/>
      <c r="C1346" s="31"/>
      <c r="D1346" s="31"/>
      <c r="E1346" s="31"/>
      <c r="F1346" s="31"/>
      <c r="G1346" s="32"/>
      <c r="H1346" s="32"/>
      <c r="I1346" s="32"/>
      <c r="J1346" s="32"/>
      <c r="K1346" s="32"/>
      <c r="L1346" s="32"/>
      <c r="M1346" s="58"/>
    </row>
    <row r="1347" spans="1:13" s="45" customFormat="1" x14ac:dyDescent="0.25">
      <c r="A1347" s="46"/>
      <c r="C1347" s="31"/>
      <c r="D1347" s="31"/>
      <c r="E1347" s="31"/>
      <c r="F1347" s="31"/>
      <c r="G1347" s="32"/>
      <c r="H1347" s="32"/>
      <c r="I1347" s="32"/>
      <c r="J1347" s="32"/>
      <c r="K1347" s="32"/>
      <c r="L1347" s="32"/>
      <c r="M1347" s="58"/>
    </row>
    <row r="1348" spans="1:13" s="45" customFormat="1" x14ac:dyDescent="0.25">
      <c r="A1348" s="46"/>
      <c r="C1348" s="31"/>
      <c r="D1348" s="31"/>
      <c r="E1348" s="31"/>
      <c r="F1348" s="31"/>
      <c r="G1348" s="32"/>
      <c r="H1348" s="32"/>
      <c r="I1348" s="32"/>
      <c r="J1348" s="32"/>
      <c r="K1348" s="32"/>
      <c r="L1348" s="32"/>
      <c r="M1348" s="58"/>
    </row>
    <row r="1349" spans="1:13" s="45" customFormat="1" x14ac:dyDescent="0.25">
      <c r="A1349" s="46"/>
      <c r="C1349" s="31"/>
      <c r="D1349" s="31"/>
      <c r="E1349" s="31"/>
      <c r="F1349" s="31"/>
      <c r="G1349" s="32"/>
      <c r="H1349" s="32"/>
      <c r="I1349" s="32"/>
      <c r="J1349" s="32"/>
      <c r="K1349" s="32"/>
      <c r="L1349" s="32"/>
      <c r="M1349" s="58"/>
    </row>
    <row r="1350" spans="1:13" s="45" customFormat="1" x14ac:dyDescent="0.25">
      <c r="A1350" s="46"/>
      <c r="C1350" s="31"/>
      <c r="D1350" s="31"/>
      <c r="E1350" s="31"/>
      <c r="F1350" s="31"/>
      <c r="G1350" s="32"/>
      <c r="H1350" s="32"/>
      <c r="I1350" s="32"/>
      <c r="J1350" s="32"/>
      <c r="K1350" s="32"/>
      <c r="L1350" s="32"/>
      <c r="M1350" s="58"/>
    </row>
    <row r="1351" spans="1:13" s="45" customFormat="1" x14ac:dyDescent="0.25">
      <c r="A1351" s="46"/>
      <c r="C1351" s="31"/>
      <c r="D1351" s="31"/>
      <c r="E1351" s="31"/>
      <c r="F1351" s="31"/>
      <c r="G1351" s="32"/>
      <c r="H1351" s="32"/>
      <c r="I1351" s="32"/>
      <c r="J1351" s="32"/>
      <c r="K1351" s="32"/>
      <c r="L1351" s="32"/>
      <c r="M1351" s="58"/>
    </row>
    <row r="1352" spans="1:13" s="45" customFormat="1" x14ac:dyDescent="0.25">
      <c r="A1352" s="46"/>
      <c r="C1352" s="31"/>
      <c r="D1352" s="31"/>
      <c r="E1352" s="31"/>
      <c r="F1352" s="31"/>
      <c r="G1352" s="32"/>
      <c r="H1352" s="32"/>
      <c r="I1352" s="32"/>
      <c r="J1352" s="32"/>
      <c r="K1352" s="32"/>
      <c r="L1352" s="32"/>
      <c r="M1352" s="58"/>
    </row>
    <row r="1353" spans="1:13" s="45" customFormat="1" x14ac:dyDescent="0.25">
      <c r="A1353" s="46"/>
      <c r="C1353" s="31"/>
      <c r="D1353" s="31"/>
      <c r="E1353" s="31"/>
      <c r="F1353" s="31"/>
      <c r="G1353" s="32"/>
      <c r="H1353" s="32"/>
      <c r="I1353" s="32"/>
      <c r="J1353" s="32"/>
      <c r="K1353" s="32"/>
      <c r="L1353" s="32"/>
      <c r="M1353" s="58"/>
    </row>
    <row r="1354" spans="1:13" s="45" customFormat="1" x14ac:dyDescent="0.25">
      <c r="A1354" s="46"/>
      <c r="C1354" s="31"/>
      <c r="D1354" s="31"/>
      <c r="E1354" s="31"/>
      <c r="F1354" s="31"/>
      <c r="G1354" s="32"/>
      <c r="H1354" s="32"/>
      <c r="I1354" s="32"/>
      <c r="J1354" s="32"/>
      <c r="K1354" s="32"/>
      <c r="L1354" s="32"/>
      <c r="M1354" s="58"/>
    </row>
    <row r="1355" spans="1:13" s="45" customFormat="1" x14ac:dyDescent="0.25">
      <c r="A1355" s="46"/>
      <c r="C1355" s="31"/>
      <c r="D1355" s="31"/>
      <c r="E1355" s="31"/>
      <c r="F1355" s="31"/>
      <c r="G1355" s="32"/>
      <c r="H1355" s="32"/>
      <c r="I1355" s="32"/>
      <c r="J1355" s="32"/>
      <c r="K1355" s="32"/>
      <c r="L1355" s="32"/>
      <c r="M1355" s="58"/>
    </row>
    <row r="1356" spans="1:13" s="45" customFormat="1" x14ac:dyDescent="0.25">
      <c r="A1356" s="46"/>
      <c r="C1356" s="31"/>
      <c r="D1356" s="31"/>
      <c r="E1356" s="31"/>
      <c r="F1356" s="31"/>
      <c r="G1356" s="32"/>
      <c r="H1356" s="32"/>
      <c r="I1356" s="32"/>
      <c r="J1356" s="32"/>
      <c r="K1356" s="32"/>
      <c r="L1356" s="32"/>
      <c r="M1356" s="58"/>
    </row>
    <row r="1357" spans="1:13" s="45" customFormat="1" x14ac:dyDescent="0.25">
      <c r="A1357" s="46"/>
      <c r="C1357" s="31"/>
      <c r="D1357" s="31"/>
      <c r="E1357" s="31"/>
      <c r="F1357" s="31"/>
      <c r="G1357" s="32"/>
      <c r="H1357" s="32"/>
      <c r="I1357" s="32"/>
      <c r="J1357" s="32"/>
      <c r="K1357" s="32"/>
      <c r="L1357" s="32"/>
      <c r="M1357" s="58"/>
    </row>
    <row r="1358" spans="1:13" s="45" customFormat="1" x14ac:dyDescent="0.25">
      <c r="A1358" s="46"/>
      <c r="C1358" s="31"/>
      <c r="D1358" s="31"/>
      <c r="E1358" s="31"/>
      <c r="F1358" s="31"/>
      <c r="G1358" s="32"/>
      <c r="H1358" s="32"/>
      <c r="I1358" s="32"/>
      <c r="J1358" s="32"/>
      <c r="K1358" s="32"/>
      <c r="L1358" s="32"/>
      <c r="M1358" s="58"/>
    </row>
    <row r="1359" spans="1:13" s="45" customFormat="1" x14ac:dyDescent="0.25">
      <c r="A1359" s="46"/>
      <c r="C1359" s="31"/>
      <c r="D1359" s="31"/>
      <c r="E1359" s="31"/>
      <c r="F1359" s="31"/>
      <c r="G1359" s="32"/>
      <c r="H1359" s="32"/>
      <c r="I1359" s="32"/>
      <c r="J1359" s="32"/>
      <c r="K1359" s="32"/>
      <c r="L1359" s="32"/>
      <c r="M1359" s="58"/>
    </row>
    <row r="1360" spans="1:13" s="45" customFormat="1" x14ac:dyDescent="0.25">
      <c r="A1360" s="46"/>
      <c r="C1360" s="31"/>
      <c r="D1360" s="31"/>
      <c r="E1360" s="31"/>
      <c r="F1360" s="31"/>
      <c r="G1360" s="32"/>
      <c r="H1360" s="32"/>
      <c r="I1360" s="32"/>
      <c r="J1360" s="32"/>
      <c r="K1360" s="32"/>
      <c r="L1360" s="32"/>
      <c r="M1360" s="58"/>
    </row>
    <row r="1361" spans="1:13" s="45" customFormat="1" x14ac:dyDescent="0.25">
      <c r="A1361" s="46"/>
      <c r="C1361" s="31"/>
      <c r="D1361" s="31"/>
      <c r="E1361" s="31"/>
      <c r="F1361" s="31"/>
      <c r="G1361" s="32"/>
      <c r="H1361" s="32"/>
      <c r="I1361" s="32"/>
      <c r="J1361" s="32"/>
      <c r="K1361" s="32"/>
      <c r="L1361" s="32"/>
      <c r="M1361" s="58"/>
    </row>
    <row r="1362" spans="1:13" s="45" customFormat="1" x14ac:dyDescent="0.25">
      <c r="A1362" s="46"/>
      <c r="C1362" s="31"/>
      <c r="D1362" s="31"/>
      <c r="E1362" s="31"/>
      <c r="F1362" s="31"/>
      <c r="G1362" s="32"/>
      <c r="H1362" s="32"/>
      <c r="I1362" s="32"/>
      <c r="J1362" s="32"/>
      <c r="K1362" s="32"/>
      <c r="L1362" s="32"/>
      <c r="M1362" s="58"/>
    </row>
    <row r="1363" spans="1:13" s="45" customFormat="1" x14ac:dyDescent="0.25">
      <c r="A1363" s="46"/>
      <c r="C1363" s="31"/>
      <c r="D1363" s="31"/>
      <c r="E1363" s="31"/>
      <c r="F1363" s="31"/>
      <c r="G1363" s="32"/>
      <c r="H1363" s="32"/>
      <c r="I1363" s="32"/>
      <c r="J1363" s="32"/>
      <c r="K1363" s="32"/>
      <c r="L1363" s="32"/>
      <c r="M1363" s="58"/>
    </row>
    <row r="1364" spans="1:13" s="45" customFormat="1" x14ac:dyDescent="0.25">
      <c r="A1364" s="46"/>
      <c r="C1364" s="31"/>
      <c r="D1364" s="31"/>
      <c r="E1364" s="31"/>
      <c r="F1364" s="31"/>
      <c r="G1364" s="32"/>
      <c r="H1364" s="32"/>
      <c r="I1364" s="32"/>
      <c r="J1364" s="32"/>
      <c r="K1364" s="32"/>
      <c r="L1364" s="32"/>
      <c r="M1364" s="58"/>
    </row>
    <row r="1365" spans="1:13" s="45" customFormat="1" x14ac:dyDescent="0.25">
      <c r="A1365" s="46"/>
      <c r="C1365" s="31"/>
      <c r="D1365" s="31"/>
      <c r="E1365" s="31"/>
      <c r="F1365" s="31"/>
      <c r="G1365" s="32"/>
      <c r="H1365" s="32"/>
      <c r="I1365" s="32"/>
      <c r="J1365" s="32"/>
      <c r="K1365" s="32"/>
      <c r="L1365" s="32"/>
      <c r="M1365" s="58"/>
    </row>
    <row r="1366" spans="1:13" s="45" customFormat="1" x14ac:dyDescent="0.25">
      <c r="A1366" s="46"/>
      <c r="C1366" s="31"/>
      <c r="D1366" s="31"/>
      <c r="E1366" s="31"/>
      <c r="F1366" s="31"/>
      <c r="G1366" s="32"/>
      <c r="H1366" s="32"/>
      <c r="I1366" s="32"/>
      <c r="J1366" s="32"/>
      <c r="K1366" s="32"/>
      <c r="L1366" s="32"/>
      <c r="M1366" s="58"/>
    </row>
    <row r="1367" spans="1:13" s="45" customFormat="1" x14ac:dyDescent="0.25">
      <c r="A1367" s="46"/>
      <c r="C1367" s="31"/>
      <c r="D1367" s="31"/>
      <c r="E1367" s="31"/>
      <c r="F1367" s="31"/>
      <c r="G1367" s="32"/>
      <c r="H1367" s="32"/>
      <c r="I1367" s="32"/>
      <c r="J1367" s="32"/>
      <c r="K1367" s="32"/>
      <c r="L1367" s="32"/>
      <c r="M1367" s="58"/>
    </row>
    <row r="1368" spans="1:13" s="45" customFormat="1" x14ac:dyDescent="0.25">
      <c r="A1368" s="46"/>
      <c r="C1368" s="31"/>
      <c r="D1368" s="31"/>
      <c r="E1368" s="31"/>
      <c r="F1368" s="31"/>
      <c r="G1368" s="32"/>
      <c r="H1368" s="32"/>
      <c r="I1368" s="32"/>
      <c r="J1368" s="32"/>
      <c r="K1368" s="32"/>
      <c r="L1368" s="32"/>
      <c r="M1368" s="58"/>
    </row>
    <row r="1369" spans="1:13" s="45" customFormat="1" x14ac:dyDescent="0.25">
      <c r="A1369" s="46"/>
      <c r="C1369" s="31"/>
      <c r="D1369" s="31"/>
      <c r="E1369" s="31"/>
      <c r="F1369" s="31"/>
      <c r="G1369" s="32"/>
      <c r="H1369" s="32"/>
      <c r="I1369" s="32"/>
      <c r="J1369" s="32"/>
      <c r="K1369" s="32"/>
      <c r="L1369" s="32"/>
      <c r="M1369" s="58"/>
    </row>
    <row r="1370" spans="1:13" s="45" customFormat="1" x14ac:dyDescent="0.25">
      <c r="A1370" s="46"/>
      <c r="C1370" s="31"/>
      <c r="D1370" s="31"/>
      <c r="E1370" s="31"/>
      <c r="F1370" s="31"/>
      <c r="G1370" s="32"/>
      <c r="H1370" s="32"/>
      <c r="I1370" s="32"/>
      <c r="J1370" s="32"/>
      <c r="K1370" s="32"/>
      <c r="L1370" s="32"/>
      <c r="M1370" s="58"/>
    </row>
    <row r="1371" spans="1:13" s="45" customFormat="1" x14ac:dyDescent="0.25">
      <c r="A1371" s="46"/>
      <c r="C1371" s="31"/>
      <c r="D1371" s="31"/>
      <c r="E1371" s="31"/>
      <c r="F1371" s="31"/>
      <c r="G1371" s="32"/>
      <c r="H1371" s="32"/>
      <c r="I1371" s="32"/>
      <c r="J1371" s="32"/>
      <c r="K1371" s="32"/>
      <c r="L1371" s="32"/>
      <c r="M1371" s="58"/>
    </row>
    <row r="1372" spans="1:13" s="45" customFormat="1" x14ac:dyDescent="0.25">
      <c r="A1372" s="46"/>
      <c r="C1372" s="31"/>
      <c r="D1372" s="31"/>
      <c r="E1372" s="31"/>
      <c r="F1372" s="31"/>
      <c r="G1372" s="32"/>
      <c r="H1372" s="32"/>
      <c r="I1372" s="32"/>
      <c r="J1372" s="32"/>
      <c r="K1372" s="32"/>
      <c r="L1372" s="32"/>
      <c r="M1372" s="58"/>
    </row>
    <row r="4446" spans="1:13" s="45" customFormat="1" ht="18.75" x14ac:dyDescent="0.25">
      <c r="A4446" s="47"/>
      <c r="C4446" s="31"/>
      <c r="D4446" s="31"/>
      <c r="E4446" s="31"/>
      <c r="F4446" s="31"/>
      <c r="G4446" s="32"/>
      <c r="H4446" s="32"/>
      <c r="I4446" s="32"/>
      <c r="J4446" s="32"/>
      <c r="K4446" s="32"/>
      <c r="L4446" s="32"/>
      <c r="M4446" s="58"/>
    </row>
    <row r="4463" spans="1:13" s="45" customFormat="1" ht="18.75" x14ac:dyDescent="0.25">
      <c r="A4463" s="47"/>
      <c r="C4463" s="31"/>
      <c r="D4463" s="31"/>
      <c r="E4463" s="31"/>
      <c r="F4463" s="31"/>
      <c r="G4463" s="32"/>
      <c r="H4463" s="32"/>
      <c r="I4463" s="32"/>
      <c r="J4463" s="32"/>
      <c r="K4463" s="32"/>
      <c r="L4463" s="32"/>
      <c r="M4463" s="58"/>
    </row>
    <row r="4466" spans="1:13" s="45" customFormat="1" x14ac:dyDescent="0.25">
      <c r="A4466" s="48"/>
      <c r="C4466" s="31"/>
      <c r="D4466" s="31"/>
      <c r="E4466" s="31"/>
      <c r="F4466" s="31"/>
      <c r="G4466" s="32"/>
      <c r="H4466" s="32"/>
      <c r="I4466" s="32"/>
      <c r="J4466" s="32"/>
      <c r="K4466" s="32"/>
      <c r="L4466" s="32"/>
      <c r="M4466" s="58"/>
    </row>
    <row r="4467" spans="1:13" s="45" customFormat="1" x14ac:dyDescent="0.25">
      <c r="A4467" s="48"/>
      <c r="C4467" s="31"/>
      <c r="D4467" s="31"/>
      <c r="E4467" s="31"/>
      <c r="F4467" s="31"/>
      <c r="G4467" s="32"/>
      <c r="H4467" s="32"/>
      <c r="I4467" s="32"/>
      <c r="J4467" s="32"/>
      <c r="K4467" s="32"/>
      <c r="L4467" s="32"/>
      <c r="M4467" s="58"/>
    </row>
    <row r="4468" spans="1:13" s="45" customFormat="1" x14ac:dyDescent="0.25">
      <c r="A4468" s="48"/>
      <c r="C4468" s="31"/>
      <c r="D4468" s="31"/>
      <c r="E4468" s="31"/>
      <c r="F4468" s="31"/>
      <c r="G4468" s="32"/>
      <c r="H4468" s="32"/>
      <c r="I4468" s="32"/>
      <c r="J4468" s="32"/>
      <c r="K4468" s="32"/>
      <c r="L4468" s="32"/>
      <c r="M4468" s="58"/>
    </row>
    <row r="4469" spans="1:13" s="45" customFormat="1" x14ac:dyDescent="0.25">
      <c r="A4469" s="48"/>
      <c r="C4469" s="31"/>
      <c r="D4469" s="31"/>
      <c r="E4469" s="31"/>
      <c r="F4469" s="31"/>
      <c r="G4469" s="32"/>
      <c r="H4469" s="32"/>
      <c r="I4469" s="32"/>
      <c r="J4469" s="32"/>
      <c r="K4469" s="32"/>
      <c r="L4469" s="32"/>
      <c r="M4469" s="58"/>
    </row>
    <row r="4470" spans="1:13" s="45" customFormat="1" x14ac:dyDescent="0.25">
      <c r="A4470" s="48"/>
      <c r="C4470" s="31"/>
      <c r="D4470" s="31"/>
      <c r="E4470" s="31"/>
      <c r="F4470" s="31"/>
      <c r="G4470" s="32"/>
      <c r="H4470" s="32"/>
      <c r="I4470" s="32"/>
      <c r="J4470" s="32"/>
      <c r="K4470" s="32"/>
      <c r="L4470" s="32"/>
      <c r="M4470" s="58"/>
    </row>
    <row r="4471" spans="1:13" s="45" customFormat="1" x14ac:dyDescent="0.25">
      <c r="A4471" s="48"/>
      <c r="C4471" s="31"/>
      <c r="D4471" s="31"/>
      <c r="E4471" s="31"/>
      <c r="F4471" s="31"/>
      <c r="G4471" s="32"/>
      <c r="H4471" s="32"/>
      <c r="I4471" s="32"/>
      <c r="J4471" s="32"/>
      <c r="K4471" s="32"/>
      <c r="L4471" s="32"/>
      <c r="M4471" s="58"/>
    </row>
    <row r="4472" spans="1:13" s="45" customFormat="1" x14ac:dyDescent="0.25">
      <c r="A4472" s="48"/>
      <c r="C4472" s="31"/>
      <c r="D4472" s="31"/>
      <c r="E4472" s="31"/>
      <c r="F4472" s="31"/>
      <c r="G4472" s="32"/>
      <c r="H4472" s="32"/>
      <c r="I4472" s="32"/>
      <c r="J4472" s="32"/>
      <c r="K4472" s="32"/>
      <c r="L4472" s="32"/>
      <c r="M4472" s="58"/>
    </row>
    <row r="4473" spans="1:13" s="45" customFormat="1" x14ac:dyDescent="0.25">
      <c r="A4473" s="48"/>
      <c r="C4473" s="31"/>
      <c r="D4473" s="31"/>
      <c r="E4473" s="31"/>
      <c r="F4473" s="31"/>
      <c r="G4473" s="32"/>
      <c r="H4473" s="32"/>
      <c r="I4473" s="32"/>
      <c r="J4473" s="32"/>
      <c r="K4473" s="32"/>
      <c r="L4473" s="32"/>
      <c r="M4473" s="58"/>
    </row>
    <row r="4474" spans="1:13" s="45" customFormat="1" x14ac:dyDescent="0.25">
      <c r="A4474" s="48"/>
      <c r="C4474" s="31"/>
      <c r="D4474" s="31"/>
      <c r="E4474" s="31"/>
      <c r="F4474" s="31"/>
      <c r="G4474" s="32"/>
      <c r="H4474" s="32"/>
      <c r="I4474" s="32"/>
      <c r="J4474" s="32"/>
      <c r="K4474" s="32"/>
      <c r="L4474" s="32"/>
      <c r="M4474" s="58"/>
    </row>
    <row r="4475" spans="1:13" s="45" customFormat="1" x14ac:dyDescent="0.25">
      <c r="A4475" s="48"/>
      <c r="C4475" s="31"/>
      <c r="D4475" s="31"/>
      <c r="E4475" s="31"/>
      <c r="F4475" s="31"/>
      <c r="G4475" s="32"/>
      <c r="H4475" s="32"/>
      <c r="I4475" s="32"/>
      <c r="J4475" s="32"/>
      <c r="K4475" s="32"/>
      <c r="L4475" s="32"/>
      <c r="M4475" s="58"/>
    </row>
    <row r="4476" spans="1:13" s="45" customFormat="1" x14ac:dyDescent="0.25">
      <c r="A4476" s="48"/>
      <c r="C4476" s="31"/>
      <c r="D4476" s="31"/>
      <c r="E4476" s="31"/>
      <c r="F4476" s="31"/>
      <c r="G4476" s="32"/>
      <c r="H4476" s="32"/>
      <c r="I4476" s="32"/>
      <c r="J4476" s="32"/>
      <c r="K4476" s="32"/>
      <c r="L4476" s="32"/>
      <c r="M4476" s="58"/>
    </row>
    <row r="4477" spans="1:13" s="45" customFormat="1" x14ac:dyDescent="0.25">
      <c r="A4477" s="48"/>
      <c r="C4477" s="31"/>
      <c r="D4477" s="31"/>
      <c r="E4477" s="31"/>
      <c r="F4477" s="31"/>
      <c r="G4477" s="32"/>
      <c r="H4477" s="32"/>
      <c r="I4477" s="32"/>
      <c r="J4477" s="32"/>
      <c r="K4477" s="32"/>
      <c r="L4477" s="32"/>
      <c r="M4477" s="58"/>
    </row>
    <row r="4478" spans="1:13" s="45" customFormat="1" x14ac:dyDescent="0.25">
      <c r="A4478" s="48"/>
      <c r="C4478" s="31"/>
      <c r="D4478" s="31"/>
      <c r="E4478" s="31"/>
      <c r="F4478" s="31"/>
      <c r="G4478" s="32"/>
      <c r="H4478" s="32"/>
      <c r="I4478" s="32"/>
      <c r="J4478" s="32"/>
      <c r="K4478" s="32"/>
      <c r="L4478" s="32"/>
      <c r="M4478" s="58"/>
    </row>
    <row r="4479" spans="1:13" s="45" customFormat="1" x14ac:dyDescent="0.25">
      <c r="A4479" s="48"/>
      <c r="C4479" s="31"/>
      <c r="D4479" s="31"/>
      <c r="E4479" s="31"/>
      <c r="F4479" s="31"/>
      <c r="G4479" s="32"/>
      <c r="H4479" s="32"/>
      <c r="I4479" s="32"/>
      <c r="J4479" s="32"/>
      <c r="K4479" s="32"/>
      <c r="L4479" s="32"/>
      <c r="M4479" s="58"/>
    </row>
    <row r="4480" spans="1:13" s="45" customFormat="1" x14ac:dyDescent="0.25">
      <c r="A4480" s="48"/>
      <c r="C4480" s="31"/>
      <c r="D4480" s="31"/>
      <c r="E4480" s="31"/>
      <c r="F4480" s="31"/>
      <c r="G4480" s="32"/>
      <c r="H4480" s="32"/>
      <c r="I4480" s="32"/>
      <c r="J4480" s="32"/>
      <c r="K4480" s="32"/>
      <c r="L4480" s="32"/>
      <c r="M4480" s="58"/>
    </row>
    <row r="4481" spans="1:13" s="45" customFormat="1" x14ac:dyDescent="0.25">
      <c r="A4481" s="48"/>
      <c r="C4481" s="31"/>
      <c r="D4481" s="31"/>
      <c r="E4481" s="31"/>
      <c r="F4481" s="31"/>
      <c r="G4481" s="32"/>
      <c r="H4481" s="32"/>
      <c r="I4481" s="32"/>
      <c r="J4481" s="32"/>
      <c r="K4481" s="32"/>
      <c r="L4481" s="32"/>
      <c r="M4481" s="58"/>
    </row>
    <row r="4482" spans="1:13" s="45" customFormat="1" x14ac:dyDescent="0.25">
      <c r="A4482" s="48"/>
      <c r="C4482" s="31"/>
      <c r="D4482" s="31"/>
      <c r="E4482" s="31"/>
      <c r="F4482" s="31"/>
      <c r="G4482" s="32"/>
      <c r="H4482" s="32"/>
      <c r="I4482" s="32"/>
      <c r="J4482" s="32"/>
      <c r="K4482" s="32"/>
      <c r="L4482" s="32"/>
      <c r="M4482" s="58"/>
    </row>
    <row r="4483" spans="1:13" s="45" customFormat="1" x14ac:dyDescent="0.25">
      <c r="A4483" s="48"/>
      <c r="C4483" s="31"/>
      <c r="D4483" s="31"/>
      <c r="E4483" s="31"/>
      <c r="F4483" s="31"/>
      <c r="G4483" s="32"/>
      <c r="H4483" s="32"/>
      <c r="I4483" s="32"/>
      <c r="J4483" s="32"/>
      <c r="K4483" s="32"/>
      <c r="L4483" s="32"/>
      <c r="M4483" s="58"/>
    </row>
    <row r="4484" spans="1:13" s="45" customFormat="1" x14ac:dyDescent="0.25">
      <c r="A4484" s="48"/>
      <c r="C4484" s="31"/>
      <c r="D4484" s="31"/>
      <c r="E4484" s="31"/>
      <c r="F4484" s="31"/>
      <c r="G4484" s="32"/>
      <c r="H4484" s="32"/>
      <c r="I4484" s="32"/>
      <c r="J4484" s="32"/>
      <c r="K4484" s="32"/>
      <c r="L4484" s="32"/>
      <c r="M4484" s="58"/>
    </row>
    <row r="4485" spans="1:13" s="45" customFormat="1" x14ac:dyDescent="0.25">
      <c r="A4485" s="48"/>
      <c r="C4485" s="31"/>
      <c r="D4485" s="31"/>
      <c r="E4485" s="31"/>
      <c r="F4485" s="31"/>
      <c r="G4485" s="32"/>
      <c r="H4485" s="32"/>
      <c r="I4485" s="32"/>
      <c r="J4485" s="32"/>
      <c r="K4485" s="32"/>
      <c r="L4485" s="32"/>
      <c r="M4485" s="58"/>
    </row>
    <row r="4486" spans="1:13" s="45" customFormat="1" x14ac:dyDescent="0.25">
      <c r="A4486" s="48"/>
      <c r="C4486" s="31"/>
      <c r="D4486" s="31"/>
      <c r="E4486" s="31"/>
      <c r="F4486" s="31"/>
      <c r="G4486" s="32"/>
      <c r="H4486" s="32"/>
      <c r="I4486" s="32"/>
      <c r="J4486" s="32"/>
      <c r="K4486" s="32"/>
      <c r="L4486" s="32"/>
      <c r="M4486" s="58"/>
    </row>
    <row r="4487" spans="1:13" s="45" customFormat="1" x14ac:dyDescent="0.25">
      <c r="A4487" s="48"/>
      <c r="C4487" s="31"/>
      <c r="D4487" s="31"/>
      <c r="E4487" s="31"/>
      <c r="F4487" s="31"/>
      <c r="G4487" s="32"/>
      <c r="H4487" s="32"/>
      <c r="I4487" s="32"/>
      <c r="J4487" s="32"/>
      <c r="K4487" s="32"/>
      <c r="L4487" s="32"/>
      <c r="M4487" s="58"/>
    </row>
    <row r="4488" spans="1:13" s="45" customFormat="1" x14ac:dyDescent="0.25">
      <c r="A4488" s="48"/>
      <c r="C4488" s="31"/>
      <c r="D4488" s="31"/>
      <c r="E4488" s="31"/>
      <c r="F4488" s="31"/>
      <c r="G4488" s="32"/>
      <c r="H4488" s="32"/>
      <c r="I4488" s="32"/>
      <c r="J4488" s="32"/>
      <c r="K4488" s="32"/>
      <c r="L4488" s="32"/>
      <c r="M4488" s="58"/>
    </row>
    <row r="4489" spans="1:13" s="45" customFormat="1" x14ac:dyDescent="0.25">
      <c r="A4489" s="48"/>
      <c r="C4489" s="31"/>
      <c r="D4489" s="31"/>
      <c r="E4489" s="31"/>
      <c r="F4489" s="31"/>
      <c r="G4489" s="32"/>
      <c r="H4489" s="32"/>
      <c r="I4489" s="32"/>
      <c r="J4489" s="32"/>
      <c r="K4489" s="32"/>
      <c r="L4489" s="32"/>
      <c r="M4489" s="58"/>
    </row>
    <row r="4490" spans="1:13" s="45" customFormat="1" x14ac:dyDescent="0.25">
      <c r="A4490" s="48"/>
      <c r="C4490" s="31"/>
      <c r="D4490" s="31"/>
      <c r="E4490" s="31"/>
      <c r="F4490" s="31"/>
      <c r="G4490" s="32"/>
      <c r="H4490" s="32"/>
      <c r="I4490" s="32"/>
      <c r="J4490" s="32"/>
      <c r="K4490" s="32"/>
      <c r="L4490" s="32"/>
      <c r="M4490" s="58"/>
    </row>
    <row r="4491" spans="1:13" s="45" customFormat="1" x14ac:dyDescent="0.25">
      <c r="A4491" s="48"/>
      <c r="C4491" s="31"/>
      <c r="D4491" s="31"/>
      <c r="E4491" s="31"/>
      <c r="F4491" s="31"/>
      <c r="G4491" s="32"/>
      <c r="H4491" s="32"/>
      <c r="I4491" s="32"/>
      <c r="J4491" s="32"/>
      <c r="K4491" s="32"/>
      <c r="L4491" s="32"/>
      <c r="M4491" s="58"/>
    </row>
    <row r="4492" spans="1:13" s="45" customFormat="1" x14ac:dyDescent="0.25">
      <c r="A4492" s="48"/>
      <c r="C4492" s="31"/>
      <c r="D4492" s="31"/>
      <c r="E4492" s="31"/>
      <c r="F4492" s="31"/>
      <c r="G4492" s="32"/>
      <c r="H4492" s="32"/>
      <c r="I4492" s="32"/>
      <c r="J4492" s="32"/>
      <c r="K4492" s="32"/>
      <c r="L4492" s="32"/>
      <c r="M4492" s="58"/>
    </row>
    <row r="4493" spans="1:13" s="45" customFormat="1" x14ac:dyDescent="0.25">
      <c r="A4493" s="48"/>
      <c r="C4493" s="31"/>
      <c r="D4493" s="31"/>
      <c r="E4493" s="31"/>
      <c r="F4493" s="31"/>
      <c r="G4493" s="32"/>
      <c r="H4493" s="32"/>
      <c r="I4493" s="32"/>
      <c r="J4493" s="32"/>
      <c r="K4493" s="32"/>
      <c r="L4493" s="32"/>
      <c r="M4493" s="58"/>
    </row>
    <row r="4494" spans="1:13" s="45" customFormat="1" x14ac:dyDescent="0.25">
      <c r="A4494" s="48"/>
      <c r="C4494" s="31"/>
      <c r="D4494" s="31"/>
      <c r="E4494" s="31"/>
      <c r="F4494" s="31"/>
      <c r="G4494" s="32"/>
      <c r="H4494" s="32"/>
      <c r="I4494" s="32"/>
      <c r="J4494" s="32"/>
      <c r="K4494" s="32"/>
      <c r="L4494" s="32"/>
      <c r="M4494" s="58"/>
    </row>
    <row r="4495" spans="1:13" s="45" customFormat="1" x14ac:dyDescent="0.25">
      <c r="A4495" s="48"/>
      <c r="C4495" s="31"/>
      <c r="D4495" s="31"/>
      <c r="E4495" s="31"/>
      <c r="F4495" s="31"/>
      <c r="G4495" s="32"/>
      <c r="H4495" s="32"/>
      <c r="I4495" s="32"/>
      <c r="J4495" s="32"/>
      <c r="K4495" s="32"/>
      <c r="L4495" s="32"/>
      <c r="M4495" s="58"/>
    </row>
    <row r="4496" spans="1:13" s="45" customFormat="1" x14ac:dyDescent="0.25">
      <c r="A4496" s="48"/>
      <c r="C4496" s="31"/>
      <c r="D4496" s="31"/>
      <c r="E4496" s="31"/>
      <c r="F4496" s="31"/>
      <c r="G4496" s="32"/>
      <c r="H4496" s="32"/>
      <c r="I4496" s="32"/>
      <c r="J4496" s="32"/>
      <c r="K4496" s="32"/>
      <c r="L4496" s="32"/>
      <c r="M4496" s="58"/>
    </row>
    <row r="4497" spans="1:13" s="45" customFormat="1" x14ac:dyDescent="0.25">
      <c r="A4497" s="48"/>
      <c r="C4497" s="31"/>
      <c r="D4497" s="31"/>
      <c r="E4497" s="31"/>
      <c r="F4497" s="31"/>
      <c r="G4497" s="32"/>
      <c r="H4497" s="32"/>
      <c r="I4497" s="32"/>
      <c r="J4497" s="32"/>
      <c r="K4497" s="32"/>
      <c r="L4497" s="32"/>
      <c r="M4497" s="58"/>
    </row>
    <row r="4498" spans="1:13" s="45" customFormat="1" x14ac:dyDescent="0.25">
      <c r="A4498" s="48"/>
      <c r="C4498" s="31"/>
      <c r="D4498" s="31"/>
      <c r="E4498" s="31"/>
      <c r="F4498" s="31"/>
      <c r="G4498" s="32"/>
      <c r="H4498" s="32"/>
      <c r="I4498" s="32"/>
      <c r="J4498" s="32"/>
      <c r="K4498" s="32"/>
      <c r="L4498" s="32"/>
      <c r="M4498" s="58"/>
    </row>
    <row r="4499" spans="1:13" s="45" customFormat="1" x14ac:dyDescent="0.25">
      <c r="A4499" s="48"/>
      <c r="C4499" s="31"/>
      <c r="D4499" s="31"/>
      <c r="E4499" s="31"/>
      <c r="F4499" s="31"/>
      <c r="G4499" s="32"/>
      <c r="H4499" s="32"/>
      <c r="I4499" s="32"/>
      <c r="J4499" s="32"/>
      <c r="K4499" s="32"/>
      <c r="L4499" s="32"/>
      <c r="M4499" s="58"/>
    </row>
    <row r="4500" spans="1:13" s="45" customFormat="1" x14ac:dyDescent="0.25">
      <c r="A4500" s="48"/>
      <c r="C4500" s="31"/>
      <c r="D4500" s="31"/>
      <c r="E4500" s="31"/>
      <c r="F4500" s="31"/>
      <c r="G4500" s="32"/>
      <c r="H4500" s="32"/>
      <c r="I4500" s="32"/>
      <c r="J4500" s="32"/>
      <c r="K4500" s="32"/>
      <c r="L4500" s="32"/>
      <c r="M4500" s="58"/>
    </row>
    <row r="4501" spans="1:13" s="45" customFormat="1" x14ac:dyDescent="0.25">
      <c r="A4501" s="48"/>
      <c r="C4501" s="31"/>
      <c r="D4501" s="31"/>
      <c r="E4501" s="31"/>
      <c r="F4501" s="31"/>
      <c r="G4501" s="32"/>
      <c r="H4501" s="32"/>
      <c r="I4501" s="32"/>
      <c r="J4501" s="32"/>
      <c r="K4501" s="32"/>
      <c r="L4501" s="32"/>
      <c r="M4501" s="58"/>
    </row>
    <row r="4502" spans="1:13" s="45" customFormat="1" x14ac:dyDescent="0.25">
      <c r="A4502" s="48"/>
      <c r="C4502" s="31"/>
      <c r="D4502" s="31"/>
      <c r="E4502" s="31"/>
      <c r="F4502" s="31"/>
      <c r="G4502" s="32"/>
      <c r="H4502" s="32"/>
      <c r="I4502" s="32"/>
      <c r="J4502" s="32"/>
      <c r="K4502" s="32"/>
      <c r="L4502" s="32"/>
      <c r="M4502" s="58"/>
    </row>
    <row r="4503" spans="1:13" s="45" customFormat="1" x14ac:dyDescent="0.25">
      <c r="A4503" s="48"/>
      <c r="C4503" s="31"/>
      <c r="D4503" s="31"/>
      <c r="E4503" s="31"/>
      <c r="F4503" s="31"/>
      <c r="G4503" s="32"/>
      <c r="H4503" s="32"/>
      <c r="I4503" s="32"/>
      <c r="J4503" s="32"/>
      <c r="K4503" s="32"/>
      <c r="L4503" s="32"/>
      <c r="M4503" s="58"/>
    </row>
    <row r="4504" spans="1:13" s="45" customFormat="1" x14ac:dyDescent="0.25">
      <c r="A4504" s="48"/>
      <c r="C4504" s="31"/>
      <c r="D4504" s="31"/>
      <c r="E4504" s="31"/>
      <c r="F4504" s="31"/>
      <c r="G4504" s="32"/>
      <c r="H4504" s="32"/>
      <c r="I4504" s="32"/>
      <c r="J4504" s="32"/>
      <c r="K4504" s="32"/>
      <c r="L4504" s="32"/>
      <c r="M4504" s="58"/>
    </row>
    <row r="4505" spans="1:13" s="45" customFormat="1" x14ac:dyDescent="0.25">
      <c r="A4505" s="48"/>
      <c r="C4505" s="31"/>
      <c r="D4505" s="31"/>
      <c r="E4505" s="31"/>
      <c r="F4505" s="31"/>
      <c r="G4505" s="32"/>
      <c r="H4505" s="32"/>
      <c r="I4505" s="32"/>
      <c r="J4505" s="32"/>
      <c r="K4505" s="32"/>
      <c r="L4505" s="32"/>
      <c r="M4505" s="58"/>
    </row>
    <row r="4506" spans="1:13" s="45" customFormat="1" x14ac:dyDescent="0.25">
      <c r="A4506" s="48"/>
      <c r="C4506" s="31"/>
      <c r="D4506" s="31"/>
      <c r="E4506" s="31"/>
      <c r="F4506" s="31"/>
      <c r="G4506" s="32"/>
      <c r="H4506" s="32"/>
      <c r="I4506" s="32"/>
      <c r="J4506" s="32"/>
      <c r="K4506" s="32"/>
      <c r="L4506" s="32"/>
      <c r="M4506" s="58"/>
    </row>
    <row r="4507" spans="1:13" s="45" customFormat="1" x14ac:dyDescent="0.25">
      <c r="A4507" s="48"/>
      <c r="C4507" s="31"/>
      <c r="D4507" s="31"/>
      <c r="E4507" s="31"/>
      <c r="F4507" s="31"/>
      <c r="G4507" s="32"/>
      <c r="H4507" s="32"/>
      <c r="I4507" s="32"/>
      <c r="J4507" s="32"/>
      <c r="K4507" s="32"/>
      <c r="L4507" s="32"/>
      <c r="M4507" s="58"/>
    </row>
    <row r="4508" spans="1:13" s="45" customFormat="1" x14ac:dyDescent="0.25">
      <c r="A4508" s="48"/>
      <c r="C4508" s="31"/>
      <c r="D4508" s="31"/>
      <c r="E4508" s="31"/>
      <c r="F4508" s="31"/>
      <c r="G4508" s="32"/>
      <c r="H4508" s="32"/>
      <c r="I4508" s="32"/>
      <c r="J4508" s="32"/>
      <c r="K4508" s="32"/>
      <c r="L4508" s="32"/>
      <c r="M4508" s="58"/>
    </row>
    <row r="4509" spans="1:13" s="45" customFormat="1" x14ac:dyDescent="0.25">
      <c r="A4509" s="48"/>
      <c r="C4509" s="31"/>
      <c r="D4509" s="31"/>
      <c r="E4509" s="31"/>
      <c r="F4509" s="31"/>
      <c r="G4509" s="32"/>
      <c r="H4509" s="32"/>
      <c r="I4509" s="32"/>
      <c r="J4509" s="32"/>
      <c r="K4509" s="32"/>
      <c r="L4509" s="32"/>
      <c r="M4509" s="58"/>
    </row>
    <row r="4510" spans="1:13" s="45" customFormat="1" x14ac:dyDescent="0.25">
      <c r="A4510" s="48"/>
      <c r="C4510" s="31"/>
      <c r="D4510" s="31"/>
      <c r="E4510" s="31"/>
      <c r="F4510" s="31"/>
      <c r="G4510" s="32"/>
      <c r="H4510" s="32"/>
      <c r="I4510" s="32"/>
      <c r="J4510" s="32"/>
      <c r="K4510" s="32"/>
      <c r="L4510" s="32"/>
      <c r="M4510" s="58"/>
    </row>
    <row r="4511" spans="1:13" s="45" customFormat="1" x14ac:dyDescent="0.25">
      <c r="A4511" s="48"/>
      <c r="C4511" s="31"/>
      <c r="D4511" s="31"/>
      <c r="E4511" s="31"/>
      <c r="F4511" s="31"/>
      <c r="G4511" s="32"/>
      <c r="H4511" s="32"/>
      <c r="I4511" s="32"/>
      <c r="J4511" s="32"/>
      <c r="K4511" s="32"/>
      <c r="L4511" s="32"/>
      <c r="M4511" s="58"/>
    </row>
    <row r="4512" spans="1:13" s="45" customFormat="1" x14ac:dyDescent="0.25">
      <c r="A4512" s="48"/>
      <c r="C4512" s="31"/>
      <c r="D4512" s="31"/>
      <c r="E4512" s="31"/>
      <c r="F4512" s="31"/>
      <c r="G4512" s="32"/>
      <c r="H4512" s="32"/>
      <c r="I4512" s="32"/>
      <c r="J4512" s="32"/>
      <c r="K4512" s="32"/>
      <c r="L4512" s="32"/>
      <c r="M4512" s="58"/>
    </row>
    <row r="4513" spans="1:13" s="45" customFormat="1" x14ac:dyDescent="0.25">
      <c r="A4513" s="48"/>
      <c r="C4513" s="31"/>
      <c r="D4513" s="31"/>
      <c r="E4513" s="31"/>
      <c r="F4513" s="31"/>
      <c r="G4513" s="32"/>
      <c r="H4513" s="32"/>
      <c r="I4513" s="32"/>
      <c r="J4513" s="32"/>
      <c r="K4513" s="32"/>
      <c r="L4513" s="32"/>
      <c r="M4513" s="58"/>
    </row>
    <row r="4514" spans="1:13" s="45" customFormat="1" x14ac:dyDescent="0.25">
      <c r="A4514" s="48"/>
      <c r="C4514" s="31"/>
      <c r="D4514" s="31"/>
      <c r="E4514" s="31"/>
      <c r="F4514" s="31"/>
      <c r="G4514" s="32"/>
      <c r="H4514" s="32"/>
      <c r="I4514" s="32"/>
      <c r="J4514" s="32"/>
      <c r="K4514" s="32"/>
      <c r="L4514" s="32"/>
      <c r="M4514" s="58"/>
    </row>
    <row r="4515" spans="1:13" s="45" customFormat="1" x14ac:dyDescent="0.25">
      <c r="A4515" s="48"/>
      <c r="C4515" s="31"/>
      <c r="D4515" s="31"/>
      <c r="E4515" s="31"/>
      <c r="F4515" s="31"/>
      <c r="G4515" s="32"/>
      <c r="H4515" s="32"/>
      <c r="I4515" s="32"/>
      <c r="J4515" s="32"/>
      <c r="K4515" s="32"/>
      <c r="L4515" s="32"/>
      <c r="M4515" s="58"/>
    </row>
    <row r="4516" spans="1:13" s="45" customFormat="1" x14ac:dyDescent="0.25">
      <c r="A4516" s="48"/>
      <c r="C4516" s="31"/>
      <c r="D4516" s="31"/>
      <c r="E4516" s="31"/>
      <c r="F4516" s="31"/>
      <c r="G4516" s="32"/>
      <c r="H4516" s="32"/>
      <c r="I4516" s="32"/>
      <c r="J4516" s="32"/>
      <c r="K4516" s="32"/>
      <c r="L4516" s="32"/>
      <c r="M4516" s="58"/>
    </row>
    <row r="4517" spans="1:13" s="45" customFormat="1" x14ac:dyDescent="0.25">
      <c r="A4517" s="48"/>
      <c r="C4517" s="31"/>
      <c r="D4517" s="31"/>
      <c r="E4517" s="31"/>
      <c r="F4517" s="31"/>
      <c r="G4517" s="32"/>
      <c r="H4517" s="32"/>
      <c r="I4517" s="32"/>
      <c r="J4517" s="32"/>
      <c r="K4517" s="32"/>
      <c r="L4517" s="32"/>
      <c r="M4517" s="58"/>
    </row>
    <row r="4518" spans="1:13" s="45" customFormat="1" x14ac:dyDescent="0.25">
      <c r="A4518" s="48"/>
      <c r="C4518" s="31"/>
      <c r="D4518" s="31"/>
      <c r="E4518" s="31"/>
      <c r="F4518" s="31"/>
      <c r="G4518" s="32"/>
      <c r="H4518" s="32"/>
      <c r="I4518" s="32"/>
      <c r="J4518" s="32"/>
      <c r="K4518" s="32"/>
      <c r="L4518" s="32"/>
      <c r="M4518" s="58"/>
    </row>
    <row r="4519" spans="1:13" s="45" customFormat="1" x14ac:dyDescent="0.25">
      <c r="A4519" s="48"/>
      <c r="C4519" s="31"/>
      <c r="D4519" s="31"/>
      <c r="E4519" s="31"/>
      <c r="F4519" s="31"/>
      <c r="G4519" s="32"/>
      <c r="H4519" s="32"/>
      <c r="I4519" s="32"/>
      <c r="J4519" s="32"/>
      <c r="K4519" s="32"/>
      <c r="L4519" s="32"/>
      <c r="M4519" s="58"/>
    </row>
    <row r="4520" spans="1:13" s="45" customFormat="1" x14ac:dyDescent="0.25">
      <c r="A4520" s="48"/>
      <c r="C4520" s="31"/>
      <c r="D4520" s="31"/>
      <c r="E4520" s="31"/>
      <c r="F4520" s="31"/>
      <c r="G4520" s="32"/>
      <c r="H4520" s="32"/>
      <c r="I4520" s="32"/>
      <c r="J4520" s="32"/>
      <c r="K4520" s="32"/>
      <c r="L4520" s="32"/>
      <c r="M4520" s="58"/>
    </row>
    <row r="4521" spans="1:13" s="45" customFormat="1" x14ac:dyDescent="0.25">
      <c r="A4521" s="48"/>
      <c r="C4521" s="31"/>
      <c r="D4521" s="31"/>
      <c r="E4521" s="31"/>
      <c r="F4521" s="31"/>
      <c r="G4521" s="32"/>
      <c r="H4521" s="32"/>
      <c r="I4521" s="32"/>
      <c r="J4521" s="32"/>
      <c r="K4521" s="32"/>
      <c r="L4521" s="32"/>
      <c r="M4521" s="58"/>
    </row>
    <row r="4522" spans="1:13" s="45" customFormat="1" x14ac:dyDescent="0.25">
      <c r="A4522" s="48"/>
      <c r="C4522" s="31"/>
      <c r="D4522" s="31"/>
      <c r="E4522" s="31"/>
      <c r="F4522" s="31"/>
      <c r="G4522" s="32"/>
      <c r="H4522" s="32"/>
      <c r="I4522" s="32"/>
      <c r="J4522" s="32"/>
      <c r="K4522" s="32"/>
      <c r="L4522" s="32"/>
      <c r="M4522" s="58"/>
    </row>
    <row r="4523" spans="1:13" s="45" customFormat="1" x14ac:dyDescent="0.25">
      <c r="A4523" s="48"/>
      <c r="C4523" s="31"/>
      <c r="D4523" s="31"/>
      <c r="E4523" s="31"/>
      <c r="F4523" s="31"/>
      <c r="G4523" s="32"/>
      <c r="H4523" s="32"/>
      <c r="I4523" s="32"/>
      <c r="J4523" s="32"/>
      <c r="K4523" s="32"/>
      <c r="L4523" s="32"/>
      <c r="M4523" s="58"/>
    </row>
    <row r="4524" spans="1:13" s="45" customFormat="1" x14ac:dyDescent="0.25">
      <c r="A4524" s="48"/>
      <c r="C4524" s="31"/>
      <c r="D4524" s="31"/>
      <c r="E4524" s="31"/>
      <c r="F4524" s="31"/>
      <c r="G4524" s="32"/>
      <c r="H4524" s="32"/>
      <c r="I4524" s="32"/>
      <c r="J4524" s="32"/>
      <c r="K4524" s="32"/>
      <c r="L4524" s="32"/>
      <c r="M4524" s="58"/>
    </row>
    <row r="4525" spans="1:13" s="45" customFormat="1" x14ac:dyDescent="0.25">
      <c r="A4525" s="48"/>
      <c r="C4525" s="31"/>
      <c r="D4525" s="31"/>
      <c r="E4525" s="31"/>
      <c r="F4525" s="31"/>
      <c r="G4525" s="32"/>
      <c r="H4525" s="32"/>
      <c r="I4525" s="32"/>
      <c r="J4525" s="32"/>
      <c r="K4525" s="32"/>
      <c r="L4525" s="32"/>
      <c r="M4525" s="58"/>
    </row>
    <row r="4526" spans="1:13" s="45" customFormat="1" x14ac:dyDescent="0.25">
      <c r="A4526" s="48"/>
      <c r="C4526" s="31"/>
      <c r="D4526" s="31"/>
      <c r="E4526" s="31"/>
      <c r="F4526" s="31"/>
      <c r="G4526" s="32"/>
      <c r="H4526" s="32"/>
      <c r="I4526" s="32"/>
      <c r="J4526" s="32"/>
      <c r="K4526" s="32"/>
      <c r="L4526" s="32"/>
      <c r="M4526" s="58"/>
    </row>
    <row r="4527" spans="1:13" s="45" customFormat="1" x14ac:dyDescent="0.25">
      <c r="A4527" s="48"/>
      <c r="C4527" s="31"/>
      <c r="D4527" s="31"/>
      <c r="E4527" s="31"/>
      <c r="F4527" s="31"/>
      <c r="G4527" s="32"/>
      <c r="H4527" s="32"/>
      <c r="I4527" s="32"/>
      <c r="J4527" s="32"/>
      <c r="K4527" s="32"/>
      <c r="L4527" s="32"/>
      <c r="M4527" s="58"/>
    </row>
    <row r="4528" spans="1:13" s="45" customFormat="1" x14ac:dyDescent="0.25">
      <c r="A4528" s="48"/>
      <c r="C4528" s="31"/>
      <c r="D4528" s="31"/>
      <c r="E4528" s="31"/>
      <c r="F4528" s="31"/>
      <c r="G4528" s="32"/>
      <c r="H4528" s="32"/>
      <c r="I4528" s="32"/>
      <c r="J4528" s="32"/>
      <c r="K4528" s="32"/>
      <c r="L4528" s="32"/>
      <c r="M4528" s="58"/>
    </row>
    <row r="4529" spans="1:13" s="45" customFormat="1" x14ac:dyDescent="0.25">
      <c r="A4529" s="48"/>
      <c r="C4529" s="31"/>
      <c r="D4529" s="31"/>
      <c r="E4529" s="31"/>
      <c r="F4529" s="31"/>
      <c r="G4529" s="32"/>
      <c r="H4529" s="32"/>
      <c r="I4529" s="32"/>
      <c r="J4529" s="32"/>
      <c r="K4529" s="32"/>
      <c r="L4529" s="32"/>
      <c r="M4529" s="58"/>
    </row>
    <row r="4530" spans="1:13" s="45" customFormat="1" x14ac:dyDescent="0.25">
      <c r="A4530" s="48"/>
      <c r="C4530" s="31"/>
      <c r="D4530" s="31"/>
      <c r="E4530" s="31"/>
      <c r="F4530" s="31"/>
      <c r="G4530" s="32"/>
      <c r="H4530" s="32"/>
      <c r="I4530" s="32"/>
      <c r="J4530" s="32"/>
      <c r="K4530" s="32"/>
      <c r="L4530" s="32"/>
      <c r="M4530" s="58"/>
    </row>
    <row r="4531" spans="1:13" s="45" customFormat="1" x14ac:dyDescent="0.25">
      <c r="A4531" s="48"/>
      <c r="C4531" s="31"/>
      <c r="D4531" s="31"/>
      <c r="E4531" s="31"/>
      <c r="F4531" s="31"/>
      <c r="G4531" s="32"/>
      <c r="H4531" s="32"/>
      <c r="I4531" s="32"/>
      <c r="J4531" s="32"/>
      <c r="K4531" s="32"/>
      <c r="L4531" s="32"/>
      <c r="M4531" s="58"/>
    </row>
    <row r="4532" spans="1:13" s="45" customFormat="1" x14ac:dyDescent="0.25">
      <c r="A4532" s="48"/>
      <c r="C4532" s="31"/>
      <c r="D4532" s="31"/>
      <c r="E4532" s="31"/>
      <c r="F4532" s="31"/>
      <c r="G4532" s="32"/>
      <c r="H4532" s="32"/>
      <c r="I4532" s="32"/>
      <c r="J4532" s="32"/>
      <c r="K4532" s="32"/>
      <c r="L4532" s="32"/>
      <c r="M4532" s="58"/>
    </row>
    <row r="4533" spans="1:13" s="45" customFormat="1" x14ac:dyDescent="0.25">
      <c r="A4533" s="48"/>
      <c r="C4533" s="31"/>
      <c r="D4533" s="31"/>
      <c r="E4533" s="31"/>
      <c r="F4533" s="31"/>
      <c r="G4533" s="32"/>
      <c r="H4533" s="32"/>
      <c r="I4533" s="32"/>
      <c r="J4533" s="32"/>
      <c r="K4533" s="32"/>
      <c r="L4533" s="32"/>
      <c r="M4533" s="58"/>
    </row>
    <row r="4534" spans="1:13" s="45" customFormat="1" x14ac:dyDescent="0.25">
      <c r="A4534" s="48"/>
      <c r="C4534" s="31"/>
      <c r="D4534" s="31"/>
      <c r="E4534" s="31"/>
      <c r="F4534" s="31"/>
      <c r="G4534" s="32"/>
      <c r="H4534" s="32"/>
      <c r="I4534" s="32"/>
      <c r="J4534" s="32"/>
      <c r="K4534" s="32"/>
      <c r="L4534" s="32"/>
      <c r="M4534" s="58"/>
    </row>
    <row r="4535" spans="1:13" s="45" customFormat="1" x14ac:dyDescent="0.25">
      <c r="A4535" s="48"/>
      <c r="C4535" s="31"/>
      <c r="D4535" s="31"/>
      <c r="E4535" s="31"/>
      <c r="F4535" s="31"/>
      <c r="G4535" s="32"/>
      <c r="H4535" s="32"/>
      <c r="I4535" s="32"/>
      <c r="J4535" s="32"/>
      <c r="K4535" s="32"/>
      <c r="L4535" s="32"/>
      <c r="M4535" s="58"/>
    </row>
    <row r="4536" spans="1:13" s="45" customFormat="1" x14ac:dyDescent="0.25">
      <c r="A4536" s="48"/>
      <c r="C4536" s="31"/>
      <c r="D4536" s="31"/>
      <c r="E4536" s="31"/>
      <c r="F4536" s="31"/>
      <c r="G4536" s="32"/>
      <c r="H4536" s="32"/>
      <c r="I4536" s="32"/>
      <c r="J4536" s="32"/>
      <c r="K4536" s="32"/>
      <c r="L4536" s="32"/>
      <c r="M4536" s="58"/>
    </row>
    <row r="4537" spans="1:13" s="45" customFormat="1" x14ac:dyDescent="0.25">
      <c r="A4537" s="48"/>
      <c r="C4537" s="31"/>
      <c r="D4537" s="31"/>
      <c r="E4537" s="31"/>
      <c r="F4537" s="31"/>
      <c r="G4537" s="32"/>
      <c r="H4537" s="32"/>
      <c r="I4537" s="32"/>
      <c r="J4537" s="32"/>
      <c r="K4537" s="32"/>
      <c r="L4537" s="32"/>
      <c r="M4537" s="58"/>
    </row>
    <row r="4538" spans="1:13" s="45" customFormat="1" x14ac:dyDescent="0.25">
      <c r="A4538" s="48"/>
      <c r="C4538" s="31"/>
      <c r="D4538" s="31"/>
      <c r="E4538" s="31"/>
      <c r="F4538" s="31"/>
      <c r="G4538" s="32"/>
      <c r="H4538" s="32"/>
      <c r="I4538" s="32"/>
      <c r="J4538" s="32"/>
      <c r="K4538" s="32"/>
      <c r="L4538" s="32"/>
      <c r="M4538" s="58"/>
    </row>
    <row r="4539" spans="1:13" s="45" customFormat="1" x14ac:dyDescent="0.25">
      <c r="A4539" s="48"/>
      <c r="C4539" s="31"/>
      <c r="D4539" s="31"/>
      <c r="E4539" s="31"/>
      <c r="F4539" s="31"/>
      <c r="G4539" s="32"/>
      <c r="H4539" s="32"/>
      <c r="I4539" s="32"/>
      <c r="J4539" s="32"/>
      <c r="K4539" s="32"/>
      <c r="L4539" s="32"/>
      <c r="M4539" s="58"/>
    </row>
    <row r="4540" spans="1:13" s="45" customFormat="1" x14ac:dyDescent="0.25">
      <c r="A4540" s="48"/>
      <c r="C4540" s="31"/>
      <c r="D4540" s="31"/>
      <c r="E4540" s="31"/>
      <c r="F4540" s="31"/>
      <c r="G4540" s="32"/>
      <c r="H4540" s="32"/>
      <c r="I4540" s="32"/>
      <c r="J4540" s="32"/>
      <c r="K4540" s="32"/>
      <c r="L4540" s="32"/>
      <c r="M4540" s="58"/>
    </row>
    <row r="4541" spans="1:13" s="45" customFormat="1" x14ac:dyDescent="0.25">
      <c r="A4541" s="48"/>
      <c r="C4541" s="31"/>
      <c r="D4541" s="31"/>
      <c r="E4541" s="31"/>
      <c r="F4541" s="31"/>
      <c r="G4541" s="32"/>
      <c r="H4541" s="32"/>
      <c r="I4541" s="32"/>
      <c r="J4541" s="32"/>
      <c r="K4541" s="32"/>
      <c r="L4541" s="32"/>
      <c r="M4541" s="58"/>
    </row>
    <row r="4542" spans="1:13" s="45" customFormat="1" x14ac:dyDescent="0.25">
      <c r="A4542" s="48"/>
      <c r="C4542" s="31"/>
      <c r="D4542" s="31"/>
      <c r="E4542" s="31"/>
      <c r="F4542" s="31"/>
      <c r="G4542" s="32"/>
      <c r="H4542" s="32"/>
      <c r="I4542" s="32"/>
      <c r="J4542" s="32"/>
      <c r="K4542" s="32"/>
      <c r="L4542" s="32"/>
      <c r="M4542" s="58"/>
    </row>
    <row r="4543" spans="1:13" s="45" customFormat="1" x14ac:dyDescent="0.25">
      <c r="A4543" s="48"/>
      <c r="C4543" s="31"/>
      <c r="D4543" s="31"/>
      <c r="E4543" s="31"/>
      <c r="F4543" s="31"/>
      <c r="G4543" s="32"/>
      <c r="H4543" s="32"/>
      <c r="I4543" s="32"/>
      <c r="J4543" s="32"/>
      <c r="K4543" s="32"/>
      <c r="L4543" s="32"/>
      <c r="M4543" s="58"/>
    </row>
    <row r="4544" spans="1:13" s="45" customFormat="1" x14ac:dyDescent="0.25">
      <c r="A4544" s="48"/>
      <c r="C4544" s="31"/>
      <c r="D4544" s="31"/>
      <c r="E4544" s="31"/>
      <c r="F4544" s="31"/>
      <c r="G4544" s="32"/>
      <c r="H4544" s="32"/>
      <c r="I4544" s="32"/>
      <c r="J4544" s="32"/>
      <c r="K4544" s="32"/>
      <c r="L4544" s="32"/>
      <c r="M4544" s="58"/>
    </row>
    <row r="4545" spans="1:13" s="45" customFormat="1" x14ac:dyDescent="0.25">
      <c r="A4545" s="48"/>
      <c r="C4545" s="31"/>
      <c r="D4545" s="31"/>
      <c r="E4545" s="31"/>
      <c r="F4545" s="31"/>
      <c r="G4545" s="32"/>
      <c r="H4545" s="32"/>
      <c r="I4545" s="32"/>
      <c r="J4545" s="32"/>
      <c r="K4545" s="32"/>
      <c r="L4545" s="32"/>
      <c r="M4545" s="58"/>
    </row>
    <row r="4546" spans="1:13" s="45" customFormat="1" x14ac:dyDescent="0.25">
      <c r="A4546" s="48"/>
      <c r="C4546" s="31"/>
      <c r="D4546" s="31"/>
      <c r="E4546" s="31"/>
      <c r="F4546" s="31"/>
      <c r="G4546" s="32"/>
      <c r="H4546" s="32"/>
      <c r="I4546" s="32"/>
      <c r="J4546" s="32"/>
      <c r="K4546" s="32"/>
      <c r="L4546" s="32"/>
      <c r="M4546" s="58"/>
    </row>
    <row r="4547" spans="1:13" s="45" customFormat="1" x14ac:dyDescent="0.25">
      <c r="A4547" s="48"/>
      <c r="C4547" s="31"/>
      <c r="D4547" s="31"/>
      <c r="E4547" s="31"/>
      <c r="F4547" s="31"/>
      <c r="G4547" s="32"/>
      <c r="H4547" s="32"/>
      <c r="I4547" s="32"/>
      <c r="J4547" s="32"/>
      <c r="K4547" s="32"/>
      <c r="L4547" s="32"/>
      <c r="M4547" s="58"/>
    </row>
    <row r="4548" spans="1:13" s="45" customFormat="1" x14ac:dyDescent="0.25">
      <c r="A4548" s="48"/>
      <c r="C4548" s="31"/>
      <c r="D4548" s="31"/>
      <c r="E4548" s="31"/>
      <c r="F4548" s="31"/>
      <c r="G4548" s="32"/>
      <c r="H4548" s="32"/>
      <c r="I4548" s="32"/>
      <c r="J4548" s="32"/>
      <c r="K4548" s="32"/>
      <c r="L4548" s="32"/>
      <c r="M4548" s="58"/>
    </row>
    <row r="4549" spans="1:13" s="45" customFormat="1" x14ac:dyDescent="0.25">
      <c r="A4549" s="48"/>
      <c r="C4549" s="31"/>
      <c r="D4549" s="31"/>
      <c r="E4549" s="31"/>
      <c r="F4549" s="31"/>
      <c r="G4549" s="32"/>
      <c r="H4549" s="32"/>
      <c r="I4549" s="32"/>
      <c r="J4549" s="32"/>
      <c r="K4549" s="32"/>
      <c r="L4549" s="32"/>
      <c r="M4549" s="58"/>
    </row>
    <row r="4550" spans="1:13" s="45" customFormat="1" x14ac:dyDescent="0.25">
      <c r="A4550" s="48"/>
      <c r="C4550" s="31"/>
      <c r="D4550" s="31"/>
      <c r="E4550" s="31"/>
      <c r="F4550" s="31"/>
      <c r="G4550" s="32"/>
      <c r="H4550" s="32"/>
      <c r="I4550" s="32"/>
      <c r="J4550" s="32"/>
      <c r="K4550" s="32"/>
      <c r="L4550" s="32"/>
      <c r="M4550" s="58"/>
    </row>
    <row r="4551" spans="1:13" s="45" customFormat="1" x14ac:dyDescent="0.25">
      <c r="A4551" s="48"/>
      <c r="C4551" s="31"/>
      <c r="D4551" s="31"/>
      <c r="E4551" s="31"/>
      <c r="F4551" s="31"/>
      <c r="G4551" s="32"/>
      <c r="H4551" s="32"/>
      <c r="I4551" s="32"/>
      <c r="J4551" s="32"/>
      <c r="K4551" s="32"/>
      <c r="L4551" s="32"/>
      <c r="M4551" s="58"/>
    </row>
    <row r="4552" spans="1:13" s="45" customFormat="1" x14ac:dyDescent="0.25">
      <c r="A4552" s="48"/>
      <c r="C4552" s="31"/>
      <c r="D4552" s="31"/>
      <c r="E4552" s="31"/>
      <c r="F4552" s="31"/>
      <c r="G4552" s="32"/>
      <c r="H4552" s="32"/>
      <c r="I4552" s="32"/>
      <c r="J4552" s="32"/>
      <c r="K4552" s="32"/>
      <c r="L4552" s="32"/>
      <c r="M4552" s="58"/>
    </row>
    <row r="4553" spans="1:13" s="45" customFormat="1" x14ac:dyDescent="0.25">
      <c r="A4553" s="48"/>
      <c r="C4553" s="31"/>
      <c r="D4553" s="31"/>
      <c r="E4553" s="31"/>
      <c r="F4553" s="31"/>
      <c r="G4553" s="32"/>
      <c r="H4553" s="32"/>
      <c r="I4553" s="32"/>
      <c r="J4553" s="32"/>
      <c r="K4553" s="32"/>
      <c r="L4553" s="32"/>
      <c r="M4553" s="58"/>
    </row>
    <row r="4554" spans="1:13" s="45" customFormat="1" x14ac:dyDescent="0.25">
      <c r="A4554" s="48"/>
      <c r="C4554" s="31"/>
      <c r="D4554" s="31"/>
      <c r="E4554" s="31"/>
      <c r="F4554" s="31"/>
      <c r="G4554" s="32"/>
      <c r="H4554" s="32"/>
      <c r="I4554" s="32"/>
      <c r="J4554" s="32"/>
      <c r="K4554" s="32"/>
      <c r="L4554" s="32"/>
      <c r="M4554" s="58"/>
    </row>
    <row r="4555" spans="1:13" s="45" customFormat="1" x14ac:dyDescent="0.25">
      <c r="A4555" s="48"/>
      <c r="C4555" s="31"/>
      <c r="D4555" s="31"/>
      <c r="E4555" s="31"/>
      <c r="F4555" s="31"/>
      <c r="G4555" s="32"/>
      <c r="H4555" s="32"/>
      <c r="I4555" s="32"/>
      <c r="J4555" s="32"/>
      <c r="K4555" s="32"/>
      <c r="L4555" s="32"/>
      <c r="M4555" s="58"/>
    </row>
    <row r="4556" spans="1:13" s="45" customFormat="1" x14ac:dyDescent="0.25">
      <c r="A4556" s="48"/>
      <c r="C4556" s="31"/>
      <c r="D4556" s="31"/>
      <c r="E4556" s="31"/>
      <c r="F4556" s="31"/>
      <c r="G4556" s="32"/>
      <c r="H4556" s="32"/>
      <c r="I4556" s="32"/>
      <c r="J4556" s="32"/>
      <c r="K4556" s="32"/>
      <c r="L4556" s="32"/>
      <c r="M4556" s="58"/>
    </row>
    <row r="4557" spans="1:13" s="45" customFormat="1" x14ac:dyDescent="0.25">
      <c r="A4557" s="48"/>
      <c r="C4557" s="31"/>
      <c r="D4557" s="31"/>
      <c r="E4557" s="31"/>
      <c r="F4557" s="31"/>
      <c r="G4557" s="32"/>
      <c r="H4557" s="32"/>
      <c r="I4557" s="32"/>
      <c r="J4557" s="32"/>
      <c r="K4557" s="32"/>
      <c r="L4557" s="32"/>
      <c r="M4557" s="58"/>
    </row>
    <row r="4558" spans="1:13" s="45" customFormat="1" x14ac:dyDescent="0.25">
      <c r="A4558" s="48"/>
      <c r="C4558" s="31"/>
      <c r="D4558" s="31"/>
      <c r="E4558" s="31"/>
      <c r="F4558" s="31"/>
      <c r="G4558" s="32"/>
      <c r="H4558" s="32"/>
      <c r="I4558" s="32"/>
      <c r="J4558" s="32"/>
      <c r="K4558" s="32"/>
      <c r="L4558" s="32"/>
      <c r="M4558" s="58"/>
    </row>
    <row r="4559" spans="1:13" s="45" customFormat="1" x14ac:dyDescent="0.25">
      <c r="A4559" s="48"/>
      <c r="C4559" s="31"/>
      <c r="D4559" s="31"/>
      <c r="E4559" s="31"/>
      <c r="F4559" s="31"/>
      <c r="G4559" s="32"/>
      <c r="H4559" s="32"/>
      <c r="I4559" s="32"/>
      <c r="J4559" s="32"/>
      <c r="K4559" s="32"/>
      <c r="L4559" s="32"/>
      <c r="M4559" s="58"/>
    </row>
    <row r="4560" spans="1:13" s="45" customFormat="1" x14ac:dyDescent="0.25">
      <c r="A4560" s="48"/>
      <c r="C4560" s="31"/>
      <c r="D4560" s="31"/>
      <c r="E4560" s="31"/>
      <c r="F4560" s="31"/>
      <c r="G4560" s="32"/>
      <c r="H4560" s="32"/>
      <c r="I4560" s="32"/>
      <c r="J4560" s="32"/>
      <c r="K4560" s="32"/>
      <c r="L4560" s="32"/>
      <c r="M4560" s="58"/>
    </row>
    <row r="4561" spans="1:13" s="45" customFormat="1" x14ac:dyDescent="0.25">
      <c r="A4561" s="48"/>
      <c r="C4561" s="31"/>
      <c r="D4561" s="31"/>
      <c r="E4561" s="31"/>
      <c r="F4561" s="31"/>
      <c r="G4561" s="32"/>
      <c r="H4561" s="32"/>
      <c r="I4561" s="32"/>
      <c r="J4561" s="32"/>
      <c r="K4561" s="32"/>
      <c r="L4561" s="32"/>
      <c r="M4561" s="58"/>
    </row>
    <row r="4562" spans="1:13" s="45" customFormat="1" x14ac:dyDescent="0.25">
      <c r="A4562" s="48"/>
      <c r="C4562" s="31"/>
      <c r="D4562" s="31"/>
      <c r="E4562" s="31"/>
      <c r="F4562" s="31"/>
      <c r="G4562" s="32"/>
      <c r="H4562" s="32"/>
      <c r="I4562" s="32"/>
      <c r="J4562" s="32"/>
      <c r="K4562" s="32"/>
      <c r="L4562" s="32"/>
      <c r="M4562" s="58"/>
    </row>
    <row r="4563" spans="1:13" s="45" customFormat="1" x14ac:dyDescent="0.25">
      <c r="A4563" s="48"/>
      <c r="C4563" s="31"/>
      <c r="D4563" s="31"/>
      <c r="E4563" s="31"/>
      <c r="F4563" s="31"/>
      <c r="G4563" s="32"/>
      <c r="H4563" s="32"/>
      <c r="I4563" s="32"/>
      <c r="J4563" s="32"/>
      <c r="K4563" s="32"/>
      <c r="L4563" s="32"/>
      <c r="M4563" s="58"/>
    </row>
    <row r="4564" spans="1:13" s="45" customFormat="1" x14ac:dyDescent="0.25">
      <c r="A4564" s="48"/>
      <c r="C4564" s="31"/>
      <c r="D4564" s="31"/>
      <c r="E4564" s="31"/>
      <c r="F4564" s="31"/>
      <c r="G4564" s="32"/>
      <c r="H4564" s="32"/>
      <c r="I4564" s="32"/>
      <c r="J4564" s="32"/>
      <c r="K4564" s="32"/>
      <c r="L4564" s="32"/>
      <c r="M4564" s="58"/>
    </row>
    <row r="4565" spans="1:13" s="45" customFormat="1" x14ac:dyDescent="0.25">
      <c r="A4565" s="48"/>
      <c r="C4565" s="31"/>
      <c r="D4565" s="31"/>
      <c r="E4565" s="31"/>
      <c r="F4565" s="31"/>
      <c r="G4565" s="32"/>
      <c r="H4565" s="32"/>
      <c r="I4565" s="32"/>
      <c r="J4565" s="32"/>
      <c r="K4565" s="32"/>
      <c r="L4565" s="32"/>
      <c r="M4565" s="58"/>
    </row>
    <row r="4566" spans="1:13" s="45" customFormat="1" x14ac:dyDescent="0.25">
      <c r="A4566" s="48"/>
      <c r="C4566" s="31"/>
      <c r="D4566" s="31"/>
      <c r="E4566" s="31"/>
      <c r="F4566" s="31"/>
      <c r="G4566" s="32"/>
      <c r="H4566" s="32"/>
      <c r="I4566" s="32"/>
      <c r="J4566" s="32"/>
      <c r="K4566" s="32"/>
      <c r="L4566" s="32"/>
      <c r="M4566" s="58"/>
    </row>
    <row r="4567" spans="1:13" s="45" customFormat="1" x14ac:dyDescent="0.25">
      <c r="A4567" s="48"/>
      <c r="C4567" s="31"/>
      <c r="D4567" s="31"/>
      <c r="E4567" s="31"/>
      <c r="F4567" s="31"/>
      <c r="G4567" s="32"/>
      <c r="H4567" s="32"/>
      <c r="I4567" s="32"/>
      <c r="J4567" s="32"/>
      <c r="K4567" s="32"/>
      <c r="L4567" s="32"/>
      <c r="M4567" s="58"/>
    </row>
    <row r="4568" spans="1:13" s="45" customFormat="1" x14ac:dyDescent="0.25">
      <c r="A4568" s="48"/>
      <c r="C4568" s="31"/>
      <c r="D4568" s="31"/>
      <c r="E4568" s="31"/>
      <c r="F4568" s="31"/>
      <c r="G4568" s="32"/>
      <c r="H4568" s="32"/>
      <c r="I4568" s="32"/>
      <c r="J4568" s="32"/>
      <c r="K4568" s="32"/>
      <c r="L4568" s="32"/>
      <c r="M4568" s="58"/>
    </row>
    <row r="4569" spans="1:13" s="45" customFormat="1" x14ac:dyDescent="0.25">
      <c r="A4569" s="48"/>
      <c r="C4569" s="31"/>
      <c r="D4569" s="31"/>
      <c r="E4569" s="31"/>
      <c r="F4569" s="31"/>
      <c r="G4569" s="32"/>
      <c r="H4569" s="32"/>
      <c r="I4569" s="32"/>
      <c r="J4569" s="32"/>
      <c r="K4569" s="32"/>
      <c r="L4569" s="32"/>
      <c r="M4569" s="58"/>
    </row>
    <row r="4570" spans="1:13" s="45" customFormat="1" x14ac:dyDescent="0.25">
      <c r="A4570" s="48"/>
      <c r="C4570" s="31"/>
      <c r="D4570" s="31"/>
      <c r="E4570" s="31"/>
      <c r="F4570" s="31"/>
      <c r="G4570" s="32"/>
      <c r="H4570" s="32"/>
      <c r="I4570" s="32"/>
      <c r="J4570" s="32"/>
      <c r="K4570" s="32"/>
      <c r="L4570" s="32"/>
      <c r="M4570" s="58"/>
    </row>
    <row r="4571" spans="1:13" s="45" customFormat="1" x14ac:dyDescent="0.25">
      <c r="A4571" s="48"/>
      <c r="C4571" s="31"/>
      <c r="D4571" s="31"/>
      <c r="E4571" s="31"/>
      <c r="F4571" s="31"/>
      <c r="G4571" s="32"/>
      <c r="H4571" s="32"/>
      <c r="I4571" s="32"/>
      <c r="J4571" s="32"/>
      <c r="K4571" s="32"/>
      <c r="L4571" s="32"/>
      <c r="M4571" s="58"/>
    </row>
    <row r="4572" spans="1:13" s="45" customFormat="1" x14ac:dyDescent="0.25">
      <c r="A4572" s="48"/>
      <c r="C4572" s="31"/>
      <c r="D4572" s="31"/>
      <c r="E4572" s="31"/>
      <c r="F4572" s="31"/>
      <c r="G4572" s="32"/>
      <c r="H4572" s="32"/>
      <c r="I4572" s="32"/>
      <c r="J4572" s="32"/>
      <c r="K4572" s="32"/>
      <c r="L4572" s="32"/>
      <c r="M4572" s="58"/>
    </row>
    <row r="4573" spans="1:13" s="45" customFormat="1" x14ac:dyDescent="0.25">
      <c r="A4573" s="48"/>
      <c r="C4573" s="31"/>
      <c r="D4573" s="31"/>
      <c r="E4573" s="31"/>
      <c r="F4573" s="31"/>
      <c r="G4573" s="32"/>
      <c r="H4573" s="32"/>
      <c r="I4573" s="32"/>
      <c r="J4573" s="32"/>
      <c r="K4573" s="32"/>
      <c r="L4573" s="32"/>
      <c r="M4573" s="58"/>
    </row>
    <row r="4574" spans="1:13" s="45" customFormat="1" x14ac:dyDescent="0.25">
      <c r="A4574" s="48"/>
      <c r="C4574" s="31"/>
      <c r="D4574" s="31"/>
      <c r="E4574" s="31"/>
      <c r="F4574" s="31"/>
      <c r="G4574" s="32"/>
      <c r="H4574" s="32"/>
      <c r="I4574" s="32"/>
      <c r="J4574" s="32"/>
      <c r="K4574" s="32"/>
      <c r="L4574" s="32"/>
      <c r="M4574" s="58"/>
    </row>
    <row r="4575" spans="1:13" s="45" customFormat="1" x14ac:dyDescent="0.25">
      <c r="A4575" s="48"/>
      <c r="C4575" s="31"/>
      <c r="D4575" s="31"/>
      <c r="E4575" s="31"/>
      <c r="F4575" s="31"/>
      <c r="G4575" s="32"/>
      <c r="H4575" s="32"/>
      <c r="I4575" s="32"/>
      <c r="J4575" s="32"/>
      <c r="K4575" s="32"/>
      <c r="L4575" s="32"/>
      <c r="M4575" s="58"/>
    </row>
    <row r="4576" spans="1:13" s="45" customFormat="1" x14ac:dyDescent="0.25">
      <c r="A4576" s="48"/>
      <c r="C4576" s="31"/>
      <c r="D4576" s="31"/>
      <c r="E4576" s="31"/>
      <c r="F4576" s="31"/>
      <c r="G4576" s="32"/>
      <c r="H4576" s="32"/>
      <c r="I4576" s="32"/>
      <c r="J4576" s="32"/>
      <c r="K4576" s="32"/>
      <c r="L4576" s="32"/>
      <c r="M4576" s="58"/>
    </row>
    <row r="4577" spans="1:13" s="45" customFormat="1" x14ac:dyDescent="0.25">
      <c r="A4577" s="48"/>
      <c r="C4577" s="31"/>
      <c r="D4577" s="31"/>
      <c r="E4577" s="31"/>
      <c r="F4577" s="31"/>
      <c r="G4577" s="32"/>
      <c r="H4577" s="32"/>
      <c r="I4577" s="32"/>
      <c r="J4577" s="32"/>
      <c r="K4577" s="32"/>
      <c r="L4577" s="32"/>
      <c r="M4577" s="58"/>
    </row>
    <row r="4578" spans="1:13" s="45" customFormat="1" x14ac:dyDescent="0.25">
      <c r="A4578" s="48"/>
      <c r="C4578" s="31"/>
      <c r="D4578" s="31"/>
      <c r="E4578" s="31"/>
      <c r="F4578" s="31"/>
      <c r="G4578" s="32"/>
      <c r="H4578" s="32"/>
      <c r="I4578" s="32"/>
      <c r="J4578" s="32"/>
      <c r="K4578" s="32"/>
      <c r="L4578" s="32"/>
      <c r="M4578" s="58"/>
    </row>
    <row r="4579" spans="1:13" s="45" customFormat="1" x14ac:dyDescent="0.25">
      <c r="A4579" s="48"/>
      <c r="C4579" s="31"/>
      <c r="D4579" s="31"/>
      <c r="E4579" s="31"/>
      <c r="F4579" s="31"/>
      <c r="G4579" s="32"/>
      <c r="H4579" s="32"/>
      <c r="I4579" s="32"/>
      <c r="J4579" s="32"/>
      <c r="K4579" s="32"/>
      <c r="L4579" s="32"/>
      <c r="M4579" s="58"/>
    </row>
    <row r="4580" spans="1:13" s="45" customFormat="1" x14ac:dyDescent="0.25">
      <c r="A4580" s="48"/>
      <c r="C4580" s="31"/>
      <c r="D4580" s="31"/>
      <c r="E4580" s="31"/>
      <c r="F4580" s="31"/>
      <c r="G4580" s="32"/>
      <c r="H4580" s="32"/>
      <c r="I4580" s="32"/>
      <c r="J4580" s="32"/>
      <c r="K4580" s="32"/>
      <c r="L4580" s="32"/>
      <c r="M4580" s="58"/>
    </row>
    <row r="4581" spans="1:13" s="45" customFormat="1" x14ac:dyDescent="0.25">
      <c r="A4581" s="48"/>
      <c r="C4581" s="31"/>
      <c r="D4581" s="31"/>
      <c r="E4581" s="31"/>
      <c r="F4581" s="31"/>
      <c r="G4581" s="32"/>
      <c r="H4581" s="32"/>
      <c r="I4581" s="32"/>
      <c r="J4581" s="32"/>
      <c r="K4581" s="32"/>
      <c r="L4581" s="32"/>
      <c r="M4581" s="58"/>
    </row>
    <row r="4582" spans="1:13" s="45" customFormat="1" x14ac:dyDescent="0.25">
      <c r="A4582" s="48"/>
      <c r="C4582" s="31"/>
      <c r="D4582" s="31"/>
      <c r="E4582" s="31"/>
      <c r="F4582" s="31"/>
      <c r="G4582" s="32"/>
      <c r="H4582" s="32"/>
      <c r="I4582" s="32"/>
      <c r="J4582" s="32"/>
      <c r="K4582" s="32"/>
      <c r="L4582" s="32"/>
      <c r="M4582" s="58"/>
    </row>
    <row r="4583" spans="1:13" s="45" customFormat="1" x14ac:dyDescent="0.25">
      <c r="A4583" s="48"/>
      <c r="C4583" s="31"/>
      <c r="D4583" s="31"/>
      <c r="E4583" s="31"/>
      <c r="F4583" s="31"/>
      <c r="G4583" s="32"/>
      <c r="H4583" s="32"/>
      <c r="I4583" s="32"/>
      <c r="J4583" s="32"/>
      <c r="K4583" s="32"/>
      <c r="L4583" s="32"/>
      <c r="M4583" s="58"/>
    </row>
    <row r="4584" spans="1:13" s="45" customFormat="1" x14ac:dyDescent="0.25">
      <c r="A4584" s="48"/>
      <c r="C4584" s="31"/>
      <c r="D4584" s="31"/>
      <c r="E4584" s="31"/>
      <c r="F4584" s="31"/>
      <c r="G4584" s="32"/>
      <c r="H4584" s="32"/>
      <c r="I4584" s="32"/>
      <c r="J4584" s="32"/>
      <c r="K4584" s="32"/>
      <c r="L4584" s="32"/>
      <c r="M4584" s="58"/>
    </row>
    <row r="4587" spans="1:13" s="45" customFormat="1" ht="18.75" x14ac:dyDescent="0.25">
      <c r="A4587" s="47"/>
      <c r="C4587" s="31"/>
      <c r="D4587" s="31"/>
      <c r="E4587" s="31"/>
      <c r="F4587" s="31"/>
      <c r="G4587" s="32"/>
      <c r="H4587" s="32"/>
      <c r="I4587" s="32"/>
      <c r="J4587" s="32"/>
      <c r="K4587" s="32"/>
      <c r="L4587" s="32"/>
      <c r="M4587" s="58"/>
    </row>
    <row r="4711" spans="1:13" s="45" customFormat="1" ht="18.75" x14ac:dyDescent="0.25">
      <c r="A4711" s="47"/>
      <c r="C4711" s="31"/>
      <c r="D4711" s="31"/>
      <c r="E4711" s="31"/>
      <c r="F4711" s="31"/>
      <c r="G4711" s="32"/>
      <c r="H4711" s="32"/>
      <c r="I4711" s="32"/>
      <c r="J4711" s="32"/>
      <c r="K4711" s="32"/>
      <c r="L4711" s="32"/>
      <c r="M4711" s="58"/>
    </row>
    <row r="4726" spans="1:13" s="45" customFormat="1" ht="18.75" x14ac:dyDescent="0.25">
      <c r="A4726" s="47"/>
      <c r="C4726" s="31"/>
      <c r="D4726" s="31"/>
      <c r="E4726" s="31"/>
      <c r="F4726" s="31"/>
      <c r="G4726" s="32"/>
      <c r="H4726" s="32"/>
      <c r="I4726" s="32"/>
      <c r="J4726" s="32"/>
      <c r="K4726" s="32"/>
      <c r="L4726" s="32"/>
      <c r="M4726" s="58"/>
    </row>
    <row r="4741" spans="1:13" s="45" customFormat="1" ht="18.75" x14ac:dyDescent="0.25">
      <c r="A4741" s="47"/>
      <c r="C4741" s="31"/>
      <c r="D4741" s="31"/>
      <c r="E4741" s="31"/>
      <c r="F4741" s="31"/>
      <c r="G4741" s="32"/>
      <c r="H4741" s="32"/>
      <c r="I4741" s="32"/>
      <c r="J4741" s="32"/>
      <c r="K4741" s="32"/>
      <c r="L4741" s="32"/>
      <c r="M4741" s="58"/>
    </row>
    <row r="4793" spans="1:13" s="45" customFormat="1" ht="18.75" x14ac:dyDescent="0.25">
      <c r="A4793" s="47"/>
      <c r="C4793" s="31"/>
      <c r="D4793" s="31"/>
      <c r="E4793" s="31"/>
      <c r="F4793" s="31"/>
      <c r="G4793" s="32"/>
      <c r="H4793" s="32"/>
      <c r="I4793" s="32"/>
      <c r="J4793" s="32"/>
      <c r="K4793" s="32"/>
      <c r="L4793" s="32"/>
      <c r="M4793" s="58"/>
    </row>
    <row r="4845" spans="1:13" s="45" customFormat="1" ht="18.75" x14ac:dyDescent="0.25">
      <c r="A4845" s="47"/>
      <c r="C4845" s="31"/>
      <c r="D4845" s="31"/>
      <c r="E4845" s="31"/>
      <c r="F4845" s="31"/>
      <c r="G4845" s="32"/>
      <c r="H4845" s="32"/>
      <c r="I4845" s="32"/>
      <c r="J4845" s="32"/>
      <c r="K4845" s="32"/>
      <c r="L4845" s="32"/>
      <c r="M4845" s="58"/>
    </row>
    <row r="4897" spans="1:13" s="45" customFormat="1" ht="18.75" x14ac:dyDescent="0.25">
      <c r="A4897" s="47"/>
      <c r="C4897" s="31"/>
      <c r="D4897" s="31"/>
      <c r="E4897" s="31"/>
      <c r="F4897" s="31"/>
      <c r="G4897" s="32"/>
      <c r="H4897" s="32"/>
      <c r="I4897" s="32"/>
      <c r="J4897" s="32"/>
      <c r="K4897" s="32"/>
      <c r="L4897" s="32"/>
      <c r="M4897" s="58"/>
    </row>
    <row r="4949" spans="1:13" s="45" customFormat="1" ht="18.75" x14ac:dyDescent="0.25">
      <c r="A4949" s="47"/>
      <c r="C4949" s="31"/>
      <c r="D4949" s="31"/>
      <c r="E4949" s="31"/>
      <c r="F4949" s="31"/>
      <c r="G4949" s="32"/>
      <c r="H4949" s="32"/>
      <c r="I4949" s="32"/>
      <c r="J4949" s="32"/>
      <c r="K4949" s="32"/>
      <c r="L4949" s="32"/>
      <c r="M4949" s="58"/>
    </row>
    <row r="5001" spans="1:13" s="45" customFormat="1" ht="18.75" x14ac:dyDescent="0.25">
      <c r="A5001" s="47"/>
      <c r="C5001" s="31"/>
      <c r="D5001" s="31"/>
      <c r="E5001" s="31"/>
      <c r="F5001" s="31"/>
      <c r="G5001" s="32"/>
      <c r="H5001" s="32"/>
      <c r="I5001" s="32"/>
      <c r="J5001" s="32"/>
      <c r="K5001" s="32"/>
      <c r="L5001" s="32"/>
      <c r="M5001" s="58"/>
    </row>
    <row r="5053" spans="1:13" s="45" customFormat="1" ht="18.75" x14ac:dyDescent="0.25">
      <c r="A5053" s="47"/>
      <c r="C5053" s="31"/>
      <c r="D5053" s="31"/>
      <c r="E5053" s="31"/>
      <c r="F5053" s="31"/>
      <c r="G5053" s="32"/>
      <c r="H5053" s="32"/>
      <c r="I5053" s="32"/>
      <c r="J5053" s="32"/>
      <c r="K5053" s="32"/>
      <c r="L5053" s="32"/>
      <c r="M5053" s="58"/>
    </row>
  </sheetData>
  <phoneticPr fontId="2" type="noConversion"/>
  <conditionalFormatting sqref="B1:B1048576">
    <cfRule type="top10" dxfId="11" priority="1" bottom="1" rank="1"/>
    <cfRule type="top10" dxfId="10" priority="2" rank="1"/>
    <cfRule type="cellIs" dxfId="9" priority="3" operator="lessThan">
      <formula>-120000</formula>
    </cfRule>
    <cfRule type="cellIs" dxfId="8" priority="4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0611-25C7-413C-81F9-931D0EB0C34A}">
  <dimension ref="A1:O5053"/>
  <sheetViews>
    <sheetView workbookViewId="0">
      <selection activeCell="A265" sqref="A265"/>
    </sheetView>
  </sheetViews>
  <sheetFormatPr defaultRowHeight="16.5" x14ac:dyDescent="0.25"/>
  <cols>
    <col min="1" max="1" width="15.625" style="31" customWidth="1"/>
    <col min="2" max="2" width="20.625" style="45" customWidth="1"/>
    <col min="3" max="3" width="14.75" style="31" customWidth="1"/>
    <col min="4" max="4" width="13.875" style="31" customWidth="1"/>
    <col min="5" max="6" width="9" style="31"/>
    <col min="7" max="7" width="13.875" style="32" bestFit="1" customWidth="1"/>
    <col min="8" max="8" width="12.625" style="32" bestFit="1" customWidth="1"/>
    <col min="9" max="9" width="11.75" style="32" bestFit="1" customWidth="1"/>
    <col min="10" max="10" width="12" style="32" customWidth="1"/>
    <col min="11" max="11" width="10.125" style="32" bestFit="1" customWidth="1"/>
    <col min="12" max="12" width="21.375" style="32" bestFit="1" customWidth="1"/>
    <col min="13" max="16384" width="9" style="30"/>
  </cols>
  <sheetData>
    <row r="1" spans="1:15" x14ac:dyDescent="0.25">
      <c r="A1" s="31" t="s">
        <v>24</v>
      </c>
      <c r="B1" s="45" t="s">
        <v>25</v>
      </c>
      <c r="C1" s="31" t="s">
        <v>61</v>
      </c>
      <c r="D1" s="31" t="s">
        <v>62</v>
      </c>
      <c r="E1" s="31" t="s">
        <v>63</v>
      </c>
    </row>
    <row r="2" spans="1:15" x14ac:dyDescent="0.25">
      <c r="A2" s="46" t="s">
        <v>699</v>
      </c>
      <c r="B2" s="45">
        <v>-5800</v>
      </c>
      <c r="C2" s="31">
        <f>VLOOKUP($A2,級距!$A:$K,9,FALSE)</f>
        <v>5</v>
      </c>
      <c r="D2" s="31">
        <f>VLOOKUP($A2,級距!$A:$K,10,FALSE)</f>
        <v>7</v>
      </c>
      <c r="E2" s="31">
        <f>VLOOKUP($A2,級距!$A:$K,11,FALSE)</f>
        <v>3</v>
      </c>
      <c r="F2" s="31">
        <f t="shared" ref="F2:F7" si="0">IF(A3&lt;&gt;A2,1,0)</f>
        <v>1</v>
      </c>
      <c r="G2" s="35" t="s">
        <v>64</v>
      </c>
      <c r="H2" s="3">
        <f>MAX(B2:B800)</f>
        <v>43650</v>
      </c>
      <c r="I2" s="49">
        <f>ABS(H2/H3)</f>
        <v>4.197115384615385</v>
      </c>
      <c r="J2" s="35"/>
      <c r="K2" s="35"/>
      <c r="O2" s="41" t="s">
        <v>705</v>
      </c>
    </row>
    <row r="3" spans="1:15" x14ac:dyDescent="0.25">
      <c r="A3" s="46" t="s">
        <v>700</v>
      </c>
      <c r="B3" s="45">
        <v>7400</v>
      </c>
      <c r="C3" s="31">
        <f>VLOOKUP($A3,級距!$A:$K,9,FALSE)</f>
        <v>8</v>
      </c>
      <c r="D3" s="31">
        <f>VLOOKUP($A3,級距!$A:$K,10,FALSE)</f>
        <v>8</v>
      </c>
      <c r="E3" s="31">
        <f>VLOOKUP($A3,級距!$A:$K,11,FALSE)</f>
        <v>4</v>
      </c>
      <c r="F3" s="31">
        <f t="shared" si="0"/>
        <v>1</v>
      </c>
      <c r="G3" s="35" t="s">
        <v>65</v>
      </c>
      <c r="H3" s="3">
        <f>MIN(B2:B800)</f>
        <v>-10400</v>
      </c>
      <c r="I3" s="35"/>
      <c r="J3" s="35"/>
      <c r="K3" s="35"/>
    </row>
    <row r="4" spans="1:15" x14ac:dyDescent="0.25">
      <c r="A4" s="46" t="s">
        <v>695</v>
      </c>
      <c r="B4" s="45">
        <v>-5900</v>
      </c>
      <c r="C4" s="31">
        <f>VLOOKUP($A4,級距!$A:$K,9,FALSE)</f>
        <v>7</v>
      </c>
      <c r="D4" s="31">
        <f>VLOOKUP($A4,級距!$A:$K,10,FALSE)</f>
        <v>8</v>
      </c>
      <c r="E4" s="31">
        <f>VLOOKUP($A4,級距!$A:$K,11,FALSE)</f>
        <v>4</v>
      </c>
      <c r="F4" s="31">
        <f t="shared" si="0"/>
        <v>1</v>
      </c>
      <c r="G4" s="35" t="s">
        <v>63</v>
      </c>
      <c r="H4" s="35">
        <v>1</v>
      </c>
      <c r="I4" s="35">
        <v>2</v>
      </c>
      <c r="J4" s="35">
        <v>3</v>
      </c>
      <c r="K4" s="35">
        <v>4</v>
      </c>
      <c r="L4" s="33" t="s">
        <v>66</v>
      </c>
      <c r="O4" s="30" t="s">
        <v>67</v>
      </c>
    </row>
    <row r="5" spans="1:15" x14ac:dyDescent="0.25">
      <c r="A5" s="46" t="s">
        <v>694</v>
      </c>
      <c r="B5" s="45">
        <v>-5400</v>
      </c>
      <c r="C5" s="31">
        <f>VLOOKUP($A5,級距!$A:$K,9,FALSE)</f>
        <v>7</v>
      </c>
      <c r="D5" s="31">
        <f>VLOOKUP($A5,級距!$A:$K,10,FALSE)</f>
        <v>5</v>
      </c>
      <c r="E5" s="31">
        <f>VLOOKUP($A5,級距!$A:$K,11,FALSE)</f>
        <v>1</v>
      </c>
      <c r="F5" s="31">
        <f t="shared" si="0"/>
        <v>1</v>
      </c>
      <c r="G5" s="35" t="s">
        <v>68</v>
      </c>
      <c r="H5" s="36">
        <f>COUNTIF($E$2:$E$800,H$4)/COUNT($E$2:$E$800)</f>
        <v>0.15714285714285714</v>
      </c>
      <c r="I5" s="36">
        <f>COUNTIF($E$2:$E$800,I$4)/COUNT($E$2:$E$800)</f>
        <v>0.49285714285714288</v>
      </c>
      <c r="J5" s="36">
        <f>COUNTIF($E$2:$E$800,J$4)/COUNT($E$2:$E$800)</f>
        <v>0.13214285714285715</v>
      </c>
      <c r="K5" s="36">
        <f>COUNTIF($E$2:$E$800,K$4)/COUNT($E$2:$E$800)</f>
        <v>0.21785714285714286</v>
      </c>
      <c r="O5" s="30" t="s">
        <v>706</v>
      </c>
    </row>
    <row r="6" spans="1:15" x14ac:dyDescent="0.25">
      <c r="A6" s="46" t="s">
        <v>692</v>
      </c>
      <c r="B6" s="45">
        <v>-5800</v>
      </c>
      <c r="C6" s="31">
        <f>VLOOKUP($A6,級距!$A:$K,9,FALSE)</f>
        <v>8</v>
      </c>
      <c r="D6" s="31">
        <f>VLOOKUP($A6,級距!$A:$K,10,FALSE)</f>
        <v>4</v>
      </c>
      <c r="E6" s="31">
        <f>VLOOKUP($A6,級距!$A:$K,11,FALSE)</f>
        <v>1</v>
      </c>
      <c r="F6" s="31">
        <f t="shared" si="0"/>
        <v>1</v>
      </c>
      <c r="G6" s="35" t="s">
        <v>69</v>
      </c>
      <c r="H6" s="3">
        <f>SUMIF($E$2:$E$800,H$4,$B$2:$B$800)</f>
        <v>750</v>
      </c>
      <c r="I6" s="3">
        <f>SUMIF($E$2:$E$800,I$4,$B$2:$B$800)</f>
        <v>-80400</v>
      </c>
      <c r="J6" s="3">
        <f>SUMIF($E$2:$E$800,J$4,$B$2:$B$800)</f>
        <v>82100</v>
      </c>
      <c r="K6" s="3">
        <f>SUMIF($E$2:$E$800,K$4,$B$2:$B$800)</f>
        <v>239900</v>
      </c>
      <c r="L6" s="6">
        <f>SUM(H6:K6)</f>
        <v>242350</v>
      </c>
      <c r="O6" s="30" t="s">
        <v>707</v>
      </c>
    </row>
    <row r="7" spans="1:15" x14ac:dyDescent="0.25">
      <c r="A7" s="46" t="s">
        <v>691</v>
      </c>
      <c r="B7" s="45">
        <v>1500</v>
      </c>
      <c r="C7" s="31">
        <f>VLOOKUP($A7,級距!$A:$K,9,FALSE)</f>
        <v>3</v>
      </c>
      <c r="D7" s="31">
        <f>VLOOKUP($A7,級距!$A:$K,10,FALSE)</f>
        <v>2</v>
      </c>
      <c r="E7" s="31">
        <f>VLOOKUP($A7,級距!$A:$K,11,FALSE)</f>
        <v>2</v>
      </c>
      <c r="F7" s="31">
        <f t="shared" si="0"/>
        <v>1</v>
      </c>
      <c r="G7" s="37" t="s">
        <v>70</v>
      </c>
      <c r="H7" s="38">
        <f t="shared" ref="H7:J7" si="1">COUNTIFS($B$2:$B$408,"&gt;0",$E$2:$E$408,H$4)/COUNTIF($E$2:$E$408,H$4)</f>
        <v>0.47727272727272729</v>
      </c>
      <c r="I7" s="38">
        <f t="shared" si="1"/>
        <v>0.42028985507246375</v>
      </c>
      <c r="J7" s="38">
        <f t="shared" si="1"/>
        <v>0.72972972972972971</v>
      </c>
      <c r="K7" s="38">
        <f>COUNTIFS($B$2:$B$408,"&gt;0",$E$2:$E$408,K$4)/COUNTIF($E$2:$E$408,K$4)</f>
        <v>0.72131147540983609</v>
      </c>
      <c r="L7" s="42">
        <f>COUNTIFS($B$2:$B$408,"&gt;0")/COUNT($B$2:$B$408)</f>
        <v>0.52768729641693812</v>
      </c>
      <c r="O7" s="30" t="s">
        <v>708</v>
      </c>
    </row>
    <row r="8" spans="1:15" x14ac:dyDescent="0.25">
      <c r="A8" s="46" t="s">
        <v>689</v>
      </c>
      <c r="B8" s="45">
        <v>1100</v>
      </c>
      <c r="C8" s="31">
        <f>VLOOKUP($A8,級距!$A:$K,9,FALSE)</f>
        <v>8</v>
      </c>
      <c r="D8" s="31">
        <f>VLOOKUP($A8,級距!$A:$K,10,FALSE)</f>
        <v>7</v>
      </c>
      <c r="E8" s="31">
        <f>VLOOKUP($A8,級距!$A:$K,11,FALSE)</f>
        <v>4</v>
      </c>
      <c r="F8" s="31">
        <f t="shared" ref="F8:F71" si="2">IF(A9&lt;&gt;A8,1,0)</f>
        <v>1</v>
      </c>
      <c r="G8" s="37" t="s">
        <v>71</v>
      </c>
      <c r="H8" s="39">
        <f t="shared" ref="H8:J8" si="3">AVERAGEIFS($B$2:$B$408,$B$2:$B$408,"&gt;0",$E$2:$E$408,H$4)/MAX(2,-AVERAGEIFS($B$2:$B$408,$B$2:$B$408,"&lt;0",$E$2:$E$408,H$4))</f>
        <v>1.1023996346576992</v>
      </c>
      <c r="I8" s="39">
        <f t="shared" si="3"/>
        <v>1.0374590756409712</v>
      </c>
      <c r="J8" s="39">
        <f t="shared" si="3"/>
        <v>1.1747991377621008</v>
      </c>
      <c r="K8" s="39">
        <f>AVERAGEIFS($B$2:$B$408,$B$2:$B$408,"&gt;0",$E$2:$E$408,K$4)/MAX(2,-AVERAGEIFS($B$2:$B$408,$B$2:$B$408,"&lt;0",$E$2:$E$408,K$4))</f>
        <v>1.4548205396908567</v>
      </c>
      <c r="L8" s="43">
        <f>AVERAGEIFS($B$2:$B$800,$B$2:$B$800,"&gt;0")/MAX(2,-AVERAGEIFS($B$2:$B$800,$B$2:$B$800,"&lt;0"))</f>
        <v>1.4001496353590486</v>
      </c>
      <c r="O8" s="30" t="s">
        <v>709</v>
      </c>
    </row>
    <row r="9" spans="1:15" x14ac:dyDescent="0.25">
      <c r="A9" s="46" t="s">
        <v>688</v>
      </c>
      <c r="B9" s="45">
        <v>5350</v>
      </c>
      <c r="C9" s="31">
        <f>VLOOKUP($A9,級距!$A:$K,9,FALSE)</f>
        <v>5</v>
      </c>
      <c r="D9" s="31">
        <f>VLOOKUP($A9,級距!$A:$K,10,FALSE)</f>
        <v>6</v>
      </c>
      <c r="E9" s="31">
        <f>VLOOKUP($A9,級距!$A:$K,11,FALSE)</f>
        <v>2</v>
      </c>
      <c r="F9" s="31">
        <f t="shared" si="2"/>
        <v>1</v>
      </c>
      <c r="G9" s="37" t="s">
        <v>72</v>
      </c>
      <c r="H9" s="4">
        <f>H8*H7-(1-H7)</f>
        <v>3.4180074502655478E-3</v>
      </c>
      <c r="I9" s="4">
        <f>I8*I7-(1-I7)</f>
        <v>-0.14367662038278028</v>
      </c>
      <c r="J9" s="4">
        <f>J8*J7-(1-J7)</f>
        <v>0.58701558701558698</v>
      </c>
      <c r="K9" s="4">
        <f>K8*K7-(1-K7)</f>
        <v>0.77069022535078202</v>
      </c>
      <c r="L9" s="44">
        <f>L8*L7-(1-L7)</f>
        <v>0.26652847207871622</v>
      </c>
      <c r="O9" s="30" t="s">
        <v>710</v>
      </c>
    </row>
    <row r="10" spans="1:15" x14ac:dyDescent="0.25">
      <c r="A10" s="46" t="s">
        <v>686</v>
      </c>
      <c r="B10" s="45">
        <v>-5400</v>
      </c>
      <c r="C10" s="31">
        <f>VLOOKUP($A10,級距!$A:$K,9,FALSE)</f>
        <v>4</v>
      </c>
      <c r="D10" s="31">
        <f>VLOOKUP($A10,級距!$A:$K,10,FALSE)</f>
        <v>3</v>
      </c>
      <c r="E10" s="31">
        <f>VLOOKUP($A10,級距!$A:$K,11,FALSE)</f>
        <v>2</v>
      </c>
      <c r="F10" s="31">
        <f t="shared" si="2"/>
        <v>1</v>
      </c>
      <c r="G10" s="40" t="s">
        <v>73</v>
      </c>
      <c r="H10" s="52">
        <f>SUM(F2:F800)/COUNT(級距!K:K)</f>
        <v>0.46585735963581182</v>
      </c>
      <c r="I10" s="35"/>
      <c r="J10" s="35"/>
      <c r="K10" s="35"/>
      <c r="O10" s="30" t="s">
        <v>711</v>
      </c>
    </row>
    <row r="11" spans="1:15" x14ac:dyDescent="0.25">
      <c r="A11" s="46" t="s">
        <v>681</v>
      </c>
      <c r="B11" s="45">
        <v>500</v>
      </c>
      <c r="C11" s="31">
        <f>VLOOKUP($A11,級距!$A:$K,9,FALSE)</f>
        <v>2</v>
      </c>
      <c r="D11" s="31">
        <f>VLOOKUP($A11,級距!$A:$K,10,FALSE)</f>
        <v>2</v>
      </c>
      <c r="E11" s="31">
        <f>VLOOKUP($A11,級距!$A:$K,11,FALSE)</f>
        <v>2</v>
      </c>
      <c r="F11" s="31">
        <f t="shared" si="2"/>
        <v>1</v>
      </c>
      <c r="G11" s="50" t="s">
        <v>74</v>
      </c>
      <c r="H11" s="44">
        <f>AVERAGEIF($B$2:$B$800,"&lt;0")</f>
        <v>-4190.6896551724139</v>
      </c>
      <c r="I11" s="33"/>
      <c r="J11" s="33"/>
      <c r="K11" s="33"/>
    </row>
    <row r="12" spans="1:15" x14ac:dyDescent="0.25">
      <c r="A12" s="46" t="s">
        <v>680</v>
      </c>
      <c r="B12" s="45">
        <v>2100</v>
      </c>
      <c r="C12" s="31">
        <f>VLOOKUP($A12,級距!$A:$K,9,FALSE)</f>
        <v>5</v>
      </c>
      <c r="D12" s="31">
        <f>VLOOKUP($A12,級距!$A:$K,10,FALSE)</f>
        <v>4</v>
      </c>
      <c r="E12" s="31">
        <f>VLOOKUP($A12,級距!$A:$K,11,FALSE)</f>
        <v>2</v>
      </c>
      <c r="F12" s="31">
        <f t="shared" si="2"/>
        <v>1</v>
      </c>
      <c r="G12" s="50" t="s">
        <v>75</v>
      </c>
      <c r="H12" s="51">
        <f>AVERAGEIF($B$2:$B$800,"&gt;0")</f>
        <v>5867.5925925925922</v>
      </c>
      <c r="I12" s="53">
        <f>H12/ABS(H11)</f>
        <v>1.4001496353590486</v>
      </c>
      <c r="J12" s="33"/>
      <c r="K12" s="33"/>
    </row>
    <row r="13" spans="1:15" x14ac:dyDescent="0.25">
      <c r="A13" s="46" t="s">
        <v>678</v>
      </c>
      <c r="B13" s="45">
        <v>-5400</v>
      </c>
      <c r="C13" s="31">
        <f>VLOOKUP($A13,級距!$A:$K,9,FALSE)</f>
        <v>5</v>
      </c>
      <c r="D13" s="31">
        <f>VLOOKUP($A13,級距!$A:$K,10,FALSE)</f>
        <v>5</v>
      </c>
      <c r="E13" s="31">
        <f>VLOOKUP($A13,級距!$A:$K,11,FALSE)</f>
        <v>2</v>
      </c>
      <c r="F13" s="31">
        <f t="shared" si="2"/>
        <v>1</v>
      </c>
      <c r="G13" s="32" t="s">
        <v>76</v>
      </c>
      <c r="H13" s="34">
        <f xml:space="preserve"> COUNTIF(B1:B508,"&lt;-120000")/COUNT(B1:B508)</f>
        <v>0</v>
      </c>
    </row>
    <row r="14" spans="1:15" x14ac:dyDescent="0.25">
      <c r="A14" s="46" t="s">
        <v>677</v>
      </c>
      <c r="B14" s="45">
        <v>-3500</v>
      </c>
      <c r="C14" s="31">
        <f>VLOOKUP($A14,級距!$A:$K,9,FALSE)</f>
        <v>6</v>
      </c>
      <c r="D14" s="31">
        <f>VLOOKUP($A14,級距!$A:$K,10,FALSE)</f>
        <v>1</v>
      </c>
      <c r="E14" s="31">
        <f>VLOOKUP($A14,級距!$A:$K,11,FALSE)</f>
        <v>1</v>
      </c>
      <c r="F14" s="31">
        <f t="shared" si="2"/>
        <v>1</v>
      </c>
    </row>
    <row r="15" spans="1:15" x14ac:dyDescent="0.25">
      <c r="A15" s="46" t="s">
        <v>675</v>
      </c>
      <c r="B15" s="45">
        <v>-5800</v>
      </c>
      <c r="C15" s="31">
        <f>VLOOKUP($A15,級距!$A:$K,9,FALSE)</f>
        <v>5</v>
      </c>
      <c r="D15" s="31">
        <f>VLOOKUP($A15,級距!$A:$K,10,FALSE)</f>
        <v>3</v>
      </c>
      <c r="E15" s="31">
        <f>VLOOKUP($A15,級距!$A:$K,11,FALSE)</f>
        <v>2</v>
      </c>
      <c r="F15" s="31">
        <f t="shared" si="2"/>
        <v>1</v>
      </c>
    </row>
    <row r="16" spans="1:15" x14ac:dyDescent="0.25">
      <c r="A16" s="46" t="s">
        <v>674</v>
      </c>
      <c r="B16" s="45">
        <v>15950</v>
      </c>
      <c r="C16" s="31">
        <f>VLOOKUP($A16,級距!$A:$K,9,FALSE)</f>
        <v>6</v>
      </c>
      <c r="D16" s="31">
        <f>VLOOKUP($A16,級距!$A:$K,10,FALSE)</f>
        <v>10</v>
      </c>
      <c r="E16" s="31">
        <f>VLOOKUP($A16,級距!$A:$K,11,FALSE)</f>
        <v>4</v>
      </c>
      <c r="F16" s="31">
        <f t="shared" si="2"/>
        <v>1</v>
      </c>
    </row>
    <row r="17" spans="1:11" x14ac:dyDescent="0.25">
      <c r="A17" s="46" t="s">
        <v>673</v>
      </c>
      <c r="B17" s="45">
        <v>-300</v>
      </c>
      <c r="C17" s="31">
        <f>VLOOKUP($A17,級距!$A:$K,9,FALSE)</f>
        <v>2</v>
      </c>
      <c r="D17" s="31">
        <f>VLOOKUP($A17,級距!$A:$K,10,FALSE)</f>
        <v>5</v>
      </c>
      <c r="E17" s="31">
        <f>VLOOKUP($A17,級距!$A:$K,11,FALSE)</f>
        <v>2</v>
      </c>
      <c r="F17" s="31">
        <f t="shared" si="2"/>
        <v>1</v>
      </c>
      <c r="G17" s="72"/>
      <c r="H17" s="72"/>
      <c r="I17" s="72"/>
      <c r="J17" s="72"/>
      <c r="K17" s="72"/>
    </row>
    <row r="18" spans="1:11" x14ac:dyDescent="0.25">
      <c r="A18" s="46" t="s">
        <v>667</v>
      </c>
      <c r="B18" s="45">
        <v>-10400</v>
      </c>
      <c r="C18" s="31">
        <f>VLOOKUP($A18,級距!$A:$K,9,FALSE)</f>
        <v>5</v>
      </c>
      <c r="D18" s="31">
        <f>VLOOKUP($A18,級距!$A:$K,10,FALSE)</f>
        <v>1</v>
      </c>
      <c r="E18" s="31">
        <f>VLOOKUP($A18,級距!$A:$K,11,FALSE)</f>
        <v>2</v>
      </c>
      <c r="F18" s="31">
        <f t="shared" si="2"/>
        <v>1</v>
      </c>
      <c r="G18" s="72"/>
      <c r="H18" s="24"/>
      <c r="I18" s="24"/>
      <c r="J18" s="24"/>
      <c r="K18" s="24"/>
    </row>
    <row r="19" spans="1:11" x14ac:dyDescent="0.25">
      <c r="A19" s="46" t="s">
        <v>666</v>
      </c>
      <c r="B19" s="45">
        <v>3300</v>
      </c>
      <c r="C19" s="31">
        <f>VLOOKUP($A19,級距!$A:$K,9,FALSE)</f>
        <v>5</v>
      </c>
      <c r="D19" s="31">
        <f>VLOOKUP($A19,級距!$A:$K,10,FALSE)</f>
        <v>6</v>
      </c>
      <c r="E19" s="31">
        <f>VLOOKUP($A19,級距!$A:$K,11,FALSE)</f>
        <v>2</v>
      </c>
      <c r="F19" s="31">
        <f t="shared" si="2"/>
        <v>1</v>
      </c>
      <c r="G19" s="72"/>
      <c r="H19" s="24"/>
      <c r="I19" s="24"/>
      <c r="J19" s="24"/>
      <c r="K19" s="24"/>
    </row>
    <row r="20" spans="1:11" x14ac:dyDescent="0.25">
      <c r="A20" s="46" t="s">
        <v>665</v>
      </c>
      <c r="B20" s="45">
        <v>6850</v>
      </c>
      <c r="C20" s="31">
        <f>VLOOKUP($A20,級距!$A:$K,9,FALSE)</f>
        <v>5</v>
      </c>
      <c r="D20" s="31">
        <f>VLOOKUP($A20,級距!$A:$K,10,FALSE)</f>
        <v>6</v>
      </c>
      <c r="E20" s="31">
        <f>VLOOKUP($A20,級距!$A:$K,11,FALSE)</f>
        <v>2</v>
      </c>
      <c r="F20" s="31">
        <f t="shared" si="2"/>
        <v>1</v>
      </c>
      <c r="G20" s="72"/>
      <c r="H20" s="24"/>
      <c r="I20" s="24"/>
      <c r="J20" s="24"/>
      <c r="K20" s="24"/>
    </row>
    <row r="21" spans="1:11" x14ac:dyDescent="0.25">
      <c r="A21" s="46" t="s">
        <v>663</v>
      </c>
      <c r="B21" s="45">
        <v>4500</v>
      </c>
      <c r="C21" s="31">
        <f>VLOOKUP($A21,級距!$A:$K,9,FALSE)</f>
        <v>6</v>
      </c>
      <c r="D21" s="31">
        <f>VLOOKUP($A21,級距!$A:$K,10,FALSE)</f>
        <v>5</v>
      </c>
      <c r="E21" s="31">
        <f>VLOOKUP($A21,級距!$A:$K,11,FALSE)</f>
        <v>1</v>
      </c>
      <c r="F21" s="31">
        <f t="shared" si="2"/>
        <v>1</v>
      </c>
      <c r="G21" s="72"/>
      <c r="H21" s="24"/>
      <c r="I21" s="24"/>
      <c r="J21" s="24"/>
      <c r="K21" s="24"/>
    </row>
    <row r="22" spans="1:11" x14ac:dyDescent="0.25">
      <c r="A22" s="46" t="s">
        <v>662</v>
      </c>
      <c r="B22" s="45">
        <v>4100</v>
      </c>
      <c r="C22" s="31">
        <f>VLOOKUP($A22,級距!$A:$K,9,FALSE)</f>
        <v>10</v>
      </c>
      <c r="D22" s="31">
        <f>VLOOKUP($A22,級距!$A:$K,10,FALSE)</f>
        <v>9</v>
      </c>
      <c r="E22" s="31">
        <f>VLOOKUP($A22,級距!$A:$K,11,FALSE)</f>
        <v>4</v>
      </c>
      <c r="F22" s="31">
        <f t="shared" si="2"/>
        <v>1</v>
      </c>
      <c r="G22" s="72"/>
      <c r="H22" s="24"/>
      <c r="I22" s="24"/>
      <c r="J22" s="24"/>
      <c r="K22" s="24"/>
    </row>
    <row r="23" spans="1:11" x14ac:dyDescent="0.25">
      <c r="A23" s="46" t="s">
        <v>659</v>
      </c>
      <c r="B23" s="45">
        <v>-5800</v>
      </c>
      <c r="C23" s="31">
        <f>VLOOKUP($A23,級距!$A:$K,9,FALSE)</f>
        <v>1</v>
      </c>
      <c r="D23" s="31">
        <f>VLOOKUP($A23,級距!$A:$K,10,FALSE)</f>
        <v>6</v>
      </c>
      <c r="E23" s="31">
        <f>VLOOKUP($A23,級距!$A:$K,11,FALSE)</f>
        <v>2</v>
      </c>
      <c r="F23" s="31">
        <f t="shared" si="2"/>
        <v>1</v>
      </c>
      <c r="G23" s="72"/>
      <c r="H23" s="24"/>
      <c r="I23" s="24"/>
      <c r="J23" s="24"/>
      <c r="K23" s="24"/>
    </row>
    <row r="24" spans="1:11" x14ac:dyDescent="0.25">
      <c r="A24" s="46" t="s">
        <v>658</v>
      </c>
      <c r="B24" s="45">
        <v>-100</v>
      </c>
      <c r="C24" s="31">
        <f>VLOOKUP($A24,級距!$A:$K,9,FALSE)</f>
        <v>1</v>
      </c>
      <c r="D24" s="31">
        <f>VLOOKUP($A24,級距!$A:$K,10,FALSE)</f>
        <v>2</v>
      </c>
      <c r="E24" s="31">
        <f>VLOOKUP($A24,級距!$A:$K,11,FALSE)</f>
        <v>2</v>
      </c>
      <c r="F24" s="31">
        <f t="shared" si="2"/>
        <v>1</v>
      </c>
    </row>
    <row r="25" spans="1:11" x14ac:dyDescent="0.25">
      <c r="A25" s="46" t="s">
        <v>657</v>
      </c>
      <c r="B25" s="45">
        <v>-5400</v>
      </c>
      <c r="C25" s="31">
        <f>VLOOKUP($A25,級距!$A:$K,9,FALSE)</f>
        <v>4</v>
      </c>
      <c r="D25" s="31">
        <f>VLOOKUP($A25,級距!$A:$K,10,FALSE)</f>
        <v>1</v>
      </c>
      <c r="E25" s="31">
        <f>VLOOKUP($A25,級距!$A:$K,11,FALSE)</f>
        <v>2</v>
      </c>
      <c r="F25" s="31">
        <f t="shared" si="2"/>
        <v>1</v>
      </c>
    </row>
    <row r="26" spans="1:11" x14ac:dyDescent="0.25">
      <c r="A26" s="46" t="s">
        <v>655</v>
      </c>
      <c r="B26" s="45">
        <v>-5900</v>
      </c>
      <c r="C26" s="31">
        <f>VLOOKUP($A26,級距!$A:$K,9,FALSE)</f>
        <v>7</v>
      </c>
      <c r="D26" s="31">
        <f>VLOOKUP($A26,級距!$A:$K,10,FALSE)</f>
        <v>5</v>
      </c>
      <c r="E26" s="31">
        <f>VLOOKUP($A26,級距!$A:$K,11,FALSE)</f>
        <v>1</v>
      </c>
      <c r="F26" s="31">
        <f t="shared" si="2"/>
        <v>1</v>
      </c>
      <c r="I26" s="32" t="s">
        <v>77</v>
      </c>
    </row>
    <row r="27" spans="1:11" x14ac:dyDescent="0.25">
      <c r="A27" s="46" t="s">
        <v>652</v>
      </c>
      <c r="B27" s="45">
        <v>13400</v>
      </c>
      <c r="C27" s="31">
        <f>VLOOKUP($A27,級距!$A:$K,9,FALSE)</f>
        <v>3</v>
      </c>
      <c r="D27" s="31">
        <f>VLOOKUP($A27,級距!$A:$K,10,FALSE)</f>
        <v>1</v>
      </c>
      <c r="E27" s="31">
        <f>VLOOKUP($A27,級距!$A:$K,11,FALSE)</f>
        <v>2</v>
      </c>
      <c r="F27" s="31">
        <f t="shared" si="2"/>
        <v>1</v>
      </c>
    </row>
    <row r="28" spans="1:11" x14ac:dyDescent="0.25">
      <c r="A28" s="46" t="s">
        <v>651</v>
      </c>
      <c r="B28" s="45">
        <v>-3100</v>
      </c>
      <c r="C28" s="31">
        <f>VLOOKUP($A28,級距!$A:$K,9,FALSE)</f>
        <v>4</v>
      </c>
      <c r="D28" s="31">
        <f>VLOOKUP($A28,級距!$A:$K,10,FALSE)</f>
        <v>4</v>
      </c>
      <c r="E28" s="31">
        <f>VLOOKUP($A28,級距!$A:$K,11,FALSE)</f>
        <v>2</v>
      </c>
      <c r="F28" s="31">
        <f t="shared" si="2"/>
        <v>1</v>
      </c>
    </row>
    <row r="29" spans="1:11" x14ac:dyDescent="0.25">
      <c r="A29" s="46" t="s">
        <v>650</v>
      </c>
      <c r="B29" s="45">
        <v>6050</v>
      </c>
      <c r="C29" s="31">
        <f>VLOOKUP($A29,級距!$A:$K,9,FALSE)</f>
        <v>8</v>
      </c>
      <c r="D29" s="31">
        <f>VLOOKUP($A29,級距!$A:$K,10,FALSE)</f>
        <v>7</v>
      </c>
      <c r="E29" s="31">
        <f>VLOOKUP($A29,級距!$A:$K,11,FALSE)</f>
        <v>4</v>
      </c>
      <c r="F29" s="31">
        <f t="shared" si="2"/>
        <v>1</v>
      </c>
    </row>
    <row r="30" spans="1:11" x14ac:dyDescent="0.25">
      <c r="A30" s="46" t="s">
        <v>649</v>
      </c>
      <c r="B30" s="45">
        <v>1300</v>
      </c>
      <c r="C30" s="31">
        <f>VLOOKUP($A30,級距!$A:$K,9,FALSE)</f>
        <v>2</v>
      </c>
      <c r="D30" s="31">
        <f>VLOOKUP($A30,級距!$A:$K,10,FALSE)</f>
        <v>4</v>
      </c>
      <c r="E30" s="31">
        <f>VLOOKUP($A30,級距!$A:$K,11,FALSE)</f>
        <v>2</v>
      </c>
      <c r="F30" s="31">
        <f t="shared" si="2"/>
        <v>1</v>
      </c>
    </row>
    <row r="31" spans="1:11" x14ac:dyDescent="0.25">
      <c r="A31" s="46" t="s">
        <v>647</v>
      </c>
      <c r="B31" s="45">
        <v>300</v>
      </c>
      <c r="C31" s="31">
        <f>VLOOKUP($A31,級距!$A:$K,9,FALSE)</f>
        <v>2</v>
      </c>
      <c r="D31" s="31">
        <f>VLOOKUP($A31,級距!$A:$K,10,FALSE)</f>
        <v>3</v>
      </c>
      <c r="E31" s="31">
        <f>VLOOKUP($A31,級距!$A:$K,11,FALSE)</f>
        <v>2</v>
      </c>
      <c r="F31" s="31">
        <f t="shared" si="2"/>
        <v>1</v>
      </c>
    </row>
    <row r="32" spans="1:11" x14ac:dyDescent="0.25">
      <c r="A32" s="46" t="s">
        <v>646</v>
      </c>
      <c r="B32" s="45">
        <v>10500</v>
      </c>
      <c r="C32" s="31">
        <f>VLOOKUP($A32,級距!$A:$K,9,FALSE)</f>
        <v>3</v>
      </c>
      <c r="D32" s="31">
        <f>VLOOKUP($A32,級距!$A:$K,10,FALSE)</f>
        <v>2</v>
      </c>
      <c r="E32" s="31">
        <f>VLOOKUP($A32,級距!$A:$K,11,FALSE)</f>
        <v>2</v>
      </c>
      <c r="F32" s="31">
        <f t="shared" si="2"/>
        <v>1</v>
      </c>
    </row>
    <row r="33" spans="1:6" x14ac:dyDescent="0.25">
      <c r="A33" s="46" t="s">
        <v>645</v>
      </c>
      <c r="B33" s="45">
        <v>14100</v>
      </c>
      <c r="C33" s="31">
        <f>VLOOKUP($A33,級距!$A:$K,9,FALSE)</f>
        <v>5</v>
      </c>
      <c r="D33" s="31">
        <f>VLOOKUP($A33,級距!$A:$K,10,FALSE)</f>
        <v>2</v>
      </c>
      <c r="E33" s="31">
        <f>VLOOKUP($A33,級距!$A:$K,11,FALSE)</f>
        <v>2</v>
      </c>
      <c r="F33" s="31">
        <f t="shared" si="2"/>
        <v>1</v>
      </c>
    </row>
    <row r="34" spans="1:6" x14ac:dyDescent="0.25">
      <c r="A34" s="46" t="s">
        <v>643</v>
      </c>
      <c r="B34" s="45">
        <v>-6300</v>
      </c>
      <c r="C34" s="31">
        <f>VLOOKUP($A34,級距!$A:$K,9,FALSE)</f>
        <v>5</v>
      </c>
      <c r="D34" s="31">
        <f>VLOOKUP($A34,級距!$A:$K,10,FALSE)</f>
        <v>8</v>
      </c>
      <c r="E34" s="31">
        <f>VLOOKUP($A34,級距!$A:$K,11,FALSE)</f>
        <v>3</v>
      </c>
      <c r="F34" s="31">
        <f t="shared" si="2"/>
        <v>1</v>
      </c>
    </row>
    <row r="35" spans="1:6" x14ac:dyDescent="0.25">
      <c r="A35" s="46" t="s">
        <v>642</v>
      </c>
      <c r="B35" s="45">
        <v>9600</v>
      </c>
      <c r="C35" s="31">
        <f>VLOOKUP($A35,級距!$A:$K,9,FALSE)</f>
        <v>10</v>
      </c>
      <c r="D35" s="31">
        <f>VLOOKUP($A35,級距!$A:$K,10,FALSE)</f>
        <v>7</v>
      </c>
      <c r="E35" s="31">
        <f>VLOOKUP($A35,級距!$A:$K,11,FALSE)</f>
        <v>4</v>
      </c>
      <c r="F35" s="31">
        <f t="shared" si="2"/>
        <v>1</v>
      </c>
    </row>
    <row r="36" spans="1:6" x14ac:dyDescent="0.25">
      <c r="A36" s="46" t="s">
        <v>640</v>
      </c>
      <c r="B36" s="45">
        <v>-5400</v>
      </c>
      <c r="C36" s="31">
        <f>VLOOKUP($A36,級距!$A:$K,9,FALSE)</f>
        <v>10</v>
      </c>
      <c r="D36" s="31">
        <f>VLOOKUP($A36,級距!$A:$K,10,FALSE)</f>
        <v>6</v>
      </c>
      <c r="E36" s="31">
        <f>VLOOKUP($A36,級距!$A:$K,11,FALSE)</f>
        <v>1</v>
      </c>
      <c r="F36" s="31">
        <f t="shared" si="2"/>
        <v>1</v>
      </c>
    </row>
    <row r="37" spans="1:6" x14ac:dyDescent="0.25">
      <c r="A37" s="46" t="s">
        <v>638</v>
      </c>
      <c r="B37" s="45">
        <v>2150</v>
      </c>
      <c r="C37" s="31">
        <f>VLOOKUP($A37,級距!$A:$K,9,FALSE)</f>
        <v>7</v>
      </c>
      <c r="D37" s="31">
        <f>VLOOKUP($A37,級距!$A:$K,10,FALSE)</f>
        <v>5</v>
      </c>
      <c r="E37" s="31">
        <f>VLOOKUP($A37,級距!$A:$K,11,FALSE)</f>
        <v>1</v>
      </c>
      <c r="F37" s="31">
        <f t="shared" si="2"/>
        <v>1</v>
      </c>
    </row>
    <row r="38" spans="1:6" x14ac:dyDescent="0.25">
      <c r="A38" s="46" t="s">
        <v>635</v>
      </c>
      <c r="B38" s="45">
        <v>-6400</v>
      </c>
      <c r="C38" s="31">
        <f>VLOOKUP($A38,級距!$A:$K,9,FALSE)</f>
        <v>5</v>
      </c>
      <c r="D38" s="31">
        <f>VLOOKUP($A38,級距!$A:$K,10,FALSE)</f>
        <v>2</v>
      </c>
      <c r="E38" s="31">
        <f>VLOOKUP($A38,級距!$A:$K,11,FALSE)</f>
        <v>2</v>
      </c>
      <c r="F38" s="31">
        <f t="shared" si="2"/>
        <v>1</v>
      </c>
    </row>
    <row r="39" spans="1:6" x14ac:dyDescent="0.25">
      <c r="A39" s="46" t="s">
        <v>633</v>
      </c>
      <c r="B39" s="45">
        <v>6900</v>
      </c>
      <c r="C39" s="31">
        <f>VLOOKUP($A39,級距!$A:$K,9,FALSE)</f>
        <v>7</v>
      </c>
      <c r="D39" s="31">
        <f>VLOOKUP($A39,級距!$A:$K,10,FALSE)</f>
        <v>9</v>
      </c>
      <c r="E39" s="31">
        <f>VLOOKUP($A39,級距!$A:$K,11,FALSE)</f>
        <v>4</v>
      </c>
      <c r="F39" s="31">
        <f t="shared" si="2"/>
        <v>1</v>
      </c>
    </row>
    <row r="40" spans="1:6" x14ac:dyDescent="0.25">
      <c r="A40" s="46" t="s">
        <v>632</v>
      </c>
      <c r="B40" s="45">
        <v>-5800</v>
      </c>
      <c r="C40" s="31">
        <f>VLOOKUP($A40,級距!$A:$K,9,FALSE)</f>
        <v>4</v>
      </c>
      <c r="D40" s="31">
        <f>VLOOKUP($A40,級距!$A:$K,10,FALSE)</f>
        <v>2</v>
      </c>
      <c r="E40" s="31">
        <f>VLOOKUP($A40,級距!$A:$K,11,FALSE)</f>
        <v>2</v>
      </c>
      <c r="F40" s="31">
        <f t="shared" si="2"/>
        <v>1</v>
      </c>
    </row>
    <row r="41" spans="1:6" x14ac:dyDescent="0.25">
      <c r="A41" s="46" t="s">
        <v>629</v>
      </c>
      <c r="B41" s="45">
        <v>12500</v>
      </c>
      <c r="C41" s="31">
        <f>VLOOKUP($A41,級距!$A:$K,9,FALSE)</f>
        <v>5</v>
      </c>
      <c r="D41" s="31">
        <f>VLOOKUP($A41,級距!$A:$K,10,FALSE)</f>
        <v>6</v>
      </c>
      <c r="E41" s="31">
        <f>VLOOKUP($A41,級距!$A:$K,11,FALSE)</f>
        <v>2</v>
      </c>
      <c r="F41" s="31">
        <f t="shared" si="2"/>
        <v>1</v>
      </c>
    </row>
    <row r="42" spans="1:6" x14ac:dyDescent="0.25">
      <c r="A42" s="46" t="s">
        <v>627</v>
      </c>
      <c r="B42" s="45">
        <v>-100</v>
      </c>
      <c r="C42" s="31">
        <f>VLOOKUP($A42,級距!$A:$K,9,FALSE)</f>
        <v>3</v>
      </c>
      <c r="D42" s="31">
        <f>VLOOKUP($A42,級距!$A:$K,10,FALSE)</f>
        <v>4</v>
      </c>
      <c r="E42" s="31">
        <f>VLOOKUP($A42,級距!$A:$K,11,FALSE)</f>
        <v>2</v>
      </c>
      <c r="F42" s="31">
        <f t="shared" si="2"/>
        <v>1</v>
      </c>
    </row>
    <row r="43" spans="1:6" x14ac:dyDescent="0.25">
      <c r="A43" s="46" t="s">
        <v>626</v>
      </c>
      <c r="B43" s="45">
        <v>400</v>
      </c>
      <c r="C43" s="31">
        <f>VLOOKUP($A43,級距!$A:$K,9,FALSE)</f>
        <v>7</v>
      </c>
      <c r="D43" s="31">
        <f>VLOOKUP($A43,級距!$A:$K,10,FALSE)</f>
        <v>7</v>
      </c>
      <c r="E43" s="31">
        <f>VLOOKUP($A43,級距!$A:$K,11,FALSE)</f>
        <v>4</v>
      </c>
      <c r="F43" s="31">
        <f t="shared" si="2"/>
        <v>1</v>
      </c>
    </row>
    <row r="44" spans="1:6" x14ac:dyDescent="0.25">
      <c r="A44" s="46" t="s">
        <v>625</v>
      </c>
      <c r="B44" s="45">
        <v>-5400</v>
      </c>
      <c r="C44" s="31">
        <f>VLOOKUP($A44,級距!$A:$K,9,FALSE)</f>
        <v>10</v>
      </c>
      <c r="D44" s="31">
        <f>VLOOKUP($A44,級距!$A:$K,10,FALSE)</f>
        <v>9</v>
      </c>
      <c r="E44" s="31">
        <f>VLOOKUP($A44,級距!$A:$K,11,FALSE)</f>
        <v>4</v>
      </c>
      <c r="F44" s="31">
        <f t="shared" si="2"/>
        <v>1</v>
      </c>
    </row>
    <row r="45" spans="1:6" x14ac:dyDescent="0.25">
      <c r="A45" s="46" t="s">
        <v>624</v>
      </c>
      <c r="B45" s="45">
        <v>6150</v>
      </c>
      <c r="C45" s="31">
        <f>VLOOKUP($A45,級距!$A:$K,9,FALSE)</f>
        <v>10</v>
      </c>
      <c r="D45" s="31">
        <f>VLOOKUP($A45,級距!$A:$K,10,FALSE)</f>
        <v>5</v>
      </c>
      <c r="E45" s="31">
        <f>VLOOKUP($A45,級距!$A:$K,11,FALSE)</f>
        <v>1</v>
      </c>
      <c r="F45" s="31">
        <f t="shared" si="2"/>
        <v>1</v>
      </c>
    </row>
    <row r="46" spans="1:6" x14ac:dyDescent="0.25">
      <c r="A46" s="46" t="s">
        <v>623</v>
      </c>
      <c r="B46" s="45">
        <v>-5400</v>
      </c>
      <c r="C46" s="31">
        <f>VLOOKUP($A46,級距!$A:$K,9,FALSE)</f>
        <v>5</v>
      </c>
      <c r="D46" s="31">
        <f>VLOOKUP($A46,級距!$A:$K,10,FALSE)</f>
        <v>1</v>
      </c>
      <c r="E46" s="31">
        <f>VLOOKUP($A46,級距!$A:$K,11,FALSE)</f>
        <v>2</v>
      </c>
      <c r="F46" s="31">
        <f t="shared" si="2"/>
        <v>1</v>
      </c>
    </row>
    <row r="47" spans="1:6" x14ac:dyDescent="0.25">
      <c r="A47" s="46" t="s">
        <v>622</v>
      </c>
      <c r="B47" s="45">
        <v>12900</v>
      </c>
      <c r="C47" s="31">
        <f>VLOOKUP($A47,級距!$A:$K,9,FALSE)</f>
        <v>10</v>
      </c>
      <c r="D47" s="31">
        <f>VLOOKUP($A47,級距!$A:$K,10,FALSE)</f>
        <v>7</v>
      </c>
      <c r="E47" s="31">
        <f>VLOOKUP($A47,級距!$A:$K,11,FALSE)</f>
        <v>4</v>
      </c>
      <c r="F47" s="31">
        <f t="shared" si="2"/>
        <v>1</v>
      </c>
    </row>
    <row r="48" spans="1:6" x14ac:dyDescent="0.25">
      <c r="A48" s="46" t="s">
        <v>621</v>
      </c>
      <c r="B48" s="45">
        <v>-5900</v>
      </c>
      <c r="C48" s="31">
        <f>VLOOKUP($A48,級距!$A:$K,9,FALSE)</f>
        <v>9</v>
      </c>
      <c r="D48" s="31">
        <f>VLOOKUP($A48,級距!$A:$K,10,FALSE)</f>
        <v>2</v>
      </c>
      <c r="E48" s="31">
        <f>VLOOKUP($A48,級距!$A:$K,11,FALSE)</f>
        <v>1</v>
      </c>
      <c r="F48" s="31">
        <f t="shared" si="2"/>
        <v>1</v>
      </c>
    </row>
    <row r="49" spans="1:6" x14ac:dyDescent="0.25">
      <c r="A49" s="46" t="s">
        <v>619</v>
      </c>
      <c r="B49" s="45">
        <v>-5400</v>
      </c>
      <c r="C49" s="31">
        <f>VLOOKUP($A49,級距!$A:$K,9,FALSE)</f>
        <v>10</v>
      </c>
      <c r="D49" s="31">
        <f>VLOOKUP($A49,級距!$A:$K,10,FALSE)</f>
        <v>5</v>
      </c>
      <c r="E49" s="31">
        <f>VLOOKUP($A49,級距!$A:$K,11,FALSE)</f>
        <v>1</v>
      </c>
      <c r="F49" s="31">
        <f t="shared" si="2"/>
        <v>1</v>
      </c>
    </row>
    <row r="50" spans="1:6" x14ac:dyDescent="0.25">
      <c r="A50" s="46" t="s">
        <v>618</v>
      </c>
      <c r="B50" s="45">
        <v>7700</v>
      </c>
      <c r="C50" s="31">
        <f>VLOOKUP($A50,級距!$A:$K,9,FALSE)</f>
        <v>10</v>
      </c>
      <c r="D50" s="31">
        <f>VLOOKUP($A50,級距!$A:$K,10,FALSE)</f>
        <v>10</v>
      </c>
      <c r="E50" s="31">
        <f>VLOOKUP($A50,級距!$A:$K,11,FALSE)</f>
        <v>4</v>
      </c>
      <c r="F50" s="31">
        <f t="shared" si="2"/>
        <v>1</v>
      </c>
    </row>
    <row r="51" spans="1:6" x14ac:dyDescent="0.25">
      <c r="A51" s="46" t="s">
        <v>610</v>
      </c>
      <c r="B51" s="45">
        <v>-700</v>
      </c>
      <c r="C51" s="31">
        <f>VLOOKUP($A51,級距!$A:$K,9,FALSE)</f>
        <v>9</v>
      </c>
      <c r="D51" s="31">
        <f>VLOOKUP($A51,級距!$A:$K,10,FALSE)</f>
        <v>9</v>
      </c>
      <c r="E51" s="31">
        <f>VLOOKUP($A51,級距!$A:$K,11,FALSE)</f>
        <v>4</v>
      </c>
      <c r="F51" s="31">
        <f t="shared" si="2"/>
        <v>1</v>
      </c>
    </row>
    <row r="52" spans="1:6" x14ac:dyDescent="0.25">
      <c r="A52" s="46" t="s">
        <v>604</v>
      </c>
      <c r="B52" s="45">
        <v>-5400</v>
      </c>
      <c r="C52" s="31">
        <f>VLOOKUP($A52,級距!$A:$K,9,FALSE)</f>
        <v>4</v>
      </c>
      <c r="D52" s="31">
        <f>VLOOKUP($A52,級距!$A:$K,10,FALSE)</f>
        <v>4</v>
      </c>
      <c r="E52" s="31">
        <f>VLOOKUP($A52,級距!$A:$K,11,FALSE)</f>
        <v>2</v>
      </c>
      <c r="F52" s="31">
        <f t="shared" si="2"/>
        <v>1</v>
      </c>
    </row>
    <row r="53" spans="1:6" x14ac:dyDescent="0.25">
      <c r="A53" s="46" t="s">
        <v>599</v>
      </c>
      <c r="B53" s="45">
        <v>-600</v>
      </c>
      <c r="C53" s="31">
        <f>VLOOKUP($A53,級距!$A:$K,9,FALSE)</f>
        <v>1</v>
      </c>
      <c r="D53" s="31">
        <f>VLOOKUP($A53,級距!$A:$K,10,FALSE)</f>
        <v>6</v>
      </c>
      <c r="E53" s="31">
        <f>VLOOKUP($A53,級距!$A:$K,11,FALSE)</f>
        <v>2</v>
      </c>
      <c r="F53" s="31">
        <f t="shared" si="2"/>
        <v>1</v>
      </c>
    </row>
    <row r="54" spans="1:6" x14ac:dyDescent="0.25">
      <c r="A54" s="46" t="s">
        <v>597</v>
      </c>
      <c r="B54" s="45">
        <v>-5900</v>
      </c>
      <c r="C54" s="31">
        <f>VLOOKUP($A54,級距!$A:$K,9,FALSE)</f>
        <v>2</v>
      </c>
      <c r="D54" s="31">
        <f>VLOOKUP($A54,級距!$A:$K,10,FALSE)</f>
        <v>5</v>
      </c>
      <c r="E54" s="31">
        <f>VLOOKUP($A54,級距!$A:$K,11,FALSE)</f>
        <v>2</v>
      </c>
      <c r="F54" s="31">
        <f t="shared" si="2"/>
        <v>1</v>
      </c>
    </row>
    <row r="55" spans="1:6" x14ac:dyDescent="0.25">
      <c r="A55" s="46" t="s">
        <v>596</v>
      </c>
      <c r="B55" s="45">
        <v>4300</v>
      </c>
      <c r="C55" s="31">
        <f>VLOOKUP($A55,級距!$A:$K,9,FALSE)</f>
        <v>3</v>
      </c>
      <c r="D55" s="31">
        <f>VLOOKUP($A55,級距!$A:$K,10,FALSE)</f>
        <v>1</v>
      </c>
      <c r="E55" s="31">
        <f>VLOOKUP($A55,級距!$A:$K,11,FALSE)</f>
        <v>2</v>
      </c>
      <c r="F55" s="31">
        <f t="shared" si="2"/>
        <v>1</v>
      </c>
    </row>
    <row r="56" spans="1:6" x14ac:dyDescent="0.25">
      <c r="A56" s="46" t="s">
        <v>595</v>
      </c>
      <c r="B56" s="45">
        <v>2800</v>
      </c>
      <c r="C56" s="31">
        <f>VLOOKUP($A56,級距!$A:$K,9,FALSE)</f>
        <v>2</v>
      </c>
      <c r="D56" s="31">
        <f>VLOOKUP($A56,級距!$A:$K,10,FALSE)</f>
        <v>7</v>
      </c>
      <c r="E56" s="31">
        <f>VLOOKUP($A56,級距!$A:$K,11,FALSE)</f>
        <v>3</v>
      </c>
      <c r="F56" s="31">
        <f t="shared" si="2"/>
        <v>1</v>
      </c>
    </row>
    <row r="57" spans="1:6" x14ac:dyDescent="0.25">
      <c r="A57" s="46" t="s">
        <v>593</v>
      </c>
      <c r="B57" s="45">
        <v>-5800</v>
      </c>
      <c r="C57" s="31">
        <f>VLOOKUP($A57,級距!$A:$K,9,FALSE)</f>
        <v>6</v>
      </c>
      <c r="D57" s="31">
        <f>VLOOKUP($A57,級距!$A:$K,10,FALSE)</f>
        <v>7</v>
      </c>
      <c r="E57" s="31">
        <f>VLOOKUP($A57,級距!$A:$K,11,FALSE)</f>
        <v>4</v>
      </c>
      <c r="F57" s="31">
        <f t="shared" si="2"/>
        <v>1</v>
      </c>
    </row>
    <row r="58" spans="1:6" x14ac:dyDescent="0.25">
      <c r="A58" s="46" t="s">
        <v>592</v>
      </c>
      <c r="B58" s="45">
        <v>1600</v>
      </c>
      <c r="C58" s="31">
        <f>VLOOKUP($A58,級距!$A:$K,9,FALSE)</f>
        <v>2</v>
      </c>
      <c r="D58" s="31">
        <f>VLOOKUP($A58,級距!$A:$K,10,FALSE)</f>
        <v>7</v>
      </c>
      <c r="E58" s="31">
        <f>VLOOKUP($A58,級距!$A:$K,11,FALSE)</f>
        <v>3</v>
      </c>
      <c r="F58" s="31">
        <f t="shared" si="2"/>
        <v>1</v>
      </c>
    </row>
    <row r="59" spans="1:6" x14ac:dyDescent="0.25">
      <c r="A59" s="46" t="s">
        <v>591</v>
      </c>
      <c r="B59" s="45">
        <v>-5400</v>
      </c>
      <c r="C59" s="31">
        <f>VLOOKUP($A59,級距!$A:$K,9,FALSE)</f>
        <v>3</v>
      </c>
      <c r="D59" s="31">
        <f>VLOOKUP($A59,級距!$A:$K,10,FALSE)</f>
        <v>9</v>
      </c>
      <c r="E59" s="31">
        <f>VLOOKUP($A59,級距!$A:$K,11,FALSE)</f>
        <v>3</v>
      </c>
      <c r="F59" s="31">
        <f t="shared" si="2"/>
        <v>1</v>
      </c>
    </row>
    <row r="60" spans="1:6" x14ac:dyDescent="0.25">
      <c r="A60" s="46" t="s">
        <v>587</v>
      </c>
      <c r="B60" s="45">
        <v>-5900</v>
      </c>
      <c r="C60" s="31">
        <f>VLOOKUP($A60,級距!$A:$K,9,FALSE)</f>
        <v>2</v>
      </c>
      <c r="D60" s="31">
        <f>VLOOKUP($A60,級距!$A:$K,10,FALSE)</f>
        <v>3</v>
      </c>
      <c r="E60" s="31">
        <f>VLOOKUP($A60,級距!$A:$K,11,FALSE)</f>
        <v>2</v>
      </c>
      <c r="F60" s="31">
        <f t="shared" si="2"/>
        <v>1</v>
      </c>
    </row>
    <row r="61" spans="1:6" x14ac:dyDescent="0.25">
      <c r="A61" s="46" t="s">
        <v>583</v>
      </c>
      <c r="B61" s="45">
        <v>-5900</v>
      </c>
      <c r="C61" s="31">
        <f>VLOOKUP($A61,級距!$A:$K,9,FALSE)</f>
        <v>5</v>
      </c>
      <c r="D61" s="31">
        <f>VLOOKUP($A61,級距!$A:$K,10,FALSE)</f>
        <v>2</v>
      </c>
      <c r="E61" s="31">
        <f>VLOOKUP($A61,級距!$A:$K,11,FALSE)</f>
        <v>2</v>
      </c>
      <c r="F61" s="31">
        <f t="shared" si="2"/>
        <v>1</v>
      </c>
    </row>
    <row r="62" spans="1:6" x14ac:dyDescent="0.25">
      <c r="A62" s="46" t="s">
        <v>580</v>
      </c>
      <c r="B62" s="45">
        <v>-3300</v>
      </c>
      <c r="C62" s="31">
        <f>VLOOKUP($A62,級距!$A:$K,9,FALSE)</f>
        <v>2</v>
      </c>
      <c r="D62" s="31">
        <f>VLOOKUP($A62,級距!$A:$K,10,FALSE)</f>
        <v>4</v>
      </c>
      <c r="E62" s="31">
        <f>VLOOKUP($A62,級距!$A:$K,11,FALSE)</f>
        <v>2</v>
      </c>
      <c r="F62" s="31">
        <f t="shared" si="2"/>
        <v>1</v>
      </c>
    </row>
    <row r="63" spans="1:6" x14ac:dyDescent="0.25">
      <c r="A63" s="46" t="s">
        <v>578</v>
      </c>
      <c r="B63" s="45">
        <v>-5400</v>
      </c>
      <c r="C63" s="31">
        <f>VLOOKUP($A63,級距!$A:$K,9,FALSE)</f>
        <v>7</v>
      </c>
      <c r="D63" s="31">
        <f>VLOOKUP($A63,級距!$A:$K,10,FALSE)</f>
        <v>2</v>
      </c>
      <c r="E63" s="31">
        <f>VLOOKUP($A63,級距!$A:$K,11,FALSE)</f>
        <v>1</v>
      </c>
      <c r="F63" s="31">
        <f t="shared" si="2"/>
        <v>1</v>
      </c>
    </row>
    <row r="64" spans="1:6" x14ac:dyDescent="0.25">
      <c r="A64" s="46" t="s">
        <v>575</v>
      </c>
      <c r="B64" s="45">
        <v>5950</v>
      </c>
      <c r="C64" s="31">
        <f>VLOOKUP($A64,級距!$A:$K,9,FALSE)</f>
        <v>9</v>
      </c>
      <c r="D64" s="31">
        <f>VLOOKUP($A64,級距!$A:$K,10,FALSE)</f>
        <v>1</v>
      </c>
      <c r="E64" s="31">
        <f>VLOOKUP($A64,級距!$A:$K,11,FALSE)</f>
        <v>1</v>
      </c>
      <c r="F64" s="31">
        <f t="shared" si="2"/>
        <v>1</v>
      </c>
    </row>
    <row r="65" spans="1:6" x14ac:dyDescent="0.25">
      <c r="A65" s="46" t="s">
        <v>574</v>
      </c>
      <c r="B65" s="45">
        <v>4900</v>
      </c>
      <c r="C65" s="31">
        <f>VLOOKUP($A65,級距!$A:$K,9,FALSE)</f>
        <v>5</v>
      </c>
      <c r="D65" s="31">
        <f>VLOOKUP($A65,級距!$A:$K,10,FALSE)</f>
        <v>2</v>
      </c>
      <c r="E65" s="31">
        <f>VLOOKUP($A65,級距!$A:$K,11,FALSE)</f>
        <v>2</v>
      </c>
      <c r="F65" s="31">
        <f t="shared" si="2"/>
        <v>1</v>
      </c>
    </row>
    <row r="66" spans="1:6" x14ac:dyDescent="0.25">
      <c r="A66" s="46" t="s">
        <v>573</v>
      </c>
      <c r="B66" s="45">
        <v>2400</v>
      </c>
      <c r="C66" s="31">
        <f>VLOOKUP($A66,級距!$A:$K,9,FALSE)</f>
        <v>2</v>
      </c>
      <c r="D66" s="31">
        <f>VLOOKUP($A66,級距!$A:$K,10,FALSE)</f>
        <v>7</v>
      </c>
      <c r="E66" s="31">
        <f>VLOOKUP($A66,級距!$A:$K,11,FALSE)</f>
        <v>3</v>
      </c>
      <c r="F66" s="31">
        <f t="shared" si="2"/>
        <v>1</v>
      </c>
    </row>
    <row r="67" spans="1:6" x14ac:dyDescent="0.25">
      <c r="A67" s="46" t="s">
        <v>571</v>
      </c>
      <c r="B67" s="45">
        <v>2400</v>
      </c>
      <c r="C67" s="31">
        <f>VLOOKUP($A67,級距!$A:$K,9,FALSE)</f>
        <v>3</v>
      </c>
      <c r="D67" s="31">
        <f>VLOOKUP($A67,級距!$A:$K,10,FALSE)</f>
        <v>9</v>
      </c>
      <c r="E67" s="31">
        <f>VLOOKUP($A67,級距!$A:$K,11,FALSE)</f>
        <v>3</v>
      </c>
      <c r="F67" s="31">
        <f t="shared" si="2"/>
        <v>1</v>
      </c>
    </row>
    <row r="68" spans="1:6" x14ac:dyDescent="0.25">
      <c r="A68" s="46" t="s">
        <v>568</v>
      </c>
      <c r="B68" s="45">
        <v>1300</v>
      </c>
      <c r="C68" s="31">
        <f>VLOOKUP($A68,級距!$A:$K,9,FALSE)</f>
        <v>3</v>
      </c>
      <c r="D68" s="31">
        <f>VLOOKUP($A68,級距!$A:$K,10,FALSE)</f>
        <v>6</v>
      </c>
      <c r="E68" s="31">
        <f>VLOOKUP($A68,級距!$A:$K,11,FALSE)</f>
        <v>2</v>
      </c>
      <c r="F68" s="31">
        <f t="shared" si="2"/>
        <v>1</v>
      </c>
    </row>
    <row r="69" spans="1:6" x14ac:dyDescent="0.25">
      <c r="A69" s="46" t="s">
        <v>567</v>
      </c>
      <c r="B69" s="45">
        <v>9200</v>
      </c>
      <c r="C69" s="31">
        <f>VLOOKUP($A69,級距!$A:$K,9,FALSE)</f>
        <v>5</v>
      </c>
      <c r="D69" s="31">
        <f>VLOOKUP($A69,級距!$A:$K,10,FALSE)</f>
        <v>5</v>
      </c>
      <c r="E69" s="31">
        <f>VLOOKUP($A69,級距!$A:$K,11,FALSE)</f>
        <v>2</v>
      </c>
      <c r="F69" s="31">
        <f t="shared" si="2"/>
        <v>1</v>
      </c>
    </row>
    <row r="70" spans="1:6" x14ac:dyDescent="0.25">
      <c r="A70" s="46" t="s">
        <v>566</v>
      </c>
      <c r="B70" s="45">
        <v>1400</v>
      </c>
      <c r="C70" s="31">
        <f>VLOOKUP($A70,級距!$A:$K,9,FALSE)</f>
        <v>6</v>
      </c>
      <c r="D70" s="31">
        <f>VLOOKUP($A70,級距!$A:$K,10,FALSE)</f>
        <v>9</v>
      </c>
      <c r="E70" s="31">
        <f>VLOOKUP($A70,級距!$A:$K,11,FALSE)</f>
        <v>4</v>
      </c>
      <c r="F70" s="31">
        <f t="shared" si="2"/>
        <v>1</v>
      </c>
    </row>
    <row r="71" spans="1:6" x14ac:dyDescent="0.25">
      <c r="A71" s="46" t="s">
        <v>564</v>
      </c>
      <c r="B71" s="45">
        <v>1800</v>
      </c>
      <c r="C71" s="31">
        <f>VLOOKUP($A71,級距!$A:$K,9,FALSE)</f>
        <v>2</v>
      </c>
      <c r="D71" s="31">
        <f>VLOOKUP($A71,級距!$A:$K,10,FALSE)</f>
        <v>5</v>
      </c>
      <c r="E71" s="31">
        <f>VLOOKUP($A71,級距!$A:$K,11,FALSE)</f>
        <v>2</v>
      </c>
      <c r="F71" s="31">
        <f t="shared" si="2"/>
        <v>1</v>
      </c>
    </row>
    <row r="72" spans="1:6" x14ac:dyDescent="0.25">
      <c r="A72" s="46" t="s">
        <v>563</v>
      </c>
      <c r="B72" s="45">
        <v>-5900</v>
      </c>
      <c r="C72" s="31">
        <f>VLOOKUP($A72,級距!$A:$K,9,FALSE)</f>
        <v>3</v>
      </c>
      <c r="D72" s="31">
        <f>VLOOKUP($A72,級距!$A:$K,10,FALSE)</f>
        <v>4</v>
      </c>
      <c r="E72" s="31">
        <f>VLOOKUP($A72,級距!$A:$K,11,FALSE)</f>
        <v>2</v>
      </c>
      <c r="F72" s="31">
        <f t="shared" ref="F72:F135" si="4">IF(A73&lt;&gt;A72,1,0)</f>
        <v>1</v>
      </c>
    </row>
    <row r="73" spans="1:6" x14ac:dyDescent="0.25">
      <c r="A73" s="46" t="s">
        <v>561</v>
      </c>
      <c r="B73" s="45">
        <v>-100</v>
      </c>
      <c r="C73" s="31">
        <f>VLOOKUP($A73,級距!$A:$K,9,FALSE)</f>
        <v>1</v>
      </c>
      <c r="D73" s="31">
        <f>VLOOKUP($A73,級距!$A:$K,10,FALSE)</f>
        <v>4</v>
      </c>
      <c r="E73" s="31">
        <f>VLOOKUP($A73,級距!$A:$K,11,FALSE)</f>
        <v>2</v>
      </c>
      <c r="F73" s="31">
        <f t="shared" si="4"/>
        <v>1</v>
      </c>
    </row>
    <row r="74" spans="1:6" x14ac:dyDescent="0.25">
      <c r="A74" s="46" t="s">
        <v>560</v>
      </c>
      <c r="B74" s="45">
        <v>4600</v>
      </c>
      <c r="C74" s="31">
        <f>VLOOKUP($A74,級距!$A:$K,9,FALSE)</f>
        <v>5</v>
      </c>
      <c r="D74" s="31">
        <f>VLOOKUP($A74,級距!$A:$K,10,FALSE)</f>
        <v>9</v>
      </c>
      <c r="E74" s="31">
        <f>VLOOKUP($A74,級距!$A:$K,11,FALSE)</f>
        <v>3</v>
      </c>
      <c r="F74" s="31">
        <f t="shared" si="4"/>
        <v>1</v>
      </c>
    </row>
    <row r="75" spans="1:6" x14ac:dyDescent="0.25">
      <c r="A75" s="46" t="s">
        <v>555</v>
      </c>
      <c r="B75" s="45">
        <v>-600</v>
      </c>
      <c r="C75" s="31">
        <f>VLOOKUP($A75,級距!$A:$K,9,FALSE)</f>
        <v>3</v>
      </c>
      <c r="D75" s="31">
        <f>VLOOKUP($A75,級距!$A:$K,10,FALSE)</f>
        <v>1</v>
      </c>
      <c r="E75" s="31">
        <f>VLOOKUP($A75,級距!$A:$K,11,FALSE)</f>
        <v>2</v>
      </c>
      <c r="F75" s="31">
        <f t="shared" si="4"/>
        <v>1</v>
      </c>
    </row>
    <row r="76" spans="1:6" x14ac:dyDescent="0.25">
      <c r="A76" s="46" t="s">
        <v>554</v>
      </c>
      <c r="B76" s="45">
        <v>800</v>
      </c>
      <c r="C76" s="31">
        <f>VLOOKUP($A76,級距!$A:$K,9,FALSE)</f>
        <v>5</v>
      </c>
      <c r="D76" s="31">
        <f>VLOOKUP($A76,級距!$A:$K,10,FALSE)</f>
        <v>7</v>
      </c>
      <c r="E76" s="31">
        <f>VLOOKUP($A76,級距!$A:$K,11,FALSE)</f>
        <v>3</v>
      </c>
      <c r="F76" s="31">
        <f t="shared" si="4"/>
        <v>1</v>
      </c>
    </row>
    <row r="77" spans="1:6" x14ac:dyDescent="0.25">
      <c r="A77" s="46" t="s">
        <v>551</v>
      </c>
      <c r="B77" s="45">
        <v>12100</v>
      </c>
      <c r="C77" s="31">
        <f>VLOOKUP($A77,級距!$A:$K,9,FALSE)</f>
        <v>4</v>
      </c>
      <c r="D77" s="31">
        <f>VLOOKUP($A77,級距!$A:$K,10,FALSE)</f>
        <v>1</v>
      </c>
      <c r="E77" s="31">
        <f>VLOOKUP($A77,級距!$A:$K,11,FALSE)</f>
        <v>2</v>
      </c>
      <c r="F77" s="31">
        <f t="shared" si="4"/>
        <v>1</v>
      </c>
    </row>
    <row r="78" spans="1:6" x14ac:dyDescent="0.25">
      <c r="A78" s="46" t="s">
        <v>549</v>
      </c>
      <c r="B78" s="45">
        <v>5550</v>
      </c>
      <c r="C78" s="31">
        <f>VLOOKUP($A78,級距!$A:$K,9,FALSE)</f>
        <v>5</v>
      </c>
      <c r="D78" s="31">
        <f>VLOOKUP($A78,級距!$A:$K,10,FALSE)</f>
        <v>9</v>
      </c>
      <c r="E78" s="31">
        <f>VLOOKUP($A78,級距!$A:$K,11,FALSE)</f>
        <v>3</v>
      </c>
      <c r="F78" s="31">
        <f t="shared" si="4"/>
        <v>1</v>
      </c>
    </row>
    <row r="79" spans="1:6" x14ac:dyDescent="0.25">
      <c r="A79" s="46" t="s">
        <v>547</v>
      </c>
      <c r="B79" s="45">
        <v>-1200</v>
      </c>
      <c r="C79" s="31">
        <f>VLOOKUP($A79,級距!$A:$K,9,FALSE)</f>
        <v>4</v>
      </c>
      <c r="D79" s="31">
        <f>VLOOKUP($A79,級距!$A:$K,10,FALSE)</f>
        <v>6</v>
      </c>
      <c r="E79" s="31">
        <f>VLOOKUP($A79,級距!$A:$K,11,FALSE)</f>
        <v>2</v>
      </c>
      <c r="F79" s="31">
        <f t="shared" si="4"/>
        <v>1</v>
      </c>
    </row>
    <row r="80" spans="1:6" x14ac:dyDescent="0.25">
      <c r="A80" s="46" t="s">
        <v>546</v>
      </c>
      <c r="B80" s="45">
        <v>-2200</v>
      </c>
      <c r="C80" s="31">
        <f>VLOOKUP($A80,級距!$A:$K,9,FALSE)</f>
        <v>2</v>
      </c>
      <c r="D80" s="31">
        <f>VLOOKUP($A80,級距!$A:$K,10,FALSE)</f>
        <v>1</v>
      </c>
      <c r="E80" s="31">
        <f>VLOOKUP($A80,級距!$A:$K,11,FALSE)</f>
        <v>2</v>
      </c>
      <c r="F80" s="31">
        <f t="shared" si="4"/>
        <v>1</v>
      </c>
    </row>
    <row r="81" spans="1:6" x14ac:dyDescent="0.25">
      <c r="A81" s="46" t="s">
        <v>545</v>
      </c>
      <c r="B81" s="45">
        <v>-400</v>
      </c>
      <c r="C81" s="31">
        <f>VLOOKUP($A81,級距!$A:$K,9,FALSE)</f>
        <v>2</v>
      </c>
      <c r="D81" s="31">
        <f>VLOOKUP($A81,級距!$A:$K,10,FALSE)</f>
        <v>4</v>
      </c>
      <c r="E81" s="31">
        <f>VLOOKUP($A81,級距!$A:$K,11,FALSE)</f>
        <v>2</v>
      </c>
      <c r="F81" s="31">
        <f t="shared" si="4"/>
        <v>1</v>
      </c>
    </row>
    <row r="82" spans="1:6" x14ac:dyDescent="0.25">
      <c r="A82" s="46" t="s">
        <v>542</v>
      </c>
      <c r="B82" s="45">
        <v>-1200</v>
      </c>
      <c r="C82" s="31">
        <f>VLOOKUP($A82,級距!$A:$K,9,FALSE)</f>
        <v>3</v>
      </c>
      <c r="D82" s="31">
        <f>VLOOKUP($A82,級距!$A:$K,10,FALSE)</f>
        <v>4</v>
      </c>
      <c r="E82" s="31">
        <f>VLOOKUP($A82,級距!$A:$K,11,FALSE)</f>
        <v>2</v>
      </c>
      <c r="F82" s="31">
        <f t="shared" si="4"/>
        <v>1</v>
      </c>
    </row>
    <row r="83" spans="1:6" x14ac:dyDescent="0.25">
      <c r="A83" s="46" t="s">
        <v>538</v>
      </c>
      <c r="B83" s="45">
        <v>500</v>
      </c>
      <c r="C83" s="31">
        <f>VLOOKUP($A83,級距!$A:$K,9,FALSE)</f>
        <v>2</v>
      </c>
      <c r="D83" s="31">
        <f>VLOOKUP($A83,級距!$A:$K,10,FALSE)</f>
        <v>3</v>
      </c>
      <c r="E83" s="31">
        <f>VLOOKUP($A83,級距!$A:$K,11,FALSE)</f>
        <v>2</v>
      </c>
      <c r="F83" s="31">
        <f t="shared" si="4"/>
        <v>1</v>
      </c>
    </row>
    <row r="84" spans="1:6" x14ac:dyDescent="0.25">
      <c r="A84" s="46" t="s">
        <v>537</v>
      </c>
      <c r="B84" s="45">
        <v>-6400</v>
      </c>
      <c r="C84" s="31">
        <f>VLOOKUP($A84,級距!$A:$K,9,FALSE)</f>
        <v>4</v>
      </c>
      <c r="D84" s="31">
        <f>VLOOKUP($A84,級距!$A:$K,10,FALSE)</f>
        <v>2</v>
      </c>
      <c r="E84" s="31">
        <f>VLOOKUP($A84,級距!$A:$K,11,FALSE)</f>
        <v>2</v>
      </c>
      <c r="F84" s="31">
        <f t="shared" si="4"/>
        <v>1</v>
      </c>
    </row>
    <row r="85" spans="1:6" x14ac:dyDescent="0.25">
      <c r="A85" s="46" t="s">
        <v>536</v>
      </c>
      <c r="B85" s="45">
        <v>1800</v>
      </c>
      <c r="C85" s="31">
        <f>VLOOKUP($A85,級距!$A:$K,9,FALSE)</f>
        <v>7</v>
      </c>
      <c r="D85" s="31">
        <f>VLOOKUP($A85,級距!$A:$K,10,FALSE)</f>
        <v>9</v>
      </c>
      <c r="E85" s="31">
        <f>VLOOKUP($A85,級距!$A:$K,11,FALSE)</f>
        <v>4</v>
      </c>
      <c r="F85" s="31">
        <f t="shared" si="4"/>
        <v>1</v>
      </c>
    </row>
    <row r="86" spans="1:6" x14ac:dyDescent="0.25">
      <c r="A86" s="46" t="s">
        <v>534</v>
      </c>
      <c r="B86" s="45">
        <v>15400</v>
      </c>
      <c r="C86" s="31">
        <f>VLOOKUP($A86,級距!$A:$K,9,FALSE)</f>
        <v>4</v>
      </c>
      <c r="D86" s="31">
        <f>VLOOKUP($A86,級距!$A:$K,10,FALSE)</f>
        <v>2</v>
      </c>
      <c r="E86" s="31">
        <f>VLOOKUP($A86,級距!$A:$K,11,FALSE)</f>
        <v>2</v>
      </c>
      <c r="F86" s="31">
        <f t="shared" si="4"/>
        <v>1</v>
      </c>
    </row>
    <row r="87" spans="1:6" x14ac:dyDescent="0.25">
      <c r="A87" s="46" t="s">
        <v>531</v>
      </c>
      <c r="B87" s="45">
        <v>31400</v>
      </c>
      <c r="C87" s="31">
        <f>VLOOKUP($A87,級距!$A:$K,9,FALSE)</f>
        <v>8</v>
      </c>
      <c r="D87" s="31">
        <f>VLOOKUP($A87,級距!$A:$K,10,FALSE)</f>
        <v>9</v>
      </c>
      <c r="E87" s="31">
        <f>VLOOKUP($A87,級距!$A:$K,11,FALSE)</f>
        <v>4</v>
      </c>
      <c r="F87" s="31">
        <f t="shared" si="4"/>
        <v>1</v>
      </c>
    </row>
    <row r="88" spans="1:6" x14ac:dyDescent="0.25">
      <c r="A88" s="46" t="s">
        <v>530</v>
      </c>
      <c r="B88" s="45">
        <v>5900</v>
      </c>
      <c r="C88" s="31">
        <f>VLOOKUP($A88,級距!$A:$K,9,FALSE)</f>
        <v>7</v>
      </c>
      <c r="D88" s="31">
        <f>VLOOKUP($A88,級距!$A:$K,10,FALSE)</f>
        <v>1</v>
      </c>
      <c r="E88" s="31">
        <f>VLOOKUP($A88,級距!$A:$K,11,FALSE)</f>
        <v>1</v>
      </c>
      <c r="F88" s="31">
        <f t="shared" si="4"/>
        <v>1</v>
      </c>
    </row>
    <row r="89" spans="1:6" x14ac:dyDescent="0.25">
      <c r="A89" s="46" t="s">
        <v>529</v>
      </c>
      <c r="B89" s="45">
        <v>1800</v>
      </c>
      <c r="C89" s="31">
        <f>VLOOKUP($A89,級距!$A:$K,9,FALSE)</f>
        <v>4</v>
      </c>
      <c r="D89" s="31">
        <f>VLOOKUP($A89,級距!$A:$K,10,FALSE)</f>
        <v>8</v>
      </c>
      <c r="E89" s="31">
        <f>VLOOKUP($A89,級距!$A:$K,11,FALSE)</f>
        <v>3</v>
      </c>
      <c r="F89" s="31">
        <f t="shared" si="4"/>
        <v>1</v>
      </c>
    </row>
    <row r="90" spans="1:6" x14ac:dyDescent="0.25">
      <c r="A90" s="46" t="s">
        <v>526</v>
      </c>
      <c r="B90" s="45">
        <v>6750</v>
      </c>
      <c r="C90" s="31">
        <f>VLOOKUP($A90,級距!$A:$K,9,FALSE)</f>
        <v>7</v>
      </c>
      <c r="D90" s="31">
        <f>VLOOKUP($A90,級距!$A:$K,10,FALSE)</f>
        <v>4</v>
      </c>
      <c r="E90" s="31">
        <f>VLOOKUP($A90,級距!$A:$K,11,FALSE)</f>
        <v>1</v>
      </c>
      <c r="F90" s="31">
        <f t="shared" si="4"/>
        <v>1</v>
      </c>
    </row>
    <row r="91" spans="1:6" x14ac:dyDescent="0.25">
      <c r="A91" s="46" t="s">
        <v>525</v>
      </c>
      <c r="B91" s="45">
        <v>11600</v>
      </c>
      <c r="C91" s="31">
        <f>VLOOKUP($A91,級距!$A:$K,9,FALSE)</f>
        <v>5</v>
      </c>
      <c r="D91" s="31">
        <f>VLOOKUP($A91,級距!$A:$K,10,FALSE)</f>
        <v>6</v>
      </c>
      <c r="E91" s="31">
        <f>VLOOKUP($A91,級距!$A:$K,11,FALSE)</f>
        <v>2</v>
      </c>
      <c r="F91" s="31">
        <f t="shared" si="4"/>
        <v>1</v>
      </c>
    </row>
    <row r="92" spans="1:6" x14ac:dyDescent="0.25">
      <c r="A92" s="46" t="s">
        <v>524</v>
      </c>
      <c r="B92" s="45">
        <v>2200</v>
      </c>
      <c r="C92" s="31">
        <f>VLOOKUP($A92,級距!$A:$K,9,FALSE)</f>
        <v>3</v>
      </c>
      <c r="D92" s="31">
        <f>VLOOKUP($A92,級距!$A:$K,10,FALSE)</f>
        <v>1</v>
      </c>
      <c r="E92" s="31">
        <f>VLOOKUP($A92,級距!$A:$K,11,FALSE)</f>
        <v>2</v>
      </c>
      <c r="F92" s="31">
        <f t="shared" si="4"/>
        <v>1</v>
      </c>
    </row>
    <row r="93" spans="1:6" x14ac:dyDescent="0.25">
      <c r="A93" s="46" t="s">
        <v>523</v>
      </c>
      <c r="B93" s="45">
        <v>6000</v>
      </c>
      <c r="C93" s="31">
        <f>VLOOKUP($A93,級距!$A:$K,9,FALSE)</f>
        <v>7</v>
      </c>
      <c r="D93" s="31">
        <f>VLOOKUP($A93,級距!$A:$K,10,FALSE)</f>
        <v>10</v>
      </c>
      <c r="E93" s="31">
        <f>VLOOKUP($A93,級距!$A:$K,11,FALSE)</f>
        <v>4</v>
      </c>
      <c r="F93" s="31">
        <f t="shared" si="4"/>
        <v>1</v>
      </c>
    </row>
    <row r="94" spans="1:6" x14ac:dyDescent="0.25">
      <c r="A94" s="46" t="s">
        <v>516</v>
      </c>
      <c r="B94" s="45">
        <v>-6200</v>
      </c>
      <c r="C94" s="31">
        <f>VLOOKUP($A94,級距!$A:$K,9,FALSE)</f>
        <v>5</v>
      </c>
      <c r="D94" s="31">
        <f>VLOOKUP($A94,級距!$A:$K,10,FALSE)</f>
        <v>8</v>
      </c>
      <c r="E94" s="31">
        <f>VLOOKUP($A94,級距!$A:$K,11,FALSE)</f>
        <v>3</v>
      </c>
      <c r="F94" s="31">
        <f t="shared" si="4"/>
        <v>1</v>
      </c>
    </row>
    <row r="95" spans="1:6" x14ac:dyDescent="0.25">
      <c r="A95" s="46" t="s">
        <v>514</v>
      </c>
      <c r="B95" s="45">
        <v>2300</v>
      </c>
      <c r="C95" s="31">
        <f>VLOOKUP($A95,級距!$A:$K,9,FALSE)</f>
        <v>5</v>
      </c>
      <c r="D95" s="31">
        <f>VLOOKUP($A95,級距!$A:$K,10,FALSE)</f>
        <v>8</v>
      </c>
      <c r="E95" s="31">
        <f>VLOOKUP($A95,級距!$A:$K,11,FALSE)</f>
        <v>3</v>
      </c>
      <c r="F95" s="31">
        <f t="shared" si="4"/>
        <v>1</v>
      </c>
    </row>
    <row r="96" spans="1:6" x14ac:dyDescent="0.25">
      <c r="A96" s="46" t="s">
        <v>513</v>
      </c>
      <c r="B96" s="45">
        <v>-2500</v>
      </c>
      <c r="C96" s="31">
        <f>VLOOKUP($A96,級距!$A:$K,9,FALSE)</f>
        <v>2</v>
      </c>
      <c r="D96" s="31">
        <f>VLOOKUP($A96,級距!$A:$K,10,FALSE)</f>
        <v>2</v>
      </c>
      <c r="E96" s="31">
        <f>VLOOKUP($A96,級距!$A:$K,11,FALSE)</f>
        <v>2</v>
      </c>
      <c r="F96" s="31">
        <f t="shared" si="4"/>
        <v>1</v>
      </c>
    </row>
    <row r="97" spans="1:6" x14ac:dyDescent="0.25">
      <c r="A97" s="46" t="s">
        <v>511</v>
      </c>
      <c r="B97" s="45">
        <v>-5800</v>
      </c>
      <c r="C97" s="31">
        <f>VLOOKUP($A97,級距!$A:$K,9,FALSE)</f>
        <v>10</v>
      </c>
      <c r="D97" s="31">
        <f>VLOOKUP($A97,級距!$A:$K,10,FALSE)</f>
        <v>10</v>
      </c>
      <c r="E97" s="31">
        <f>VLOOKUP($A97,級距!$A:$K,11,FALSE)</f>
        <v>4</v>
      </c>
      <c r="F97" s="31">
        <f t="shared" si="4"/>
        <v>1</v>
      </c>
    </row>
    <row r="98" spans="1:6" x14ac:dyDescent="0.25">
      <c r="A98" s="46" t="s">
        <v>507</v>
      </c>
      <c r="B98" s="45">
        <v>-5400</v>
      </c>
      <c r="C98" s="31">
        <f>VLOOKUP($A98,級距!$A:$K,9,FALSE)</f>
        <v>5</v>
      </c>
      <c r="D98" s="31">
        <f>VLOOKUP($A98,級距!$A:$K,10,FALSE)</f>
        <v>2</v>
      </c>
      <c r="E98" s="31">
        <f>VLOOKUP($A98,級距!$A:$K,11,FALSE)</f>
        <v>2</v>
      </c>
      <c r="F98" s="31">
        <f t="shared" si="4"/>
        <v>1</v>
      </c>
    </row>
    <row r="99" spans="1:6" x14ac:dyDescent="0.25">
      <c r="A99" s="46" t="s">
        <v>503</v>
      </c>
      <c r="B99" s="45">
        <v>-1400</v>
      </c>
      <c r="C99" s="31">
        <f>VLOOKUP($A99,級距!$A:$K,9,FALSE)</f>
        <v>7</v>
      </c>
      <c r="D99" s="31">
        <f>VLOOKUP($A99,級距!$A:$K,10,FALSE)</f>
        <v>5</v>
      </c>
      <c r="E99" s="31">
        <f>VLOOKUP($A99,級距!$A:$K,11,FALSE)</f>
        <v>1</v>
      </c>
      <c r="F99" s="31">
        <f t="shared" si="4"/>
        <v>1</v>
      </c>
    </row>
    <row r="100" spans="1:6" x14ac:dyDescent="0.25">
      <c r="A100" s="46" t="s">
        <v>500</v>
      </c>
      <c r="B100" s="45">
        <v>4850</v>
      </c>
      <c r="C100" s="31">
        <f>VLOOKUP($A100,級距!$A:$K,9,FALSE)</f>
        <v>5</v>
      </c>
      <c r="D100" s="31">
        <f>VLOOKUP($A100,級距!$A:$K,10,FALSE)</f>
        <v>6</v>
      </c>
      <c r="E100" s="31">
        <f>VLOOKUP($A100,級距!$A:$K,11,FALSE)</f>
        <v>2</v>
      </c>
      <c r="F100" s="31">
        <f t="shared" si="4"/>
        <v>1</v>
      </c>
    </row>
    <row r="101" spans="1:6" x14ac:dyDescent="0.25">
      <c r="A101" s="46" t="s">
        <v>499</v>
      </c>
      <c r="B101" s="45">
        <v>-5900</v>
      </c>
      <c r="C101" s="31">
        <f>VLOOKUP($A101,級距!$A:$K,9,FALSE)</f>
        <v>4</v>
      </c>
      <c r="D101" s="31">
        <f>VLOOKUP($A101,級距!$A:$K,10,FALSE)</f>
        <v>5</v>
      </c>
      <c r="E101" s="31">
        <f>VLOOKUP($A101,級距!$A:$K,11,FALSE)</f>
        <v>2</v>
      </c>
      <c r="F101" s="31">
        <f t="shared" si="4"/>
        <v>1</v>
      </c>
    </row>
    <row r="102" spans="1:6" x14ac:dyDescent="0.25">
      <c r="A102" s="46" t="s">
        <v>498</v>
      </c>
      <c r="B102" s="45">
        <v>3700</v>
      </c>
      <c r="C102" s="31">
        <f>VLOOKUP($A102,級距!$A:$K,9,FALSE)</f>
        <v>5</v>
      </c>
      <c r="D102" s="31">
        <f>VLOOKUP($A102,級距!$A:$K,10,FALSE)</f>
        <v>5</v>
      </c>
      <c r="E102" s="31">
        <f>VLOOKUP($A102,級距!$A:$K,11,FALSE)</f>
        <v>2</v>
      </c>
      <c r="F102" s="31">
        <f t="shared" si="4"/>
        <v>1</v>
      </c>
    </row>
    <row r="103" spans="1:6" x14ac:dyDescent="0.25">
      <c r="A103" s="46" t="s">
        <v>497</v>
      </c>
      <c r="B103" s="45">
        <v>-5800</v>
      </c>
      <c r="C103" s="31">
        <f>VLOOKUP($A103,級距!$A:$K,9,FALSE)</f>
        <v>5</v>
      </c>
      <c r="D103" s="31">
        <f>VLOOKUP($A103,級距!$A:$K,10,FALSE)</f>
        <v>6</v>
      </c>
      <c r="E103" s="31">
        <f>VLOOKUP($A103,級距!$A:$K,11,FALSE)</f>
        <v>2</v>
      </c>
      <c r="F103" s="31">
        <f t="shared" si="4"/>
        <v>1</v>
      </c>
    </row>
    <row r="104" spans="1:6" x14ac:dyDescent="0.25">
      <c r="A104" s="46" t="s">
        <v>494</v>
      </c>
      <c r="B104" s="45">
        <v>3300</v>
      </c>
      <c r="C104" s="31">
        <f>VLOOKUP($A104,級距!$A:$K,9,FALSE)</f>
        <v>4</v>
      </c>
      <c r="D104" s="31">
        <f>VLOOKUP($A104,級距!$A:$K,10,FALSE)</f>
        <v>2</v>
      </c>
      <c r="E104" s="31">
        <f>VLOOKUP($A104,級距!$A:$K,11,FALSE)</f>
        <v>2</v>
      </c>
      <c r="F104" s="31">
        <f t="shared" si="4"/>
        <v>1</v>
      </c>
    </row>
    <row r="105" spans="1:6" x14ac:dyDescent="0.25">
      <c r="A105" s="46" t="s">
        <v>493</v>
      </c>
      <c r="B105" s="45">
        <v>-6200</v>
      </c>
      <c r="C105" s="31">
        <f>VLOOKUP($A105,級距!$A:$K,9,FALSE)</f>
        <v>6</v>
      </c>
      <c r="D105" s="31">
        <f>VLOOKUP($A105,級距!$A:$K,10,FALSE)</f>
        <v>3</v>
      </c>
      <c r="E105" s="31">
        <f>VLOOKUP($A105,級距!$A:$K,11,FALSE)</f>
        <v>1</v>
      </c>
      <c r="F105" s="31">
        <f t="shared" si="4"/>
        <v>1</v>
      </c>
    </row>
    <row r="106" spans="1:6" x14ac:dyDescent="0.25">
      <c r="A106" s="46" t="s">
        <v>492</v>
      </c>
      <c r="B106" s="45">
        <v>3200</v>
      </c>
      <c r="C106" s="31">
        <f>VLOOKUP($A106,級距!$A:$K,9,FALSE)</f>
        <v>5</v>
      </c>
      <c r="D106" s="31">
        <f>VLOOKUP($A106,級距!$A:$K,10,FALSE)</f>
        <v>9</v>
      </c>
      <c r="E106" s="31">
        <f>VLOOKUP($A106,級距!$A:$K,11,FALSE)</f>
        <v>3</v>
      </c>
      <c r="F106" s="31">
        <f t="shared" si="4"/>
        <v>1</v>
      </c>
    </row>
    <row r="107" spans="1:6" x14ac:dyDescent="0.25">
      <c r="A107" s="46" t="s">
        <v>491</v>
      </c>
      <c r="B107" s="45">
        <v>2300</v>
      </c>
      <c r="C107" s="31">
        <f>VLOOKUP($A107,級距!$A:$K,9,FALSE)</f>
        <v>3</v>
      </c>
      <c r="D107" s="31">
        <f>VLOOKUP($A107,級距!$A:$K,10,FALSE)</f>
        <v>2</v>
      </c>
      <c r="E107" s="31">
        <f>VLOOKUP($A107,級距!$A:$K,11,FALSE)</f>
        <v>2</v>
      </c>
      <c r="F107" s="31">
        <f t="shared" si="4"/>
        <v>1</v>
      </c>
    </row>
    <row r="108" spans="1:6" x14ac:dyDescent="0.25">
      <c r="A108" s="46" t="s">
        <v>489</v>
      </c>
      <c r="B108" s="45">
        <v>900</v>
      </c>
      <c r="C108" s="31">
        <f>VLOOKUP($A108,級距!$A:$K,9,FALSE)</f>
        <v>4</v>
      </c>
      <c r="D108" s="31">
        <f>VLOOKUP($A108,級距!$A:$K,10,FALSE)</f>
        <v>9</v>
      </c>
      <c r="E108" s="31">
        <f>VLOOKUP($A108,級距!$A:$K,11,FALSE)</f>
        <v>3</v>
      </c>
      <c r="F108" s="31">
        <f t="shared" si="4"/>
        <v>1</v>
      </c>
    </row>
    <row r="109" spans="1:6" x14ac:dyDescent="0.25">
      <c r="A109" s="46" t="s">
        <v>487</v>
      </c>
      <c r="B109" s="45">
        <v>-900</v>
      </c>
      <c r="C109" s="31">
        <f>VLOOKUP($A109,級距!$A:$K,9,FALSE)</f>
        <v>3</v>
      </c>
      <c r="D109" s="31">
        <f>VLOOKUP($A109,級距!$A:$K,10,FALSE)</f>
        <v>5</v>
      </c>
      <c r="E109" s="31">
        <f>VLOOKUP($A109,級距!$A:$K,11,FALSE)</f>
        <v>2</v>
      </c>
      <c r="F109" s="31">
        <f t="shared" si="4"/>
        <v>1</v>
      </c>
    </row>
    <row r="110" spans="1:6" x14ac:dyDescent="0.25">
      <c r="A110" s="46" t="s">
        <v>486</v>
      </c>
      <c r="B110" s="45">
        <v>6450</v>
      </c>
      <c r="C110" s="31">
        <f>VLOOKUP($A110,級距!$A:$K,9,FALSE)</f>
        <v>7</v>
      </c>
      <c r="D110" s="31">
        <f>VLOOKUP($A110,級距!$A:$K,10,FALSE)</f>
        <v>6</v>
      </c>
      <c r="E110" s="31">
        <f>VLOOKUP($A110,級距!$A:$K,11,FALSE)</f>
        <v>1</v>
      </c>
      <c r="F110" s="31">
        <f t="shared" si="4"/>
        <v>1</v>
      </c>
    </row>
    <row r="111" spans="1:6" x14ac:dyDescent="0.25">
      <c r="A111" s="46" t="s">
        <v>484</v>
      </c>
      <c r="B111" s="45">
        <v>700</v>
      </c>
      <c r="C111" s="31">
        <f>VLOOKUP($A111,級距!$A:$K,9,FALSE)</f>
        <v>4</v>
      </c>
      <c r="D111" s="31">
        <f>VLOOKUP($A111,級距!$A:$K,10,FALSE)</f>
        <v>1</v>
      </c>
      <c r="E111" s="31">
        <f>VLOOKUP($A111,級距!$A:$K,11,FALSE)</f>
        <v>2</v>
      </c>
      <c r="F111" s="31">
        <f t="shared" si="4"/>
        <v>1</v>
      </c>
    </row>
    <row r="112" spans="1:6" x14ac:dyDescent="0.25">
      <c r="A112" s="46" t="s">
        <v>483</v>
      </c>
      <c r="B112" s="45">
        <v>-100</v>
      </c>
      <c r="C112" s="31">
        <f>VLOOKUP($A112,級距!$A:$K,9,FALSE)</f>
        <v>2</v>
      </c>
      <c r="D112" s="31">
        <f>VLOOKUP($A112,級距!$A:$K,10,FALSE)</f>
        <v>6</v>
      </c>
      <c r="E112" s="31">
        <f>VLOOKUP($A112,級距!$A:$K,11,FALSE)</f>
        <v>2</v>
      </c>
      <c r="F112" s="31">
        <f t="shared" si="4"/>
        <v>1</v>
      </c>
    </row>
    <row r="113" spans="1:6" x14ac:dyDescent="0.25">
      <c r="A113" s="46" t="s">
        <v>481</v>
      </c>
      <c r="B113" s="45">
        <v>-2700</v>
      </c>
      <c r="C113" s="31">
        <f>VLOOKUP($A113,級距!$A:$K,9,FALSE)</f>
        <v>3</v>
      </c>
      <c r="D113" s="31">
        <f>VLOOKUP($A113,級距!$A:$K,10,FALSE)</f>
        <v>2</v>
      </c>
      <c r="E113" s="31">
        <f>VLOOKUP($A113,級距!$A:$K,11,FALSE)</f>
        <v>2</v>
      </c>
      <c r="F113" s="31">
        <f t="shared" si="4"/>
        <v>1</v>
      </c>
    </row>
    <row r="114" spans="1:6" x14ac:dyDescent="0.25">
      <c r="A114" s="46" t="s">
        <v>480</v>
      </c>
      <c r="B114" s="45">
        <v>4500</v>
      </c>
      <c r="C114" s="31">
        <f>VLOOKUP($A114,級距!$A:$K,9,FALSE)</f>
        <v>7</v>
      </c>
      <c r="D114" s="31">
        <f>VLOOKUP($A114,級距!$A:$K,10,FALSE)</f>
        <v>7</v>
      </c>
      <c r="E114" s="31">
        <f>VLOOKUP($A114,級距!$A:$K,11,FALSE)</f>
        <v>4</v>
      </c>
      <c r="F114" s="31">
        <f t="shared" si="4"/>
        <v>1</v>
      </c>
    </row>
    <row r="115" spans="1:6" x14ac:dyDescent="0.25">
      <c r="A115" s="46" t="s">
        <v>475</v>
      </c>
      <c r="B115" s="45">
        <v>2400</v>
      </c>
      <c r="C115" s="31">
        <f>VLOOKUP($A115,級距!$A:$K,9,FALSE)</f>
        <v>8</v>
      </c>
      <c r="D115" s="31">
        <f>VLOOKUP($A115,級距!$A:$K,10,FALSE)</f>
        <v>5</v>
      </c>
      <c r="E115" s="31">
        <f>VLOOKUP($A115,級距!$A:$K,11,FALSE)</f>
        <v>1</v>
      </c>
      <c r="F115" s="31">
        <f t="shared" si="4"/>
        <v>1</v>
      </c>
    </row>
    <row r="116" spans="1:6" x14ac:dyDescent="0.25">
      <c r="A116" s="46" t="s">
        <v>474</v>
      </c>
      <c r="B116" s="45">
        <v>-5800</v>
      </c>
      <c r="C116" s="31">
        <f>VLOOKUP($A116,級距!$A:$K,9,FALSE)</f>
        <v>8</v>
      </c>
      <c r="D116" s="31">
        <f>VLOOKUP($A116,級距!$A:$K,10,FALSE)</f>
        <v>7</v>
      </c>
      <c r="E116" s="31">
        <f>VLOOKUP($A116,級距!$A:$K,11,FALSE)</f>
        <v>4</v>
      </c>
      <c r="F116" s="31">
        <f t="shared" si="4"/>
        <v>1</v>
      </c>
    </row>
    <row r="117" spans="1:6" x14ac:dyDescent="0.25">
      <c r="A117" s="46" t="s">
        <v>473</v>
      </c>
      <c r="B117" s="45">
        <v>5550</v>
      </c>
      <c r="C117" s="31">
        <f>VLOOKUP($A117,級距!$A:$K,9,FALSE)</f>
        <v>5</v>
      </c>
      <c r="D117" s="31">
        <f>VLOOKUP($A117,級距!$A:$K,10,FALSE)</f>
        <v>8</v>
      </c>
      <c r="E117" s="31">
        <f>VLOOKUP($A117,級距!$A:$K,11,FALSE)</f>
        <v>3</v>
      </c>
      <c r="F117" s="31">
        <f t="shared" si="4"/>
        <v>1</v>
      </c>
    </row>
    <row r="118" spans="1:6" x14ac:dyDescent="0.25">
      <c r="A118" s="46" t="s">
        <v>472</v>
      </c>
      <c r="B118" s="45">
        <v>-5400</v>
      </c>
      <c r="C118" s="31">
        <f>VLOOKUP($A118,級距!$A:$K,9,FALSE)</f>
        <v>4</v>
      </c>
      <c r="D118" s="31">
        <f>VLOOKUP($A118,級距!$A:$K,10,FALSE)</f>
        <v>2</v>
      </c>
      <c r="E118" s="31">
        <f>VLOOKUP($A118,級距!$A:$K,11,FALSE)</f>
        <v>2</v>
      </c>
      <c r="F118" s="31">
        <f t="shared" si="4"/>
        <v>1</v>
      </c>
    </row>
    <row r="119" spans="1:6" x14ac:dyDescent="0.25">
      <c r="A119" s="46" t="s">
        <v>465</v>
      </c>
      <c r="B119" s="45">
        <v>-5400</v>
      </c>
      <c r="C119" s="31">
        <f>VLOOKUP($A119,級距!$A:$K,9,FALSE)</f>
        <v>7</v>
      </c>
      <c r="D119" s="31">
        <f>VLOOKUP($A119,級距!$A:$K,10,FALSE)</f>
        <v>7</v>
      </c>
      <c r="E119" s="31">
        <f>VLOOKUP($A119,級距!$A:$K,11,FALSE)</f>
        <v>4</v>
      </c>
      <c r="F119" s="31">
        <f t="shared" si="4"/>
        <v>1</v>
      </c>
    </row>
    <row r="120" spans="1:6" x14ac:dyDescent="0.25">
      <c r="A120" s="46" t="s">
        <v>464</v>
      </c>
      <c r="B120" s="45">
        <v>-5400</v>
      </c>
      <c r="C120" s="31">
        <f>VLOOKUP($A120,級距!$A:$K,9,FALSE)</f>
        <v>10</v>
      </c>
      <c r="D120" s="31">
        <f>VLOOKUP($A120,級距!$A:$K,10,FALSE)</f>
        <v>6</v>
      </c>
      <c r="E120" s="31">
        <f>VLOOKUP($A120,級距!$A:$K,11,FALSE)</f>
        <v>1</v>
      </c>
      <c r="F120" s="31">
        <f t="shared" si="4"/>
        <v>1</v>
      </c>
    </row>
    <row r="121" spans="1:6" x14ac:dyDescent="0.25">
      <c r="A121" s="46" t="s">
        <v>463</v>
      </c>
      <c r="B121" s="45">
        <v>-6400</v>
      </c>
      <c r="C121" s="31">
        <f>VLOOKUP($A121,級距!$A:$K,9,FALSE)</f>
        <v>6</v>
      </c>
      <c r="D121" s="31">
        <f>VLOOKUP($A121,級距!$A:$K,10,FALSE)</f>
        <v>1</v>
      </c>
      <c r="E121" s="31">
        <f>VLOOKUP($A121,級距!$A:$K,11,FALSE)</f>
        <v>1</v>
      </c>
      <c r="F121" s="31">
        <f t="shared" si="4"/>
        <v>1</v>
      </c>
    </row>
    <row r="122" spans="1:6" x14ac:dyDescent="0.25">
      <c r="A122" s="46" t="s">
        <v>462</v>
      </c>
      <c r="B122" s="45">
        <v>1500</v>
      </c>
      <c r="C122" s="31">
        <f>VLOOKUP($A122,級距!$A:$K,9,FALSE)</f>
        <v>7</v>
      </c>
      <c r="D122" s="31">
        <f>VLOOKUP($A122,級距!$A:$K,10,FALSE)</f>
        <v>8</v>
      </c>
      <c r="E122" s="31">
        <f>VLOOKUP($A122,級距!$A:$K,11,FALSE)</f>
        <v>4</v>
      </c>
      <c r="F122" s="31">
        <f t="shared" si="4"/>
        <v>1</v>
      </c>
    </row>
    <row r="123" spans="1:6" x14ac:dyDescent="0.25">
      <c r="A123" s="46" t="s">
        <v>460</v>
      </c>
      <c r="B123" s="45">
        <v>-5400</v>
      </c>
      <c r="C123" s="31">
        <f>VLOOKUP($A123,級距!$A:$K,9,FALSE)</f>
        <v>6</v>
      </c>
      <c r="D123" s="31">
        <f>VLOOKUP($A123,級距!$A:$K,10,FALSE)</f>
        <v>2</v>
      </c>
      <c r="E123" s="31">
        <f>VLOOKUP($A123,級距!$A:$K,11,FALSE)</f>
        <v>1</v>
      </c>
      <c r="F123" s="31">
        <f t="shared" si="4"/>
        <v>1</v>
      </c>
    </row>
    <row r="124" spans="1:6" x14ac:dyDescent="0.25">
      <c r="A124" s="46" t="s">
        <v>454</v>
      </c>
      <c r="B124" s="45">
        <v>17000</v>
      </c>
      <c r="C124" s="31">
        <f>VLOOKUP($A124,級距!$A:$K,9,FALSE)</f>
        <v>9</v>
      </c>
      <c r="D124" s="31">
        <f>VLOOKUP($A124,級距!$A:$K,10,FALSE)</f>
        <v>4</v>
      </c>
      <c r="E124" s="31">
        <f>VLOOKUP($A124,級距!$A:$K,11,FALSE)</f>
        <v>1</v>
      </c>
      <c r="F124" s="31">
        <f t="shared" si="4"/>
        <v>1</v>
      </c>
    </row>
    <row r="125" spans="1:6" x14ac:dyDescent="0.25">
      <c r="A125" s="46" t="s">
        <v>452</v>
      </c>
      <c r="B125" s="45">
        <v>5300</v>
      </c>
      <c r="C125" s="31">
        <f>VLOOKUP($A125,級距!$A:$K,9,FALSE)</f>
        <v>8</v>
      </c>
      <c r="D125" s="31">
        <f>VLOOKUP($A125,級距!$A:$K,10,FALSE)</f>
        <v>7</v>
      </c>
      <c r="E125" s="31">
        <f>VLOOKUP($A125,級距!$A:$K,11,FALSE)</f>
        <v>4</v>
      </c>
      <c r="F125" s="31">
        <f t="shared" si="4"/>
        <v>1</v>
      </c>
    </row>
    <row r="126" spans="1:6" x14ac:dyDescent="0.25">
      <c r="A126" s="46" t="s">
        <v>451</v>
      </c>
      <c r="B126" s="45">
        <v>10000</v>
      </c>
      <c r="C126" s="31">
        <f>VLOOKUP($A126,級距!$A:$K,9,FALSE)</f>
        <v>5</v>
      </c>
      <c r="D126" s="31">
        <f>VLOOKUP($A126,級距!$A:$K,10,FALSE)</f>
        <v>8</v>
      </c>
      <c r="E126" s="31">
        <f>VLOOKUP($A126,級距!$A:$K,11,FALSE)</f>
        <v>3</v>
      </c>
      <c r="F126" s="31">
        <f t="shared" si="4"/>
        <v>1</v>
      </c>
    </row>
    <row r="127" spans="1:6" x14ac:dyDescent="0.25">
      <c r="A127" s="46" t="s">
        <v>449</v>
      </c>
      <c r="B127" s="45">
        <v>5750</v>
      </c>
      <c r="C127" s="31">
        <f>VLOOKUP($A127,級距!$A:$K,9,FALSE)</f>
        <v>8</v>
      </c>
      <c r="D127" s="31">
        <f>VLOOKUP($A127,級距!$A:$K,10,FALSE)</f>
        <v>7</v>
      </c>
      <c r="E127" s="31">
        <f>VLOOKUP($A127,級距!$A:$K,11,FALSE)</f>
        <v>4</v>
      </c>
      <c r="F127" s="31">
        <f t="shared" si="4"/>
        <v>1</v>
      </c>
    </row>
    <row r="128" spans="1:6" x14ac:dyDescent="0.25">
      <c r="A128" s="46" t="s">
        <v>447</v>
      </c>
      <c r="B128" s="45">
        <v>-6800</v>
      </c>
      <c r="C128" s="31">
        <f>VLOOKUP($A128,級距!$A:$K,9,FALSE)</f>
        <v>9</v>
      </c>
      <c r="D128" s="31">
        <f>VLOOKUP($A128,級距!$A:$K,10,FALSE)</f>
        <v>4</v>
      </c>
      <c r="E128" s="31">
        <f>VLOOKUP($A128,級距!$A:$K,11,FALSE)</f>
        <v>1</v>
      </c>
      <c r="F128" s="31">
        <f t="shared" si="4"/>
        <v>1</v>
      </c>
    </row>
    <row r="129" spans="1:6" x14ac:dyDescent="0.25">
      <c r="A129" s="46" t="s">
        <v>445</v>
      </c>
      <c r="B129" s="45">
        <v>6200</v>
      </c>
      <c r="C129" s="31">
        <f>VLOOKUP($A129,級距!$A:$K,9,FALSE)</f>
        <v>10</v>
      </c>
      <c r="D129" s="31">
        <f>VLOOKUP($A129,級距!$A:$K,10,FALSE)</f>
        <v>8</v>
      </c>
      <c r="E129" s="31">
        <f>VLOOKUP($A129,級距!$A:$K,11,FALSE)</f>
        <v>4</v>
      </c>
      <c r="F129" s="31">
        <f t="shared" si="4"/>
        <v>1</v>
      </c>
    </row>
    <row r="130" spans="1:6" x14ac:dyDescent="0.25">
      <c r="A130" s="46" t="s">
        <v>444</v>
      </c>
      <c r="B130" s="45">
        <v>6250</v>
      </c>
      <c r="C130" s="31">
        <f>VLOOKUP($A130,級距!$A:$K,9,FALSE)</f>
        <v>8</v>
      </c>
      <c r="D130" s="31">
        <f>VLOOKUP($A130,級距!$A:$K,10,FALSE)</f>
        <v>6</v>
      </c>
      <c r="E130" s="31">
        <f>VLOOKUP($A130,級距!$A:$K,11,FALSE)</f>
        <v>1</v>
      </c>
      <c r="F130" s="31">
        <f t="shared" si="4"/>
        <v>1</v>
      </c>
    </row>
    <row r="131" spans="1:6" x14ac:dyDescent="0.25">
      <c r="A131" s="46" t="s">
        <v>442</v>
      </c>
      <c r="B131" s="45">
        <v>4350</v>
      </c>
      <c r="C131" s="31">
        <f>VLOOKUP($A131,級距!$A:$K,9,FALSE)</f>
        <v>10</v>
      </c>
      <c r="D131" s="31">
        <f>VLOOKUP($A131,級距!$A:$K,10,FALSE)</f>
        <v>9</v>
      </c>
      <c r="E131" s="31">
        <f>VLOOKUP($A131,級距!$A:$K,11,FALSE)</f>
        <v>4</v>
      </c>
      <c r="F131" s="31">
        <f t="shared" si="4"/>
        <v>1</v>
      </c>
    </row>
    <row r="132" spans="1:6" x14ac:dyDescent="0.25">
      <c r="A132" s="46" t="s">
        <v>441</v>
      </c>
      <c r="B132" s="45">
        <v>4300</v>
      </c>
      <c r="C132" s="31">
        <f>VLOOKUP($A132,級距!$A:$K,9,FALSE)</f>
        <v>7</v>
      </c>
      <c r="D132" s="31">
        <f>VLOOKUP($A132,級距!$A:$K,10,FALSE)</f>
        <v>4</v>
      </c>
      <c r="E132" s="31">
        <f>VLOOKUP($A132,級距!$A:$K,11,FALSE)</f>
        <v>1</v>
      </c>
      <c r="F132" s="31">
        <f t="shared" si="4"/>
        <v>1</v>
      </c>
    </row>
    <row r="133" spans="1:6" x14ac:dyDescent="0.25">
      <c r="A133" s="46" t="s">
        <v>440</v>
      </c>
      <c r="B133" s="45">
        <v>-5400</v>
      </c>
      <c r="C133" s="31">
        <f>VLOOKUP($A133,級距!$A:$K,9,FALSE)</f>
        <v>5</v>
      </c>
      <c r="D133" s="31">
        <f>VLOOKUP($A133,級距!$A:$K,10,FALSE)</f>
        <v>7</v>
      </c>
      <c r="E133" s="31">
        <f>VLOOKUP($A133,級距!$A:$K,11,FALSE)</f>
        <v>3</v>
      </c>
      <c r="F133" s="31">
        <f t="shared" si="4"/>
        <v>1</v>
      </c>
    </row>
    <row r="134" spans="1:6" x14ac:dyDescent="0.25">
      <c r="A134" s="46" t="s">
        <v>438</v>
      </c>
      <c r="B134" s="45">
        <v>-5400</v>
      </c>
      <c r="C134" s="31">
        <f>VLOOKUP($A134,級距!$A:$K,9,FALSE)</f>
        <v>7</v>
      </c>
      <c r="D134" s="31">
        <f>VLOOKUP($A134,級距!$A:$K,10,FALSE)</f>
        <v>7</v>
      </c>
      <c r="E134" s="31">
        <f>VLOOKUP($A134,級距!$A:$K,11,FALSE)</f>
        <v>4</v>
      </c>
      <c r="F134" s="31">
        <f t="shared" si="4"/>
        <v>1</v>
      </c>
    </row>
    <row r="135" spans="1:6" x14ac:dyDescent="0.25">
      <c r="A135" s="46" t="s">
        <v>435</v>
      </c>
      <c r="B135" s="45">
        <v>6150</v>
      </c>
      <c r="C135" s="31">
        <f>VLOOKUP($A135,級距!$A:$K,9,FALSE)</f>
        <v>8</v>
      </c>
      <c r="D135" s="31">
        <f>VLOOKUP($A135,級距!$A:$K,10,FALSE)</f>
        <v>8</v>
      </c>
      <c r="E135" s="31">
        <f>VLOOKUP($A135,級距!$A:$K,11,FALSE)</f>
        <v>4</v>
      </c>
      <c r="F135" s="31">
        <f t="shared" si="4"/>
        <v>1</v>
      </c>
    </row>
    <row r="136" spans="1:6" x14ac:dyDescent="0.25">
      <c r="A136" s="46" t="s">
        <v>433</v>
      </c>
      <c r="B136" s="45">
        <v>-4100</v>
      </c>
      <c r="C136" s="31">
        <f>VLOOKUP($A136,級距!$A:$K,9,FALSE)</f>
        <v>1</v>
      </c>
      <c r="D136" s="31">
        <f>VLOOKUP($A136,級距!$A:$K,10,FALSE)</f>
        <v>5</v>
      </c>
      <c r="E136" s="31">
        <f>VLOOKUP($A136,級距!$A:$K,11,FALSE)</f>
        <v>2</v>
      </c>
      <c r="F136" s="31">
        <f t="shared" ref="F136:F199" si="5">IF(A137&lt;&gt;A136,1,0)</f>
        <v>1</v>
      </c>
    </row>
    <row r="137" spans="1:6" x14ac:dyDescent="0.25">
      <c r="A137" s="46" t="s">
        <v>432</v>
      </c>
      <c r="B137" s="45">
        <v>-1100</v>
      </c>
      <c r="C137" s="31">
        <f>VLOOKUP($A137,級距!$A:$K,9,FALSE)</f>
        <v>1</v>
      </c>
      <c r="D137" s="31">
        <f>VLOOKUP($A137,級距!$A:$K,10,FALSE)</f>
        <v>4</v>
      </c>
      <c r="E137" s="31">
        <f>VLOOKUP($A137,級距!$A:$K,11,FALSE)</f>
        <v>2</v>
      </c>
      <c r="F137" s="31">
        <f t="shared" si="5"/>
        <v>1</v>
      </c>
    </row>
    <row r="138" spans="1:6" x14ac:dyDescent="0.25">
      <c r="A138" s="46" t="s">
        <v>430</v>
      </c>
      <c r="B138" s="45">
        <v>-1600</v>
      </c>
      <c r="C138" s="31">
        <f>VLOOKUP($A138,級距!$A:$K,9,FALSE)</f>
        <v>2</v>
      </c>
      <c r="D138" s="31">
        <f>VLOOKUP($A138,級距!$A:$K,10,FALSE)</f>
        <v>1</v>
      </c>
      <c r="E138" s="31">
        <f>VLOOKUP($A138,級距!$A:$K,11,FALSE)</f>
        <v>2</v>
      </c>
      <c r="F138" s="31">
        <f t="shared" si="5"/>
        <v>1</v>
      </c>
    </row>
    <row r="139" spans="1:6" x14ac:dyDescent="0.25">
      <c r="A139" s="46" t="s">
        <v>428</v>
      </c>
      <c r="B139" s="45">
        <v>-6200</v>
      </c>
      <c r="C139" s="31">
        <f>VLOOKUP($A139,級距!$A:$K,9,FALSE)</f>
        <v>2</v>
      </c>
      <c r="D139" s="31">
        <f>VLOOKUP($A139,級距!$A:$K,10,FALSE)</f>
        <v>1</v>
      </c>
      <c r="E139" s="31">
        <f>VLOOKUP($A139,級距!$A:$K,11,FALSE)</f>
        <v>2</v>
      </c>
      <c r="F139" s="31">
        <f t="shared" si="5"/>
        <v>1</v>
      </c>
    </row>
    <row r="140" spans="1:6" x14ac:dyDescent="0.25">
      <c r="A140" s="46" t="s">
        <v>427</v>
      </c>
      <c r="B140" s="45">
        <v>5000</v>
      </c>
      <c r="C140" s="31">
        <f>VLOOKUP($A140,級距!$A:$K,9,FALSE)</f>
        <v>10</v>
      </c>
      <c r="D140" s="31">
        <f>VLOOKUP($A140,級距!$A:$K,10,FALSE)</f>
        <v>8</v>
      </c>
      <c r="E140" s="31">
        <f>VLOOKUP($A140,級距!$A:$K,11,FALSE)</f>
        <v>4</v>
      </c>
      <c r="F140" s="31">
        <f t="shared" si="5"/>
        <v>1</v>
      </c>
    </row>
    <row r="141" spans="1:6" x14ac:dyDescent="0.25">
      <c r="A141" s="46" t="s">
        <v>426</v>
      </c>
      <c r="B141" s="45">
        <v>-5900</v>
      </c>
      <c r="C141" s="31">
        <f>VLOOKUP($A141,級距!$A:$K,9,FALSE)</f>
        <v>2</v>
      </c>
      <c r="D141" s="31">
        <f>VLOOKUP($A141,級距!$A:$K,10,FALSE)</f>
        <v>5</v>
      </c>
      <c r="E141" s="31">
        <f>VLOOKUP($A141,級距!$A:$K,11,FALSE)</f>
        <v>2</v>
      </c>
      <c r="F141" s="31">
        <f t="shared" si="5"/>
        <v>1</v>
      </c>
    </row>
    <row r="142" spans="1:6" x14ac:dyDescent="0.25">
      <c r="A142" s="46" t="s">
        <v>425</v>
      </c>
      <c r="B142" s="45">
        <v>-400</v>
      </c>
      <c r="C142" s="31">
        <f>VLOOKUP($A142,級距!$A:$K,9,FALSE)</f>
        <v>1</v>
      </c>
      <c r="D142" s="31">
        <f>VLOOKUP($A142,級距!$A:$K,10,FALSE)</f>
        <v>7</v>
      </c>
      <c r="E142" s="31">
        <f>VLOOKUP($A142,級距!$A:$K,11,FALSE)</f>
        <v>3</v>
      </c>
      <c r="F142" s="31">
        <f t="shared" si="5"/>
        <v>1</v>
      </c>
    </row>
    <row r="143" spans="1:6" x14ac:dyDescent="0.25">
      <c r="A143" s="46" t="s">
        <v>424</v>
      </c>
      <c r="B143" s="45">
        <v>-5800</v>
      </c>
      <c r="C143" s="31">
        <f>VLOOKUP($A143,級距!$A:$K,9,FALSE)</f>
        <v>1</v>
      </c>
      <c r="D143" s="31">
        <f>VLOOKUP($A143,級距!$A:$K,10,FALSE)</f>
        <v>4</v>
      </c>
      <c r="E143" s="31">
        <f>VLOOKUP($A143,級距!$A:$K,11,FALSE)</f>
        <v>2</v>
      </c>
      <c r="F143" s="31">
        <f t="shared" si="5"/>
        <v>1</v>
      </c>
    </row>
    <row r="144" spans="1:6" x14ac:dyDescent="0.25">
      <c r="A144" s="46" t="s">
        <v>423</v>
      </c>
      <c r="B144" s="45">
        <v>4700</v>
      </c>
      <c r="C144" s="31">
        <f>VLOOKUP($A144,級距!$A:$K,9,FALSE)</f>
        <v>1</v>
      </c>
      <c r="D144" s="31">
        <f>VLOOKUP($A144,級距!$A:$K,10,FALSE)</f>
        <v>7</v>
      </c>
      <c r="E144" s="31">
        <f>VLOOKUP($A144,級距!$A:$K,11,FALSE)</f>
        <v>3</v>
      </c>
      <c r="F144" s="31">
        <f t="shared" si="5"/>
        <v>1</v>
      </c>
    </row>
    <row r="145" spans="1:6" x14ac:dyDescent="0.25">
      <c r="A145" s="46" t="s">
        <v>420</v>
      </c>
      <c r="B145" s="45">
        <v>-2600</v>
      </c>
      <c r="C145" s="31">
        <f>VLOOKUP($A145,級距!$A:$K,9,FALSE)</f>
        <v>1</v>
      </c>
      <c r="D145" s="31">
        <f>VLOOKUP($A145,級距!$A:$K,10,FALSE)</f>
        <v>4</v>
      </c>
      <c r="E145" s="31">
        <f>VLOOKUP($A145,級距!$A:$K,11,FALSE)</f>
        <v>2</v>
      </c>
      <c r="F145" s="31">
        <f t="shared" si="5"/>
        <v>1</v>
      </c>
    </row>
    <row r="146" spans="1:6" x14ac:dyDescent="0.25">
      <c r="A146" s="46" t="s">
        <v>418</v>
      </c>
      <c r="B146" s="45">
        <v>-1200</v>
      </c>
      <c r="C146" s="31">
        <f>VLOOKUP($A146,級距!$A:$K,9,FALSE)</f>
        <v>5</v>
      </c>
      <c r="D146" s="31">
        <f>VLOOKUP($A146,級距!$A:$K,10,FALSE)</f>
        <v>2</v>
      </c>
      <c r="E146" s="31">
        <f>VLOOKUP($A146,級距!$A:$K,11,FALSE)</f>
        <v>2</v>
      </c>
      <c r="F146" s="31">
        <f t="shared" si="5"/>
        <v>1</v>
      </c>
    </row>
    <row r="147" spans="1:6" x14ac:dyDescent="0.25">
      <c r="A147" s="46" t="s">
        <v>416</v>
      </c>
      <c r="B147" s="45">
        <v>-3600</v>
      </c>
      <c r="C147" s="31">
        <f>VLOOKUP($A147,級距!$A:$K,9,FALSE)</f>
        <v>2</v>
      </c>
      <c r="D147" s="31">
        <f>VLOOKUP($A147,級距!$A:$K,10,FALSE)</f>
        <v>2</v>
      </c>
      <c r="E147" s="31">
        <f>VLOOKUP($A147,級距!$A:$K,11,FALSE)</f>
        <v>2</v>
      </c>
      <c r="F147" s="31">
        <f t="shared" si="5"/>
        <v>1</v>
      </c>
    </row>
    <row r="148" spans="1:6" x14ac:dyDescent="0.25">
      <c r="A148" s="46" t="s">
        <v>414</v>
      </c>
      <c r="B148" s="45">
        <v>3800</v>
      </c>
      <c r="C148" s="31">
        <f>VLOOKUP($A148,級距!$A:$K,9,FALSE)</f>
        <v>7</v>
      </c>
      <c r="D148" s="31">
        <f>VLOOKUP($A148,級距!$A:$K,10,FALSE)</f>
        <v>7</v>
      </c>
      <c r="E148" s="31">
        <f>VLOOKUP($A148,級距!$A:$K,11,FALSE)</f>
        <v>4</v>
      </c>
      <c r="F148" s="31">
        <f t="shared" si="5"/>
        <v>1</v>
      </c>
    </row>
    <row r="149" spans="1:6" x14ac:dyDescent="0.25">
      <c r="A149" s="46" t="s">
        <v>413</v>
      </c>
      <c r="B149" s="45">
        <v>6700</v>
      </c>
      <c r="C149" s="31">
        <f>VLOOKUP($A149,級距!$A:$K,9,FALSE)</f>
        <v>7</v>
      </c>
      <c r="D149" s="31">
        <f>VLOOKUP($A149,級距!$A:$K,10,FALSE)</f>
        <v>6</v>
      </c>
      <c r="E149" s="31">
        <f>VLOOKUP($A149,級距!$A:$K,11,FALSE)</f>
        <v>1</v>
      </c>
      <c r="F149" s="31">
        <f t="shared" si="5"/>
        <v>1</v>
      </c>
    </row>
    <row r="150" spans="1:6" x14ac:dyDescent="0.25">
      <c r="A150" s="46" t="s">
        <v>412</v>
      </c>
      <c r="B150" s="45">
        <v>5000</v>
      </c>
      <c r="C150" s="31">
        <f>VLOOKUP($A150,級距!$A:$K,9,FALSE)</f>
        <v>2</v>
      </c>
      <c r="D150" s="31">
        <f>VLOOKUP($A150,級距!$A:$K,10,FALSE)</f>
        <v>9</v>
      </c>
      <c r="E150" s="31">
        <f>VLOOKUP($A150,級距!$A:$K,11,FALSE)</f>
        <v>3</v>
      </c>
      <c r="F150" s="31">
        <f t="shared" si="5"/>
        <v>1</v>
      </c>
    </row>
    <row r="151" spans="1:6" x14ac:dyDescent="0.25">
      <c r="A151" s="46" t="s">
        <v>410</v>
      </c>
      <c r="B151" s="45">
        <v>3900</v>
      </c>
      <c r="C151" s="31">
        <f>VLOOKUP($A151,級距!$A:$K,9,FALSE)</f>
        <v>7</v>
      </c>
      <c r="D151" s="31">
        <f>VLOOKUP($A151,級距!$A:$K,10,FALSE)</f>
        <v>8</v>
      </c>
      <c r="E151" s="31">
        <f>VLOOKUP($A151,級距!$A:$K,11,FALSE)</f>
        <v>4</v>
      </c>
      <c r="F151" s="31">
        <f t="shared" si="5"/>
        <v>1</v>
      </c>
    </row>
    <row r="152" spans="1:6" x14ac:dyDescent="0.25">
      <c r="A152" s="46" t="s">
        <v>409</v>
      </c>
      <c r="B152" s="45">
        <v>400</v>
      </c>
      <c r="C152" s="31">
        <f>VLOOKUP($A152,級距!$A:$K,9,FALSE)</f>
        <v>1</v>
      </c>
      <c r="D152" s="31">
        <f>VLOOKUP($A152,級距!$A:$K,10,FALSE)</f>
        <v>6</v>
      </c>
      <c r="E152" s="31">
        <f>VLOOKUP($A152,級距!$A:$K,11,FALSE)</f>
        <v>2</v>
      </c>
      <c r="F152" s="31">
        <f t="shared" si="5"/>
        <v>1</v>
      </c>
    </row>
    <row r="153" spans="1:6" x14ac:dyDescent="0.25">
      <c r="A153" s="46" t="s">
        <v>408</v>
      </c>
      <c r="B153" s="45">
        <v>-5400</v>
      </c>
      <c r="C153" s="31">
        <f>VLOOKUP($A153,級距!$A:$K,9,FALSE)</f>
        <v>4</v>
      </c>
      <c r="D153" s="31">
        <f>VLOOKUP($A153,級距!$A:$K,10,FALSE)</f>
        <v>1</v>
      </c>
      <c r="E153" s="31">
        <f>VLOOKUP($A153,級距!$A:$K,11,FALSE)</f>
        <v>2</v>
      </c>
      <c r="F153" s="31">
        <f t="shared" si="5"/>
        <v>1</v>
      </c>
    </row>
    <row r="154" spans="1:6" x14ac:dyDescent="0.25">
      <c r="A154" s="46" t="s">
        <v>407</v>
      </c>
      <c r="B154" s="45">
        <v>1300</v>
      </c>
      <c r="C154" s="31">
        <f>VLOOKUP($A154,級距!$A:$K,9,FALSE)</f>
        <v>3</v>
      </c>
      <c r="D154" s="31">
        <f>VLOOKUP($A154,級距!$A:$K,10,FALSE)</f>
        <v>9</v>
      </c>
      <c r="E154" s="31">
        <f>VLOOKUP($A154,級距!$A:$K,11,FALSE)</f>
        <v>3</v>
      </c>
      <c r="F154" s="31">
        <f t="shared" si="5"/>
        <v>1</v>
      </c>
    </row>
    <row r="155" spans="1:6" x14ac:dyDescent="0.25">
      <c r="A155" s="46" t="s">
        <v>405</v>
      </c>
      <c r="B155" s="45">
        <v>-2300</v>
      </c>
      <c r="C155" s="31">
        <f>VLOOKUP($A155,級距!$A:$K,9,FALSE)</f>
        <v>2</v>
      </c>
      <c r="D155" s="31">
        <f>VLOOKUP($A155,級距!$A:$K,10,FALSE)</f>
        <v>2</v>
      </c>
      <c r="E155" s="31">
        <f>VLOOKUP($A155,級距!$A:$K,11,FALSE)</f>
        <v>2</v>
      </c>
      <c r="F155" s="31">
        <f t="shared" si="5"/>
        <v>1</v>
      </c>
    </row>
    <row r="156" spans="1:6" x14ac:dyDescent="0.25">
      <c r="A156" s="46" t="s">
        <v>404</v>
      </c>
      <c r="B156" s="45">
        <v>25500</v>
      </c>
      <c r="C156" s="31">
        <f>VLOOKUP($A156,級距!$A:$K,9,FALSE)</f>
        <v>7</v>
      </c>
      <c r="D156" s="31">
        <f>VLOOKUP($A156,級距!$A:$K,10,FALSE)</f>
        <v>10</v>
      </c>
      <c r="E156" s="31">
        <f>VLOOKUP($A156,級距!$A:$K,11,FALSE)</f>
        <v>4</v>
      </c>
      <c r="F156" s="31">
        <f t="shared" si="5"/>
        <v>1</v>
      </c>
    </row>
    <row r="157" spans="1:6" x14ac:dyDescent="0.25">
      <c r="A157" s="46" t="s">
        <v>402</v>
      </c>
      <c r="B157" s="45">
        <v>1000</v>
      </c>
      <c r="C157" s="31">
        <f>VLOOKUP($A157,級距!$A:$K,9,FALSE)</f>
        <v>2</v>
      </c>
      <c r="D157" s="31">
        <f>VLOOKUP($A157,級距!$A:$K,10,FALSE)</f>
        <v>3</v>
      </c>
      <c r="E157" s="31">
        <f>VLOOKUP($A157,級距!$A:$K,11,FALSE)</f>
        <v>2</v>
      </c>
      <c r="F157" s="31">
        <f t="shared" si="5"/>
        <v>1</v>
      </c>
    </row>
    <row r="158" spans="1:6" x14ac:dyDescent="0.25">
      <c r="A158" s="46" t="s">
        <v>400</v>
      </c>
      <c r="B158" s="45">
        <v>-6400</v>
      </c>
      <c r="C158" s="31">
        <f>VLOOKUP($A158,級距!$A:$K,9,FALSE)</f>
        <v>5</v>
      </c>
      <c r="D158" s="31">
        <f>VLOOKUP($A158,級距!$A:$K,10,FALSE)</f>
        <v>5</v>
      </c>
      <c r="E158" s="31">
        <f>VLOOKUP($A158,級距!$A:$K,11,FALSE)</f>
        <v>2</v>
      </c>
      <c r="F158" s="31">
        <f t="shared" si="5"/>
        <v>1</v>
      </c>
    </row>
    <row r="159" spans="1:6" x14ac:dyDescent="0.25">
      <c r="A159" s="46" t="s">
        <v>397</v>
      </c>
      <c r="B159" s="45">
        <v>4750</v>
      </c>
      <c r="C159" s="31">
        <f>VLOOKUP($A159,級距!$A:$K,9,FALSE)</f>
        <v>3</v>
      </c>
      <c r="D159" s="31">
        <f>VLOOKUP($A159,級距!$A:$K,10,FALSE)</f>
        <v>10</v>
      </c>
      <c r="E159" s="31">
        <f>VLOOKUP($A159,級距!$A:$K,11,FALSE)</f>
        <v>3</v>
      </c>
      <c r="F159" s="31">
        <f t="shared" si="5"/>
        <v>1</v>
      </c>
    </row>
    <row r="160" spans="1:6" x14ac:dyDescent="0.25">
      <c r="A160" s="46" t="s">
        <v>395</v>
      </c>
      <c r="B160" s="45">
        <v>1300</v>
      </c>
      <c r="C160" s="31">
        <f>VLOOKUP($A160,級距!$A:$K,9,FALSE)</f>
        <v>4</v>
      </c>
      <c r="D160" s="31">
        <f>VLOOKUP($A160,級距!$A:$K,10,FALSE)</f>
        <v>2</v>
      </c>
      <c r="E160" s="31">
        <f>VLOOKUP($A160,級距!$A:$K,11,FALSE)</f>
        <v>2</v>
      </c>
      <c r="F160" s="31">
        <f t="shared" si="5"/>
        <v>1</v>
      </c>
    </row>
    <row r="161" spans="1:6" x14ac:dyDescent="0.25">
      <c r="A161" s="46" t="s">
        <v>390</v>
      </c>
      <c r="B161" s="45">
        <v>-5800</v>
      </c>
      <c r="C161" s="31">
        <f>VLOOKUP($A161,級距!$A:$K,9,FALSE)</f>
        <v>3</v>
      </c>
      <c r="D161" s="31">
        <f>VLOOKUP($A161,級距!$A:$K,10,FALSE)</f>
        <v>4</v>
      </c>
      <c r="E161" s="31">
        <f>VLOOKUP($A161,級距!$A:$K,11,FALSE)</f>
        <v>2</v>
      </c>
      <c r="F161" s="31">
        <f t="shared" si="5"/>
        <v>1</v>
      </c>
    </row>
    <row r="162" spans="1:6" x14ac:dyDescent="0.25">
      <c r="A162" s="46" t="s">
        <v>389</v>
      </c>
      <c r="B162" s="45">
        <v>6900</v>
      </c>
      <c r="C162" s="31">
        <f>VLOOKUP($A162,級距!$A:$K,9,FALSE)</f>
        <v>5</v>
      </c>
      <c r="D162" s="31">
        <f>VLOOKUP($A162,級距!$A:$K,10,FALSE)</f>
        <v>8</v>
      </c>
      <c r="E162" s="31">
        <f>VLOOKUP($A162,級距!$A:$K,11,FALSE)</f>
        <v>3</v>
      </c>
      <c r="F162" s="31">
        <f t="shared" si="5"/>
        <v>1</v>
      </c>
    </row>
    <row r="163" spans="1:6" x14ac:dyDescent="0.25">
      <c r="A163" s="46" t="s">
        <v>388</v>
      </c>
      <c r="B163" s="45">
        <v>-6400</v>
      </c>
      <c r="C163" s="31">
        <f>VLOOKUP($A163,級距!$A:$K,9,FALSE)</f>
        <v>6</v>
      </c>
      <c r="D163" s="31">
        <f>VLOOKUP($A163,級距!$A:$K,10,FALSE)</f>
        <v>10</v>
      </c>
      <c r="E163" s="31">
        <f>VLOOKUP($A163,級距!$A:$K,11,FALSE)</f>
        <v>4</v>
      </c>
      <c r="F163" s="31">
        <f t="shared" si="5"/>
        <v>1</v>
      </c>
    </row>
    <row r="164" spans="1:6" x14ac:dyDescent="0.25">
      <c r="A164" s="46" t="s">
        <v>384</v>
      </c>
      <c r="B164" s="45">
        <v>-5900</v>
      </c>
      <c r="C164" s="31">
        <f>VLOOKUP($A164,級距!$A:$K,9,FALSE)</f>
        <v>5</v>
      </c>
      <c r="D164" s="31">
        <f>VLOOKUP($A164,級距!$A:$K,10,FALSE)</f>
        <v>3</v>
      </c>
      <c r="E164" s="31">
        <f>VLOOKUP($A164,級距!$A:$K,11,FALSE)</f>
        <v>2</v>
      </c>
      <c r="F164" s="31">
        <f t="shared" si="5"/>
        <v>1</v>
      </c>
    </row>
    <row r="165" spans="1:6" x14ac:dyDescent="0.25">
      <c r="A165" s="46" t="s">
        <v>382</v>
      </c>
      <c r="B165" s="45">
        <v>-5800</v>
      </c>
      <c r="C165" s="31">
        <f>VLOOKUP($A165,級距!$A:$K,9,FALSE)</f>
        <v>1</v>
      </c>
      <c r="D165" s="31">
        <f>VLOOKUP($A165,級距!$A:$K,10,FALSE)</f>
        <v>3</v>
      </c>
      <c r="E165" s="31">
        <f>VLOOKUP($A165,級距!$A:$K,11,FALSE)</f>
        <v>2</v>
      </c>
      <c r="F165" s="31">
        <f t="shared" si="5"/>
        <v>1</v>
      </c>
    </row>
    <row r="166" spans="1:6" x14ac:dyDescent="0.25">
      <c r="A166" s="46" t="s">
        <v>381</v>
      </c>
      <c r="B166" s="45">
        <v>500</v>
      </c>
      <c r="C166" s="31">
        <f>VLOOKUP($A166,級距!$A:$K,9,FALSE)</f>
        <v>2</v>
      </c>
      <c r="D166" s="31">
        <f>VLOOKUP($A166,級距!$A:$K,10,FALSE)</f>
        <v>8</v>
      </c>
      <c r="E166" s="31">
        <f>VLOOKUP($A166,級距!$A:$K,11,FALSE)</f>
        <v>3</v>
      </c>
      <c r="F166" s="31">
        <f t="shared" si="5"/>
        <v>1</v>
      </c>
    </row>
    <row r="167" spans="1:6" x14ac:dyDescent="0.25">
      <c r="A167" s="46" t="s">
        <v>379</v>
      </c>
      <c r="B167" s="45">
        <v>4800</v>
      </c>
      <c r="C167" s="31">
        <f>VLOOKUP($A167,級距!$A:$K,9,FALSE)</f>
        <v>5</v>
      </c>
      <c r="D167" s="31">
        <f>VLOOKUP($A167,級距!$A:$K,10,FALSE)</f>
        <v>7</v>
      </c>
      <c r="E167" s="31">
        <f>VLOOKUP($A167,級距!$A:$K,11,FALSE)</f>
        <v>3</v>
      </c>
      <c r="F167" s="31">
        <f t="shared" si="5"/>
        <v>1</v>
      </c>
    </row>
    <row r="168" spans="1:6" x14ac:dyDescent="0.25">
      <c r="A168" s="46" t="s">
        <v>378</v>
      </c>
      <c r="B168" s="45">
        <v>9800</v>
      </c>
      <c r="C168" s="31">
        <f>VLOOKUP($A168,級距!$A:$K,9,FALSE)</f>
        <v>2</v>
      </c>
      <c r="D168" s="31">
        <f>VLOOKUP($A168,級距!$A:$K,10,FALSE)</f>
        <v>6</v>
      </c>
      <c r="E168" s="31">
        <f>VLOOKUP($A168,級距!$A:$K,11,FALSE)</f>
        <v>2</v>
      </c>
      <c r="F168" s="31">
        <f t="shared" si="5"/>
        <v>1</v>
      </c>
    </row>
    <row r="169" spans="1:6" x14ac:dyDescent="0.25">
      <c r="A169" s="46" t="s">
        <v>377</v>
      </c>
      <c r="B169" s="45">
        <v>1100</v>
      </c>
      <c r="C169" s="31">
        <f>VLOOKUP($A169,級距!$A:$K,9,FALSE)</f>
        <v>1</v>
      </c>
      <c r="D169" s="31">
        <f>VLOOKUP($A169,級距!$A:$K,10,FALSE)</f>
        <v>2</v>
      </c>
      <c r="E169" s="31">
        <f>VLOOKUP($A169,級距!$A:$K,11,FALSE)</f>
        <v>2</v>
      </c>
      <c r="F169" s="31">
        <f t="shared" si="5"/>
        <v>1</v>
      </c>
    </row>
    <row r="170" spans="1:6" x14ac:dyDescent="0.25">
      <c r="A170" s="46" t="s">
        <v>371</v>
      </c>
      <c r="B170" s="45">
        <v>300</v>
      </c>
      <c r="C170" s="31">
        <f>VLOOKUP($A170,級距!$A:$K,9,FALSE)</f>
        <v>3</v>
      </c>
      <c r="D170" s="31">
        <f>VLOOKUP($A170,級距!$A:$K,10,FALSE)</f>
        <v>5</v>
      </c>
      <c r="E170" s="31">
        <f>VLOOKUP($A170,級距!$A:$K,11,FALSE)</f>
        <v>2</v>
      </c>
      <c r="F170" s="31">
        <f t="shared" si="5"/>
        <v>1</v>
      </c>
    </row>
    <row r="171" spans="1:6" x14ac:dyDescent="0.25">
      <c r="A171" s="46" t="s">
        <v>370</v>
      </c>
      <c r="B171" s="45">
        <v>4100</v>
      </c>
      <c r="C171" s="31">
        <f>VLOOKUP($A171,級距!$A:$K,9,FALSE)</f>
        <v>4</v>
      </c>
      <c r="D171" s="31">
        <f>VLOOKUP($A171,級距!$A:$K,10,FALSE)</f>
        <v>7</v>
      </c>
      <c r="E171" s="31">
        <f>VLOOKUP($A171,級距!$A:$K,11,FALSE)</f>
        <v>3</v>
      </c>
      <c r="F171" s="31">
        <f t="shared" si="5"/>
        <v>1</v>
      </c>
    </row>
    <row r="172" spans="1:6" x14ac:dyDescent="0.25">
      <c r="A172" s="46" t="s">
        <v>368</v>
      </c>
      <c r="B172" s="45">
        <v>1500</v>
      </c>
      <c r="C172" s="31">
        <f>VLOOKUP($A172,級距!$A:$K,9,FALSE)</f>
        <v>4</v>
      </c>
      <c r="D172" s="31">
        <f>VLOOKUP($A172,級距!$A:$K,10,FALSE)</f>
        <v>6</v>
      </c>
      <c r="E172" s="31">
        <f>VLOOKUP($A172,級距!$A:$K,11,FALSE)</f>
        <v>2</v>
      </c>
      <c r="F172" s="31">
        <f t="shared" si="5"/>
        <v>1</v>
      </c>
    </row>
    <row r="173" spans="1:6" x14ac:dyDescent="0.25">
      <c r="A173" s="46" t="s">
        <v>366</v>
      </c>
      <c r="B173" s="45">
        <v>300</v>
      </c>
      <c r="C173" s="31">
        <f>VLOOKUP($A173,級距!$A:$K,9,FALSE)</f>
        <v>5</v>
      </c>
      <c r="D173" s="31">
        <f>VLOOKUP($A173,級距!$A:$K,10,FALSE)</f>
        <v>6</v>
      </c>
      <c r="E173" s="31">
        <f>VLOOKUP($A173,級距!$A:$K,11,FALSE)</f>
        <v>2</v>
      </c>
      <c r="F173" s="31">
        <f t="shared" si="5"/>
        <v>1</v>
      </c>
    </row>
    <row r="174" spans="1:6" x14ac:dyDescent="0.25">
      <c r="A174" s="46" t="s">
        <v>365</v>
      </c>
      <c r="B174" s="45">
        <v>400</v>
      </c>
      <c r="C174" s="31">
        <f>VLOOKUP($A174,級距!$A:$K,9,FALSE)</f>
        <v>6</v>
      </c>
      <c r="D174" s="31">
        <f>VLOOKUP($A174,級距!$A:$K,10,FALSE)</f>
        <v>9</v>
      </c>
      <c r="E174" s="31">
        <f>VLOOKUP($A174,級距!$A:$K,11,FALSE)</f>
        <v>4</v>
      </c>
      <c r="F174" s="31">
        <f t="shared" si="5"/>
        <v>1</v>
      </c>
    </row>
    <row r="175" spans="1:6" x14ac:dyDescent="0.25">
      <c r="A175" s="46" t="s">
        <v>364</v>
      </c>
      <c r="B175" s="45">
        <v>-5400</v>
      </c>
      <c r="C175" s="31">
        <f>VLOOKUP($A175,級距!$A:$K,9,FALSE)</f>
        <v>10</v>
      </c>
      <c r="D175" s="31">
        <f>VLOOKUP($A175,級距!$A:$K,10,FALSE)</f>
        <v>10</v>
      </c>
      <c r="E175" s="31">
        <f>VLOOKUP($A175,級距!$A:$K,11,FALSE)</f>
        <v>4</v>
      </c>
      <c r="F175" s="31">
        <f t="shared" si="5"/>
        <v>1</v>
      </c>
    </row>
    <row r="176" spans="1:6" x14ac:dyDescent="0.25">
      <c r="A176" s="46" t="s">
        <v>363</v>
      </c>
      <c r="B176" s="45">
        <v>4600</v>
      </c>
      <c r="C176" s="31">
        <f>VLOOKUP($A176,級距!$A:$K,9,FALSE)</f>
        <v>3</v>
      </c>
      <c r="D176" s="31">
        <f>VLOOKUP($A176,級距!$A:$K,10,FALSE)</f>
        <v>8</v>
      </c>
      <c r="E176" s="31">
        <f>VLOOKUP($A176,級距!$A:$K,11,FALSE)</f>
        <v>3</v>
      </c>
      <c r="F176" s="31">
        <f t="shared" si="5"/>
        <v>1</v>
      </c>
    </row>
    <row r="177" spans="1:6" x14ac:dyDescent="0.25">
      <c r="A177" s="46" t="s">
        <v>361</v>
      </c>
      <c r="B177" s="45">
        <v>-3800</v>
      </c>
      <c r="C177" s="31">
        <f>VLOOKUP($A177,級距!$A:$K,9,FALSE)</f>
        <v>1</v>
      </c>
      <c r="D177" s="31">
        <f>VLOOKUP($A177,級距!$A:$K,10,FALSE)</f>
        <v>1</v>
      </c>
      <c r="E177" s="31">
        <f>VLOOKUP($A177,級距!$A:$K,11,FALSE)</f>
        <v>2</v>
      </c>
      <c r="F177" s="31">
        <f t="shared" si="5"/>
        <v>1</v>
      </c>
    </row>
    <row r="178" spans="1:6" x14ac:dyDescent="0.25">
      <c r="A178" s="46" t="s">
        <v>360</v>
      </c>
      <c r="B178" s="45">
        <v>12500</v>
      </c>
      <c r="C178" s="31">
        <f>VLOOKUP($A178,級距!$A:$K,9,FALSE)</f>
        <v>4</v>
      </c>
      <c r="D178" s="31">
        <f>VLOOKUP($A178,級距!$A:$K,10,FALSE)</f>
        <v>7</v>
      </c>
      <c r="E178" s="31">
        <f>VLOOKUP($A178,級距!$A:$K,11,FALSE)</f>
        <v>3</v>
      </c>
      <c r="F178" s="31">
        <f t="shared" si="5"/>
        <v>1</v>
      </c>
    </row>
    <row r="179" spans="1:6" x14ac:dyDescent="0.25">
      <c r="A179" s="46" t="s">
        <v>357</v>
      </c>
      <c r="B179" s="45">
        <v>1800</v>
      </c>
      <c r="C179" s="31">
        <f>VLOOKUP($A179,級距!$A:$K,9,FALSE)</f>
        <v>3</v>
      </c>
      <c r="D179" s="31">
        <f>VLOOKUP($A179,級距!$A:$K,10,FALSE)</f>
        <v>5</v>
      </c>
      <c r="E179" s="31">
        <f>VLOOKUP($A179,級距!$A:$K,11,FALSE)</f>
        <v>2</v>
      </c>
      <c r="F179" s="31">
        <f t="shared" si="5"/>
        <v>1</v>
      </c>
    </row>
    <row r="180" spans="1:6" x14ac:dyDescent="0.25">
      <c r="A180" s="46" t="s">
        <v>355</v>
      </c>
      <c r="B180" s="45">
        <v>-5900</v>
      </c>
      <c r="C180" s="31">
        <f>VLOOKUP($A180,級距!$A:$K,9,FALSE)</f>
        <v>8</v>
      </c>
      <c r="D180" s="31">
        <f>VLOOKUP($A180,級距!$A:$K,10,FALSE)</f>
        <v>5</v>
      </c>
      <c r="E180" s="31">
        <f>VLOOKUP($A180,級距!$A:$K,11,FALSE)</f>
        <v>1</v>
      </c>
      <c r="F180" s="31">
        <f t="shared" si="5"/>
        <v>1</v>
      </c>
    </row>
    <row r="181" spans="1:6" x14ac:dyDescent="0.25">
      <c r="A181" s="46" t="s">
        <v>354</v>
      </c>
      <c r="B181" s="45">
        <v>3100</v>
      </c>
      <c r="C181" s="31">
        <f>VLOOKUP($A181,級距!$A:$K,9,FALSE)</f>
        <v>5</v>
      </c>
      <c r="D181" s="31">
        <f>VLOOKUP($A181,級距!$A:$K,10,FALSE)</f>
        <v>10</v>
      </c>
      <c r="E181" s="31">
        <f>VLOOKUP($A181,級距!$A:$K,11,FALSE)</f>
        <v>3</v>
      </c>
      <c r="F181" s="31">
        <f t="shared" si="5"/>
        <v>1</v>
      </c>
    </row>
    <row r="182" spans="1:6" x14ac:dyDescent="0.25">
      <c r="A182" s="46" t="s">
        <v>353</v>
      </c>
      <c r="B182" s="45">
        <v>-5900</v>
      </c>
      <c r="C182" s="31">
        <f>VLOOKUP($A182,級距!$A:$K,9,FALSE)</f>
        <v>2</v>
      </c>
      <c r="D182" s="31">
        <f>VLOOKUP($A182,級距!$A:$K,10,FALSE)</f>
        <v>1</v>
      </c>
      <c r="E182" s="31">
        <f>VLOOKUP($A182,級距!$A:$K,11,FALSE)</f>
        <v>2</v>
      </c>
      <c r="F182" s="31">
        <f t="shared" si="5"/>
        <v>1</v>
      </c>
    </row>
    <row r="183" spans="1:6" x14ac:dyDescent="0.25">
      <c r="A183" s="46" t="s">
        <v>352</v>
      </c>
      <c r="B183" s="45">
        <v>6050</v>
      </c>
      <c r="C183" s="31">
        <f>VLOOKUP($A183,級距!$A:$K,9,FALSE)</f>
        <v>5</v>
      </c>
      <c r="D183" s="31">
        <f>VLOOKUP($A183,級距!$A:$K,10,FALSE)</f>
        <v>9</v>
      </c>
      <c r="E183" s="31">
        <f>VLOOKUP($A183,級距!$A:$K,11,FALSE)</f>
        <v>3</v>
      </c>
      <c r="F183" s="31">
        <f t="shared" si="5"/>
        <v>1</v>
      </c>
    </row>
    <row r="184" spans="1:6" x14ac:dyDescent="0.25">
      <c r="A184" s="46" t="s">
        <v>351</v>
      </c>
      <c r="B184" s="45">
        <v>-2500</v>
      </c>
      <c r="C184" s="31">
        <f>VLOOKUP($A184,級距!$A:$K,9,FALSE)</f>
        <v>2</v>
      </c>
      <c r="D184" s="31">
        <f>VLOOKUP($A184,級距!$A:$K,10,FALSE)</f>
        <v>3</v>
      </c>
      <c r="E184" s="31">
        <f>VLOOKUP($A184,級距!$A:$K,11,FALSE)</f>
        <v>2</v>
      </c>
      <c r="F184" s="31">
        <f t="shared" si="5"/>
        <v>1</v>
      </c>
    </row>
    <row r="185" spans="1:6" x14ac:dyDescent="0.25">
      <c r="A185" s="46" t="s">
        <v>349</v>
      </c>
      <c r="B185" s="45">
        <v>28100</v>
      </c>
      <c r="C185" s="31">
        <f>VLOOKUP($A185,級距!$A:$K,9,FALSE)</f>
        <v>7</v>
      </c>
      <c r="D185" s="31">
        <f>VLOOKUP($A185,級距!$A:$K,10,FALSE)</f>
        <v>10</v>
      </c>
      <c r="E185" s="31">
        <f>VLOOKUP($A185,級距!$A:$K,11,FALSE)</f>
        <v>4</v>
      </c>
      <c r="F185" s="31">
        <f t="shared" si="5"/>
        <v>1</v>
      </c>
    </row>
    <row r="186" spans="1:6" x14ac:dyDescent="0.25">
      <c r="A186" s="46" t="s">
        <v>347</v>
      </c>
      <c r="B186" s="45">
        <v>6850</v>
      </c>
      <c r="C186" s="31">
        <f>VLOOKUP($A186,級距!$A:$K,9,FALSE)</f>
        <v>9</v>
      </c>
      <c r="D186" s="31">
        <f>VLOOKUP($A186,級距!$A:$K,10,FALSE)</f>
        <v>3</v>
      </c>
      <c r="E186" s="31">
        <f>VLOOKUP($A186,級距!$A:$K,11,FALSE)</f>
        <v>1</v>
      </c>
      <c r="F186" s="31">
        <f t="shared" si="5"/>
        <v>1</v>
      </c>
    </row>
    <row r="187" spans="1:6" x14ac:dyDescent="0.25">
      <c r="A187" s="46" t="s">
        <v>346</v>
      </c>
      <c r="B187" s="45">
        <v>3000</v>
      </c>
      <c r="C187" s="31">
        <f>VLOOKUP($A187,級距!$A:$K,9,FALSE)</f>
        <v>1</v>
      </c>
      <c r="D187" s="31">
        <f>VLOOKUP($A187,級距!$A:$K,10,FALSE)</f>
        <v>6</v>
      </c>
      <c r="E187" s="31">
        <f>VLOOKUP($A187,級距!$A:$K,11,FALSE)</f>
        <v>2</v>
      </c>
      <c r="F187" s="31">
        <f t="shared" si="5"/>
        <v>1</v>
      </c>
    </row>
    <row r="188" spans="1:6" x14ac:dyDescent="0.25">
      <c r="A188" s="46" t="s">
        <v>343</v>
      </c>
      <c r="B188" s="45">
        <v>-10400</v>
      </c>
      <c r="C188" s="31">
        <f>VLOOKUP($A188,級距!$A:$K,9,FALSE)</f>
        <v>8</v>
      </c>
      <c r="D188" s="31">
        <f>VLOOKUP($A188,級距!$A:$K,10,FALSE)</f>
        <v>3</v>
      </c>
      <c r="E188" s="31">
        <f>VLOOKUP($A188,級距!$A:$K,11,FALSE)</f>
        <v>1</v>
      </c>
      <c r="F188" s="31">
        <f t="shared" si="5"/>
        <v>1</v>
      </c>
    </row>
    <row r="189" spans="1:6" x14ac:dyDescent="0.25">
      <c r="A189" s="46" t="s">
        <v>342</v>
      </c>
      <c r="B189" s="45">
        <v>-700</v>
      </c>
      <c r="C189" s="31">
        <f>VLOOKUP($A189,級距!$A:$K,9,FALSE)</f>
        <v>5</v>
      </c>
      <c r="D189" s="31">
        <f>VLOOKUP($A189,級距!$A:$K,10,FALSE)</f>
        <v>4</v>
      </c>
      <c r="E189" s="31">
        <f>VLOOKUP($A189,級距!$A:$K,11,FALSE)</f>
        <v>2</v>
      </c>
      <c r="F189" s="31">
        <f t="shared" si="5"/>
        <v>1</v>
      </c>
    </row>
    <row r="190" spans="1:6" x14ac:dyDescent="0.25">
      <c r="A190" s="46" t="s">
        <v>341</v>
      </c>
      <c r="B190" s="45">
        <v>900</v>
      </c>
      <c r="C190" s="31">
        <f>VLOOKUP($A190,級距!$A:$K,9,FALSE)</f>
        <v>8</v>
      </c>
      <c r="D190" s="31">
        <f>VLOOKUP($A190,級距!$A:$K,10,FALSE)</f>
        <v>8</v>
      </c>
      <c r="E190" s="31">
        <f>VLOOKUP($A190,級距!$A:$K,11,FALSE)</f>
        <v>4</v>
      </c>
      <c r="F190" s="31">
        <f t="shared" si="5"/>
        <v>1</v>
      </c>
    </row>
    <row r="191" spans="1:6" x14ac:dyDescent="0.25">
      <c r="A191" s="46" t="s">
        <v>337</v>
      </c>
      <c r="B191" s="45">
        <v>-5800</v>
      </c>
      <c r="C191" s="31">
        <f>VLOOKUP($A191,級距!$A:$K,9,FALSE)</f>
        <v>5</v>
      </c>
      <c r="D191" s="31">
        <f>VLOOKUP($A191,級距!$A:$K,10,FALSE)</f>
        <v>4</v>
      </c>
      <c r="E191" s="31">
        <f>VLOOKUP($A191,級距!$A:$K,11,FALSE)</f>
        <v>2</v>
      </c>
      <c r="F191" s="31">
        <f t="shared" si="5"/>
        <v>1</v>
      </c>
    </row>
    <row r="192" spans="1:6" x14ac:dyDescent="0.25">
      <c r="A192" s="46" t="s">
        <v>336</v>
      </c>
      <c r="B192" s="45">
        <v>7000</v>
      </c>
      <c r="C192" s="31">
        <f>VLOOKUP($A192,級距!$A:$K,9,FALSE)</f>
        <v>7</v>
      </c>
      <c r="D192" s="31">
        <f>VLOOKUP($A192,級距!$A:$K,10,FALSE)</f>
        <v>9</v>
      </c>
      <c r="E192" s="31">
        <f>VLOOKUP($A192,級距!$A:$K,11,FALSE)</f>
        <v>4</v>
      </c>
      <c r="F192" s="31">
        <f t="shared" si="5"/>
        <v>1</v>
      </c>
    </row>
    <row r="193" spans="1:6" x14ac:dyDescent="0.25">
      <c r="A193" s="46" t="s">
        <v>335</v>
      </c>
      <c r="B193" s="45">
        <v>-5400</v>
      </c>
      <c r="C193" s="31">
        <f>VLOOKUP($A193,級距!$A:$K,9,FALSE)</f>
        <v>4</v>
      </c>
      <c r="D193" s="31">
        <f>VLOOKUP($A193,級距!$A:$K,10,FALSE)</f>
        <v>4</v>
      </c>
      <c r="E193" s="31">
        <f>VLOOKUP($A193,級距!$A:$K,11,FALSE)</f>
        <v>2</v>
      </c>
      <c r="F193" s="31">
        <f t="shared" si="5"/>
        <v>1</v>
      </c>
    </row>
    <row r="194" spans="1:6" x14ac:dyDescent="0.25">
      <c r="A194" s="46" t="s">
        <v>334</v>
      </c>
      <c r="B194" s="45">
        <v>-5800</v>
      </c>
      <c r="C194" s="31">
        <f>VLOOKUP($A194,級距!$A:$K,9,FALSE)</f>
        <v>3</v>
      </c>
      <c r="D194" s="31">
        <f>VLOOKUP($A194,級距!$A:$K,10,FALSE)</f>
        <v>6</v>
      </c>
      <c r="E194" s="31">
        <f>VLOOKUP($A194,級距!$A:$K,11,FALSE)</f>
        <v>2</v>
      </c>
      <c r="F194" s="31">
        <f t="shared" si="5"/>
        <v>1</v>
      </c>
    </row>
    <row r="195" spans="1:6" x14ac:dyDescent="0.25">
      <c r="A195" s="46" t="s">
        <v>333</v>
      </c>
      <c r="B195" s="45">
        <v>14200</v>
      </c>
      <c r="C195" s="31">
        <f>VLOOKUP($A195,級距!$A:$K,9,FALSE)</f>
        <v>3</v>
      </c>
      <c r="D195" s="31">
        <f>VLOOKUP($A195,級距!$A:$K,10,FALSE)</f>
        <v>8</v>
      </c>
      <c r="E195" s="31">
        <f>VLOOKUP($A195,級距!$A:$K,11,FALSE)</f>
        <v>3</v>
      </c>
      <c r="F195" s="31">
        <f t="shared" si="5"/>
        <v>1</v>
      </c>
    </row>
    <row r="196" spans="1:6" x14ac:dyDescent="0.25">
      <c r="A196" s="46" t="s">
        <v>331</v>
      </c>
      <c r="B196" s="45">
        <v>-6400</v>
      </c>
      <c r="C196" s="31">
        <f>VLOOKUP($A196,級距!$A:$K,9,FALSE)</f>
        <v>5</v>
      </c>
      <c r="D196" s="31">
        <f>VLOOKUP($A196,級距!$A:$K,10,FALSE)</f>
        <v>4</v>
      </c>
      <c r="E196" s="31">
        <f>VLOOKUP($A196,級距!$A:$K,11,FALSE)</f>
        <v>2</v>
      </c>
      <c r="F196" s="31">
        <f t="shared" si="5"/>
        <v>1</v>
      </c>
    </row>
    <row r="197" spans="1:6" x14ac:dyDescent="0.25">
      <c r="A197" s="46" t="s">
        <v>329</v>
      </c>
      <c r="B197" s="45">
        <v>6800</v>
      </c>
      <c r="C197" s="31">
        <f>VLOOKUP($A197,級距!$A:$K,9,FALSE)</f>
        <v>8</v>
      </c>
      <c r="D197" s="31">
        <f>VLOOKUP($A197,級距!$A:$K,10,FALSE)</f>
        <v>7</v>
      </c>
      <c r="E197" s="31">
        <f>VLOOKUP($A197,級距!$A:$K,11,FALSE)</f>
        <v>4</v>
      </c>
      <c r="F197" s="31">
        <f t="shared" si="5"/>
        <v>1</v>
      </c>
    </row>
    <row r="198" spans="1:6" x14ac:dyDescent="0.25">
      <c r="A198" s="46" t="s">
        <v>322</v>
      </c>
      <c r="B198" s="45">
        <v>-2700</v>
      </c>
      <c r="C198" s="31">
        <f>VLOOKUP($A198,級距!$A:$K,9,FALSE)</f>
        <v>5</v>
      </c>
      <c r="D198" s="31">
        <f>VLOOKUP($A198,級距!$A:$K,10,FALSE)</f>
        <v>6</v>
      </c>
      <c r="E198" s="31">
        <f>VLOOKUP($A198,級距!$A:$K,11,FALSE)</f>
        <v>2</v>
      </c>
      <c r="F198" s="31">
        <f t="shared" si="5"/>
        <v>1</v>
      </c>
    </row>
    <row r="199" spans="1:6" x14ac:dyDescent="0.25">
      <c r="A199" s="46" t="s">
        <v>321</v>
      </c>
      <c r="B199" s="45">
        <v>1100</v>
      </c>
      <c r="C199" s="31">
        <f>VLOOKUP($A199,級距!$A:$K,9,FALSE)</f>
        <v>5</v>
      </c>
      <c r="D199" s="31">
        <f>VLOOKUP($A199,級距!$A:$K,10,FALSE)</f>
        <v>3</v>
      </c>
      <c r="E199" s="31">
        <f>VLOOKUP($A199,級距!$A:$K,11,FALSE)</f>
        <v>2</v>
      </c>
      <c r="F199" s="31">
        <f t="shared" si="5"/>
        <v>1</v>
      </c>
    </row>
    <row r="200" spans="1:6" x14ac:dyDescent="0.25">
      <c r="A200" s="46" t="s">
        <v>320</v>
      </c>
      <c r="B200" s="45">
        <v>500</v>
      </c>
      <c r="C200" s="31">
        <f>VLOOKUP($A200,級距!$A:$K,9,FALSE)</f>
        <v>7</v>
      </c>
      <c r="D200" s="31">
        <f>VLOOKUP($A200,級距!$A:$K,10,FALSE)</f>
        <v>4</v>
      </c>
      <c r="E200" s="31">
        <f>VLOOKUP($A200,級距!$A:$K,11,FALSE)</f>
        <v>1</v>
      </c>
      <c r="F200" s="31">
        <f t="shared" ref="F200:F263" si="6">IF(A201&lt;&gt;A200,1,0)</f>
        <v>1</v>
      </c>
    </row>
    <row r="201" spans="1:6" x14ac:dyDescent="0.25">
      <c r="A201" s="46" t="s">
        <v>319</v>
      </c>
      <c r="B201" s="45">
        <v>-5800</v>
      </c>
      <c r="C201" s="31">
        <f>VLOOKUP($A201,級距!$A:$K,9,FALSE)</f>
        <v>5</v>
      </c>
      <c r="D201" s="31">
        <f>VLOOKUP($A201,級距!$A:$K,10,FALSE)</f>
        <v>4</v>
      </c>
      <c r="E201" s="31">
        <f>VLOOKUP($A201,級距!$A:$K,11,FALSE)</f>
        <v>2</v>
      </c>
      <c r="F201" s="31">
        <f t="shared" si="6"/>
        <v>1</v>
      </c>
    </row>
    <row r="202" spans="1:6" x14ac:dyDescent="0.25">
      <c r="A202" s="46" t="s">
        <v>312</v>
      </c>
      <c r="B202" s="45">
        <v>-5900</v>
      </c>
      <c r="C202" s="31">
        <f>VLOOKUP($A202,級距!$A:$K,9,FALSE)</f>
        <v>5</v>
      </c>
      <c r="D202" s="31">
        <f>VLOOKUP($A202,級距!$A:$K,10,FALSE)</f>
        <v>3</v>
      </c>
      <c r="E202" s="31">
        <f>VLOOKUP($A202,級距!$A:$K,11,FALSE)</f>
        <v>2</v>
      </c>
      <c r="F202" s="31">
        <f t="shared" si="6"/>
        <v>1</v>
      </c>
    </row>
    <row r="203" spans="1:6" x14ac:dyDescent="0.25">
      <c r="A203" s="46" t="s">
        <v>311</v>
      </c>
      <c r="B203" s="45">
        <v>3950</v>
      </c>
      <c r="C203" s="31">
        <f>VLOOKUP($A203,級距!$A:$K,9,FALSE)</f>
        <v>8</v>
      </c>
      <c r="D203" s="31">
        <f>VLOOKUP($A203,級距!$A:$K,10,FALSE)</f>
        <v>3</v>
      </c>
      <c r="E203" s="31">
        <f>VLOOKUP($A203,級距!$A:$K,11,FALSE)</f>
        <v>1</v>
      </c>
      <c r="F203" s="31">
        <f t="shared" si="6"/>
        <v>1</v>
      </c>
    </row>
    <row r="204" spans="1:6" x14ac:dyDescent="0.25">
      <c r="A204" s="46" t="s">
        <v>310</v>
      </c>
      <c r="B204" s="45">
        <v>3200</v>
      </c>
      <c r="C204" s="31">
        <f>VLOOKUP($A204,級距!$A:$K,9,FALSE)</f>
        <v>4</v>
      </c>
      <c r="D204" s="31">
        <f>VLOOKUP($A204,級距!$A:$K,10,FALSE)</f>
        <v>5</v>
      </c>
      <c r="E204" s="31">
        <f>VLOOKUP($A204,級距!$A:$K,11,FALSE)</f>
        <v>2</v>
      </c>
      <c r="F204" s="31">
        <f t="shared" si="6"/>
        <v>1</v>
      </c>
    </row>
    <row r="205" spans="1:6" x14ac:dyDescent="0.25">
      <c r="A205" s="46" t="s">
        <v>307</v>
      </c>
      <c r="B205" s="45">
        <v>200</v>
      </c>
      <c r="C205" s="31">
        <f>VLOOKUP($A205,級距!$A:$K,9,FALSE)</f>
        <v>2</v>
      </c>
      <c r="D205" s="31">
        <f>VLOOKUP($A205,級距!$A:$K,10,FALSE)</f>
        <v>1</v>
      </c>
      <c r="E205" s="31">
        <f>VLOOKUP($A205,級距!$A:$K,11,FALSE)</f>
        <v>2</v>
      </c>
      <c r="F205" s="31">
        <f t="shared" si="6"/>
        <v>1</v>
      </c>
    </row>
    <row r="206" spans="1:6" x14ac:dyDescent="0.25">
      <c r="A206" s="46" t="s">
        <v>306</v>
      </c>
      <c r="B206" s="45">
        <v>1200</v>
      </c>
      <c r="C206" s="31">
        <f>VLOOKUP($A206,級距!$A:$K,9,FALSE)</f>
        <v>5</v>
      </c>
      <c r="D206" s="31">
        <f>VLOOKUP($A206,級距!$A:$K,10,FALSE)</f>
        <v>6</v>
      </c>
      <c r="E206" s="31">
        <f>VLOOKUP($A206,級距!$A:$K,11,FALSE)</f>
        <v>2</v>
      </c>
      <c r="F206" s="31">
        <f t="shared" si="6"/>
        <v>1</v>
      </c>
    </row>
    <row r="207" spans="1:6" x14ac:dyDescent="0.25">
      <c r="A207" s="46" t="s">
        <v>305</v>
      </c>
      <c r="B207" s="45">
        <v>-5900</v>
      </c>
      <c r="C207" s="31">
        <f>VLOOKUP($A207,級距!$A:$K,9,FALSE)</f>
        <v>5</v>
      </c>
      <c r="D207" s="31">
        <f>VLOOKUP($A207,級距!$A:$K,10,FALSE)</f>
        <v>1</v>
      </c>
      <c r="E207" s="31">
        <f>VLOOKUP($A207,級距!$A:$K,11,FALSE)</f>
        <v>2</v>
      </c>
      <c r="F207" s="31">
        <f t="shared" si="6"/>
        <v>1</v>
      </c>
    </row>
    <row r="208" spans="1:6" x14ac:dyDescent="0.25">
      <c r="A208" s="46" t="s">
        <v>303</v>
      </c>
      <c r="B208" s="45">
        <v>-5400</v>
      </c>
      <c r="C208" s="31">
        <f>VLOOKUP($A208,級距!$A:$K,9,FALSE)</f>
        <v>5</v>
      </c>
      <c r="D208" s="31">
        <f>VLOOKUP($A208,級距!$A:$K,10,FALSE)</f>
        <v>6</v>
      </c>
      <c r="E208" s="31">
        <f>VLOOKUP($A208,級距!$A:$K,11,FALSE)</f>
        <v>2</v>
      </c>
      <c r="F208" s="31">
        <f t="shared" si="6"/>
        <v>1</v>
      </c>
    </row>
    <row r="209" spans="1:6" x14ac:dyDescent="0.25">
      <c r="A209" s="46" t="s">
        <v>302</v>
      </c>
      <c r="B209" s="45">
        <v>1200</v>
      </c>
      <c r="C209" s="31">
        <f>VLOOKUP($A209,級距!$A:$K,9,FALSE)</f>
        <v>6</v>
      </c>
      <c r="D209" s="31">
        <f>VLOOKUP($A209,級距!$A:$K,10,FALSE)</f>
        <v>7</v>
      </c>
      <c r="E209" s="31">
        <f>VLOOKUP($A209,級距!$A:$K,11,FALSE)</f>
        <v>4</v>
      </c>
      <c r="F209" s="31">
        <f t="shared" si="6"/>
        <v>1</v>
      </c>
    </row>
    <row r="210" spans="1:6" x14ac:dyDescent="0.25">
      <c r="A210" s="46" t="s">
        <v>301</v>
      </c>
      <c r="B210" s="45">
        <v>2800</v>
      </c>
      <c r="C210" s="31">
        <f>VLOOKUP($A210,級距!$A:$K,9,FALSE)</f>
        <v>2</v>
      </c>
      <c r="D210" s="31">
        <f>VLOOKUP($A210,級距!$A:$K,10,FALSE)</f>
        <v>6</v>
      </c>
      <c r="E210" s="31">
        <f>VLOOKUP($A210,級距!$A:$K,11,FALSE)</f>
        <v>2</v>
      </c>
      <c r="F210" s="31">
        <f t="shared" si="6"/>
        <v>1</v>
      </c>
    </row>
    <row r="211" spans="1:6" x14ac:dyDescent="0.25">
      <c r="A211" s="46" t="s">
        <v>300</v>
      </c>
      <c r="B211" s="45">
        <v>4700</v>
      </c>
      <c r="C211" s="31">
        <f>VLOOKUP($A211,級距!$A:$K,9,FALSE)</f>
        <v>7</v>
      </c>
      <c r="D211" s="31">
        <f>VLOOKUP($A211,級距!$A:$K,10,FALSE)</f>
        <v>9</v>
      </c>
      <c r="E211" s="31">
        <f>VLOOKUP($A211,級距!$A:$K,11,FALSE)</f>
        <v>4</v>
      </c>
      <c r="F211" s="31">
        <f t="shared" si="6"/>
        <v>1</v>
      </c>
    </row>
    <row r="212" spans="1:6" x14ac:dyDescent="0.25">
      <c r="A212" s="46" t="s">
        <v>299</v>
      </c>
      <c r="B212" s="45">
        <v>2500</v>
      </c>
      <c r="C212" s="31">
        <f>VLOOKUP($A212,級距!$A:$K,9,FALSE)</f>
        <v>5</v>
      </c>
      <c r="D212" s="31">
        <f>VLOOKUP($A212,級距!$A:$K,10,FALSE)</f>
        <v>3</v>
      </c>
      <c r="E212" s="31">
        <f>VLOOKUP($A212,級距!$A:$K,11,FALSE)</f>
        <v>2</v>
      </c>
      <c r="F212" s="31">
        <f t="shared" si="6"/>
        <v>1</v>
      </c>
    </row>
    <row r="213" spans="1:6" x14ac:dyDescent="0.25">
      <c r="A213" s="46" t="s">
        <v>294</v>
      </c>
      <c r="B213" s="45">
        <v>-6200</v>
      </c>
      <c r="C213" s="31">
        <f>VLOOKUP($A213,級距!$A:$K,9,FALSE)</f>
        <v>2</v>
      </c>
      <c r="D213" s="31">
        <f>VLOOKUP($A213,級距!$A:$K,10,FALSE)</f>
        <v>4</v>
      </c>
      <c r="E213" s="31">
        <f>VLOOKUP($A213,級距!$A:$K,11,FALSE)</f>
        <v>2</v>
      </c>
      <c r="F213" s="31">
        <f t="shared" si="6"/>
        <v>1</v>
      </c>
    </row>
    <row r="214" spans="1:6" x14ac:dyDescent="0.25">
      <c r="A214" s="46" t="s">
        <v>292</v>
      </c>
      <c r="B214" s="45">
        <v>-6400</v>
      </c>
      <c r="C214" s="31">
        <f>VLOOKUP($A214,級距!$A:$K,9,FALSE)</f>
        <v>2</v>
      </c>
      <c r="D214" s="31">
        <f>VLOOKUP($A214,級距!$A:$K,10,FALSE)</f>
        <v>2</v>
      </c>
      <c r="E214" s="31">
        <f>VLOOKUP($A214,級距!$A:$K,11,FALSE)</f>
        <v>2</v>
      </c>
      <c r="F214" s="31">
        <f t="shared" si="6"/>
        <v>1</v>
      </c>
    </row>
    <row r="215" spans="1:6" x14ac:dyDescent="0.25">
      <c r="A215" s="46" t="s">
        <v>290</v>
      </c>
      <c r="B215" s="45">
        <v>-900</v>
      </c>
      <c r="C215" s="31">
        <f>VLOOKUP($A215,級距!$A:$K,9,FALSE)</f>
        <v>5</v>
      </c>
      <c r="D215" s="31">
        <f>VLOOKUP($A215,級距!$A:$K,10,FALSE)</f>
        <v>2</v>
      </c>
      <c r="E215" s="31">
        <f>VLOOKUP($A215,級距!$A:$K,11,FALSE)</f>
        <v>2</v>
      </c>
      <c r="F215" s="31">
        <f t="shared" si="6"/>
        <v>1</v>
      </c>
    </row>
    <row r="216" spans="1:6" x14ac:dyDescent="0.25">
      <c r="A216" s="46" t="s">
        <v>289</v>
      </c>
      <c r="B216" s="45">
        <v>-5400</v>
      </c>
      <c r="C216" s="31">
        <f>VLOOKUP($A216,級距!$A:$K,9,FALSE)</f>
        <v>2</v>
      </c>
      <c r="D216" s="31">
        <f>VLOOKUP($A216,級距!$A:$K,10,FALSE)</f>
        <v>2</v>
      </c>
      <c r="E216" s="31">
        <f>VLOOKUP($A216,級距!$A:$K,11,FALSE)</f>
        <v>2</v>
      </c>
      <c r="F216" s="31">
        <f t="shared" si="6"/>
        <v>1</v>
      </c>
    </row>
    <row r="217" spans="1:6" x14ac:dyDescent="0.25">
      <c r="A217" s="46" t="s">
        <v>287</v>
      </c>
      <c r="B217" s="45">
        <v>-200</v>
      </c>
      <c r="C217" s="31">
        <f>VLOOKUP($A217,級距!$A:$K,9,FALSE)</f>
        <v>7</v>
      </c>
      <c r="D217" s="31">
        <f>VLOOKUP($A217,級距!$A:$K,10,FALSE)</f>
        <v>1</v>
      </c>
      <c r="E217" s="31">
        <f>VLOOKUP($A217,級距!$A:$K,11,FALSE)</f>
        <v>1</v>
      </c>
      <c r="F217" s="31">
        <f t="shared" si="6"/>
        <v>1</v>
      </c>
    </row>
    <row r="218" spans="1:6" x14ac:dyDescent="0.25">
      <c r="A218" s="46" t="s">
        <v>286</v>
      </c>
      <c r="B218" s="45">
        <v>6400</v>
      </c>
      <c r="C218" s="31">
        <f>VLOOKUP($A218,級距!$A:$K,9,FALSE)</f>
        <v>5</v>
      </c>
      <c r="D218" s="31">
        <f>VLOOKUP($A218,級距!$A:$K,10,FALSE)</f>
        <v>1</v>
      </c>
      <c r="E218" s="31">
        <f>VLOOKUP($A218,級距!$A:$K,11,FALSE)</f>
        <v>2</v>
      </c>
      <c r="F218" s="31">
        <f t="shared" si="6"/>
        <v>1</v>
      </c>
    </row>
    <row r="219" spans="1:6" x14ac:dyDescent="0.25">
      <c r="A219" s="46" t="s">
        <v>283</v>
      </c>
      <c r="B219" s="45">
        <v>1200</v>
      </c>
      <c r="C219" s="31">
        <f>VLOOKUP($A219,級距!$A:$K,9,FALSE)</f>
        <v>7</v>
      </c>
      <c r="D219" s="31">
        <f>VLOOKUP($A219,級距!$A:$K,10,FALSE)</f>
        <v>6</v>
      </c>
      <c r="E219" s="31">
        <f>VLOOKUP($A219,級距!$A:$K,11,FALSE)</f>
        <v>1</v>
      </c>
      <c r="F219" s="31">
        <f t="shared" si="6"/>
        <v>1</v>
      </c>
    </row>
    <row r="220" spans="1:6" x14ac:dyDescent="0.25">
      <c r="A220" s="46" t="s">
        <v>281</v>
      </c>
      <c r="B220" s="45">
        <v>1200</v>
      </c>
      <c r="C220" s="31">
        <f>VLOOKUP($A220,級距!$A:$K,9,FALSE)</f>
        <v>6</v>
      </c>
      <c r="D220" s="31">
        <f>VLOOKUP($A220,級距!$A:$K,10,FALSE)</f>
        <v>7</v>
      </c>
      <c r="E220" s="31">
        <f>VLOOKUP($A220,級距!$A:$K,11,FALSE)</f>
        <v>4</v>
      </c>
      <c r="F220" s="31">
        <f t="shared" si="6"/>
        <v>1</v>
      </c>
    </row>
    <row r="221" spans="1:6" x14ac:dyDescent="0.25">
      <c r="A221" s="46" t="s">
        <v>279</v>
      </c>
      <c r="B221" s="45">
        <v>5400</v>
      </c>
      <c r="C221" s="31">
        <f>VLOOKUP($A221,級距!$A:$K,9,FALSE)</f>
        <v>2</v>
      </c>
      <c r="D221" s="31">
        <f>VLOOKUP($A221,級距!$A:$K,10,FALSE)</f>
        <v>5</v>
      </c>
      <c r="E221" s="31">
        <f>VLOOKUP($A221,級距!$A:$K,11,FALSE)</f>
        <v>2</v>
      </c>
      <c r="F221" s="31">
        <f t="shared" si="6"/>
        <v>1</v>
      </c>
    </row>
    <row r="222" spans="1:6" x14ac:dyDescent="0.25">
      <c r="A222" s="46" t="s">
        <v>277</v>
      </c>
      <c r="B222" s="45">
        <v>5750</v>
      </c>
      <c r="C222" s="31">
        <f>VLOOKUP($A222,級距!$A:$K,9,FALSE)</f>
        <v>7</v>
      </c>
      <c r="D222" s="31">
        <f>VLOOKUP($A222,級距!$A:$K,10,FALSE)</f>
        <v>8</v>
      </c>
      <c r="E222" s="31">
        <f>VLOOKUP($A222,級距!$A:$K,11,FALSE)</f>
        <v>4</v>
      </c>
      <c r="F222" s="31">
        <f t="shared" si="6"/>
        <v>1</v>
      </c>
    </row>
    <row r="223" spans="1:6" x14ac:dyDescent="0.25">
      <c r="A223" s="46" t="s">
        <v>276</v>
      </c>
      <c r="B223" s="45">
        <v>-1500</v>
      </c>
      <c r="C223" s="31">
        <f>VLOOKUP($A223,級距!$A:$K,9,FALSE)</f>
        <v>2</v>
      </c>
      <c r="D223" s="31">
        <f>VLOOKUP($A223,級距!$A:$K,10,FALSE)</f>
        <v>7</v>
      </c>
      <c r="E223" s="31">
        <f>VLOOKUP($A223,級距!$A:$K,11,FALSE)</f>
        <v>3</v>
      </c>
      <c r="F223" s="31">
        <f t="shared" si="6"/>
        <v>1</v>
      </c>
    </row>
    <row r="224" spans="1:6" x14ac:dyDescent="0.25">
      <c r="A224" s="46" t="s">
        <v>274</v>
      </c>
      <c r="B224" s="45">
        <v>-1300</v>
      </c>
      <c r="C224" s="31">
        <f>VLOOKUP($A224,級距!$A:$K,9,FALSE)</f>
        <v>5</v>
      </c>
      <c r="D224" s="31">
        <f>VLOOKUP($A224,級距!$A:$K,10,FALSE)</f>
        <v>8</v>
      </c>
      <c r="E224" s="31">
        <f>VLOOKUP($A224,級距!$A:$K,11,FALSE)</f>
        <v>3</v>
      </c>
      <c r="F224" s="31">
        <f t="shared" si="6"/>
        <v>1</v>
      </c>
    </row>
    <row r="225" spans="1:6" x14ac:dyDescent="0.25">
      <c r="A225" s="46" t="s">
        <v>273</v>
      </c>
      <c r="B225" s="45">
        <v>-5400</v>
      </c>
      <c r="C225" s="31">
        <f>VLOOKUP($A225,級距!$A:$K,9,FALSE)</f>
        <v>4</v>
      </c>
      <c r="D225" s="31">
        <f>VLOOKUP($A225,級距!$A:$K,10,FALSE)</f>
        <v>2</v>
      </c>
      <c r="E225" s="31">
        <f>VLOOKUP($A225,級距!$A:$K,11,FALSE)</f>
        <v>2</v>
      </c>
      <c r="F225" s="31">
        <f t="shared" si="6"/>
        <v>1</v>
      </c>
    </row>
    <row r="226" spans="1:6" x14ac:dyDescent="0.25">
      <c r="A226" s="46" t="s">
        <v>271</v>
      </c>
      <c r="B226" s="45">
        <v>2100</v>
      </c>
      <c r="C226" s="31">
        <f>VLOOKUP($A226,級距!$A:$K,9,FALSE)</f>
        <v>7</v>
      </c>
      <c r="D226" s="31">
        <f>VLOOKUP($A226,級距!$A:$K,10,FALSE)</f>
        <v>8</v>
      </c>
      <c r="E226" s="31">
        <f>VLOOKUP($A226,級距!$A:$K,11,FALSE)</f>
        <v>4</v>
      </c>
      <c r="F226" s="31">
        <f t="shared" si="6"/>
        <v>1</v>
      </c>
    </row>
    <row r="227" spans="1:6" x14ac:dyDescent="0.25">
      <c r="A227" s="46" t="s">
        <v>268</v>
      </c>
      <c r="B227" s="45">
        <v>-2100</v>
      </c>
      <c r="C227" s="31">
        <f>VLOOKUP($A227,級距!$A:$K,9,FALSE)</f>
        <v>3</v>
      </c>
      <c r="D227" s="31">
        <f>VLOOKUP($A227,級距!$A:$K,10,FALSE)</f>
        <v>5</v>
      </c>
      <c r="E227" s="31">
        <f>VLOOKUP($A227,級距!$A:$K,11,FALSE)</f>
        <v>2</v>
      </c>
      <c r="F227" s="31">
        <f t="shared" si="6"/>
        <v>1</v>
      </c>
    </row>
    <row r="228" spans="1:6" x14ac:dyDescent="0.25">
      <c r="A228" s="46" t="s">
        <v>267</v>
      </c>
      <c r="B228" s="45">
        <v>600</v>
      </c>
      <c r="C228" s="31">
        <f>VLOOKUP($A228,級距!$A:$K,9,FALSE)</f>
        <v>2</v>
      </c>
      <c r="D228" s="31">
        <f>VLOOKUP($A228,級距!$A:$K,10,FALSE)</f>
        <v>1</v>
      </c>
      <c r="E228" s="31">
        <f>VLOOKUP($A228,級距!$A:$K,11,FALSE)</f>
        <v>2</v>
      </c>
      <c r="F228" s="31">
        <f t="shared" si="6"/>
        <v>1</v>
      </c>
    </row>
    <row r="229" spans="1:6" x14ac:dyDescent="0.25">
      <c r="A229" s="46" t="s">
        <v>266</v>
      </c>
      <c r="B229" s="45">
        <v>9300</v>
      </c>
      <c r="C229" s="31">
        <f>VLOOKUP($A229,級距!$A:$K,9,FALSE)</f>
        <v>8</v>
      </c>
      <c r="D229" s="31">
        <f>VLOOKUP($A229,級距!$A:$K,10,FALSE)</f>
        <v>3</v>
      </c>
      <c r="E229" s="31">
        <f>VLOOKUP($A229,級距!$A:$K,11,FALSE)</f>
        <v>1</v>
      </c>
      <c r="F229" s="31">
        <f t="shared" si="6"/>
        <v>1</v>
      </c>
    </row>
    <row r="230" spans="1:6" x14ac:dyDescent="0.25">
      <c r="A230" s="46" t="s">
        <v>262</v>
      </c>
      <c r="B230" s="45">
        <v>6350</v>
      </c>
      <c r="C230" s="31">
        <f>VLOOKUP($A230,級距!$A:$K,9,FALSE)</f>
        <v>8</v>
      </c>
      <c r="D230" s="31">
        <f>VLOOKUP($A230,級距!$A:$K,10,FALSE)</f>
        <v>7</v>
      </c>
      <c r="E230" s="31">
        <f>VLOOKUP($A230,級距!$A:$K,11,FALSE)</f>
        <v>4</v>
      </c>
      <c r="F230" s="31">
        <f t="shared" si="6"/>
        <v>1</v>
      </c>
    </row>
    <row r="231" spans="1:6" x14ac:dyDescent="0.25">
      <c r="A231" s="46" t="s">
        <v>261</v>
      </c>
      <c r="B231" s="45">
        <v>-1500</v>
      </c>
      <c r="C231" s="31">
        <f>VLOOKUP($A231,級距!$A:$K,9,FALSE)</f>
        <v>5</v>
      </c>
      <c r="D231" s="31">
        <f>VLOOKUP($A231,級距!$A:$K,10,FALSE)</f>
        <v>4</v>
      </c>
      <c r="E231" s="31">
        <f>VLOOKUP($A231,級距!$A:$K,11,FALSE)</f>
        <v>2</v>
      </c>
      <c r="F231" s="31">
        <f t="shared" si="6"/>
        <v>1</v>
      </c>
    </row>
    <row r="232" spans="1:6" x14ac:dyDescent="0.25">
      <c r="A232" s="46" t="s">
        <v>260</v>
      </c>
      <c r="B232" s="45">
        <v>15700</v>
      </c>
      <c r="C232" s="31">
        <f>VLOOKUP($A232,級距!$A:$K,9,FALSE)</f>
        <v>8</v>
      </c>
      <c r="D232" s="31">
        <f>VLOOKUP($A232,級距!$A:$K,10,FALSE)</f>
        <v>7</v>
      </c>
      <c r="E232" s="31">
        <f>VLOOKUP($A232,級距!$A:$K,11,FALSE)</f>
        <v>4</v>
      </c>
      <c r="F232" s="31">
        <f t="shared" si="6"/>
        <v>1</v>
      </c>
    </row>
    <row r="233" spans="1:6" x14ac:dyDescent="0.25">
      <c r="A233" s="46" t="s">
        <v>258</v>
      </c>
      <c r="B233" s="45">
        <v>-3800</v>
      </c>
      <c r="C233" s="31">
        <f>VLOOKUP($A233,級距!$A:$K,9,FALSE)</f>
        <v>6</v>
      </c>
      <c r="D233" s="31">
        <f>VLOOKUP($A233,級距!$A:$K,10,FALSE)</f>
        <v>9</v>
      </c>
      <c r="E233" s="31">
        <f>VLOOKUP($A233,級距!$A:$K,11,FALSE)</f>
        <v>4</v>
      </c>
      <c r="F233" s="31">
        <f t="shared" si="6"/>
        <v>1</v>
      </c>
    </row>
    <row r="234" spans="1:6" x14ac:dyDescent="0.25">
      <c r="A234" s="46" t="s">
        <v>257</v>
      </c>
      <c r="B234" s="45">
        <v>-2700</v>
      </c>
      <c r="C234" s="31">
        <f>VLOOKUP($A234,級距!$A:$K,9,FALSE)</f>
        <v>1</v>
      </c>
      <c r="D234" s="31">
        <f>VLOOKUP($A234,級距!$A:$K,10,FALSE)</f>
        <v>4</v>
      </c>
      <c r="E234" s="31">
        <f>VLOOKUP($A234,級距!$A:$K,11,FALSE)</f>
        <v>2</v>
      </c>
      <c r="F234" s="31">
        <f t="shared" si="6"/>
        <v>1</v>
      </c>
    </row>
    <row r="235" spans="1:6" x14ac:dyDescent="0.25">
      <c r="A235" s="46" t="s">
        <v>254</v>
      </c>
      <c r="B235" s="45">
        <v>-5400</v>
      </c>
      <c r="C235" s="31">
        <f>VLOOKUP($A235,級距!$A:$K,9,FALSE)</f>
        <v>6</v>
      </c>
      <c r="D235" s="31">
        <f>VLOOKUP($A235,級距!$A:$K,10,FALSE)</f>
        <v>7</v>
      </c>
      <c r="E235" s="31">
        <f>VLOOKUP($A235,級距!$A:$K,11,FALSE)</f>
        <v>4</v>
      </c>
      <c r="F235" s="31">
        <f t="shared" si="6"/>
        <v>1</v>
      </c>
    </row>
    <row r="236" spans="1:6" x14ac:dyDescent="0.25">
      <c r="A236" s="46" t="s">
        <v>253</v>
      </c>
      <c r="B236" s="45">
        <v>-1000</v>
      </c>
      <c r="C236" s="31">
        <f>VLOOKUP($A236,級距!$A:$K,9,FALSE)</f>
        <v>5</v>
      </c>
      <c r="D236" s="31">
        <f>VLOOKUP($A236,級距!$A:$K,10,FALSE)</f>
        <v>6</v>
      </c>
      <c r="E236" s="31">
        <f>VLOOKUP($A236,級距!$A:$K,11,FALSE)</f>
        <v>2</v>
      </c>
      <c r="F236" s="31">
        <f t="shared" si="6"/>
        <v>1</v>
      </c>
    </row>
    <row r="237" spans="1:6" x14ac:dyDescent="0.25">
      <c r="A237" s="46" t="s">
        <v>252</v>
      </c>
      <c r="B237" s="45">
        <v>-5400</v>
      </c>
      <c r="C237" s="31">
        <f>VLOOKUP($A237,級距!$A:$K,9,FALSE)</f>
        <v>7</v>
      </c>
      <c r="D237" s="31">
        <f>VLOOKUP($A237,級距!$A:$K,10,FALSE)</f>
        <v>2</v>
      </c>
      <c r="E237" s="31">
        <f>VLOOKUP($A237,級距!$A:$K,11,FALSE)</f>
        <v>1</v>
      </c>
      <c r="F237" s="31">
        <f t="shared" si="6"/>
        <v>1</v>
      </c>
    </row>
    <row r="238" spans="1:6" x14ac:dyDescent="0.25">
      <c r="A238" s="46" t="s">
        <v>250</v>
      </c>
      <c r="B238" s="45">
        <v>1000</v>
      </c>
      <c r="C238" s="31">
        <f>VLOOKUP($A238,級距!$A:$K,9,FALSE)</f>
        <v>5</v>
      </c>
      <c r="D238" s="31">
        <f>VLOOKUP($A238,級距!$A:$K,10,FALSE)</f>
        <v>5</v>
      </c>
      <c r="E238" s="31">
        <f>VLOOKUP($A238,級距!$A:$K,11,FALSE)</f>
        <v>2</v>
      </c>
      <c r="F238" s="31">
        <f t="shared" si="6"/>
        <v>1</v>
      </c>
    </row>
    <row r="239" spans="1:6" x14ac:dyDescent="0.25">
      <c r="A239" s="46" t="s">
        <v>249</v>
      </c>
      <c r="B239" s="45">
        <v>-5900</v>
      </c>
      <c r="C239" s="31">
        <f>VLOOKUP($A239,級距!$A:$K,9,FALSE)</f>
        <v>2</v>
      </c>
      <c r="D239" s="31">
        <f>VLOOKUP($A239,級距!$A:$K,10,FALSE)</f>
        <v>3</v>
      </c>
      <c r="E239" s="31">
        <f>VLOOKUP($A239,級距!$A:$K,11,FALSE)</f>
        <v>2</v>
      </c>
      <c r="F239" s="31">
        <f t="shared" si="6"/>
        <v>1</v>
      </c>
    </row>
    <row r="240" spans="1:6" x14ac:dyDescent="0.25">
      <c r="A240" s="46" t="s">
        <v>246</v>
      </c>
      <c r="B240" s="45">
        <v>-200</v>
      </c>
      <c r="C240" s="31">
        <f>VLOOKUP($A240,級距!$A:$K,9,FALSE)</f>
        <v>7</v>
      </c>
      <c r="D240" s="31">
        <f>VLOOKUP($A240,級距!$A:$K,10,FALSE)</f>
        <v>3</v>
      </c>
      <c r="E240" s="31">
        <f>VLOOKUP($A240,級距!$A:$K,11,FALSE)</f>
        <v>1</v>
      </c>
      <c r="F240" s="31">
        <f t="shared" si="6"/>
        <v>1</v>
      </c>
    </row>
    <row r="241" spans="1:6" x14ac:dyDescent="0.25">
      <c r="A241" s="46" t="s">
        <v>244</v>
      </c>
      <c r="B241" s="45">
        <v>-5900</v>
      </c>
      <c r="C241" s="31">
        <f>VLOOKUP($A241,級距!$A:$K,9,FALSE)</f>
        <v>8</v>
      </c>
      <c r="D241" s="31">
        <f>VLOOKUP($A241,級距!$A:$K,10,FALSE)</f>
        <v>8</v>
      </c>
      <c r="E241" s="31">
        <f>VLOOKUP($A241,級距!$A:$K,11,FALSE)</f>
        <v>4</v>
      </c>
      <c r="F241" s="31">
        <f t="shared" si="6"/>
        <v>1</v>
      </c>
    </row>
    <row r="242" spans="1:6" x14ac:dyDescent="0.25">
      <c r="A242" s="46" t="s">
        <v>243</v>
      </c>
      <c r="B242" s="45">
        <v>-6300</v>
      </c>
      <c r="C242" s="31">
        <f>VLOOKUP($A242,級距!$A:$K,9,FALSE)</f>
        <v>7</v>
      </c>
      <c r="D242" s="31">
        <f>VLOOKUP($A242,級距!$A:$K,10,FALSE)</f>
        <v>4</v>
      </c>
      <c r="E242" s="31">
        <f>VLOOKUP($A242,級距!$A:$K,11,FALSE)</f>
        <v>1</v>
      </c>
      <c r="F242" s="31">
        <f t="shared" si="6"/>
        <v>1</v>
      </c>
    </row>
    <row r="243" spans="1:6" x14ac:dyDescent="0.25">
      <c r="A243" s="46" t="s">
        <v>242</v>
      </c>
      <c r="B243" s="45">
        <v>-5800</v>
      </c>
      <c r="C243" s="31">
        <f>VLOOKUP($A243,級距!$A:$K,9,FALSE)</f>
        <v>10</v>
      </c>
      <c r="D243" s="31">
        <f>VLOOKUP($A243,級距!$A:$K,10,FALSE)</f>
        <v>9</v>
      </c>
      <c r="E243" s="31">
        <f>VLOOKUP($A243,級距!$A:$K,11,FALSE)</f>
        <v>4</v>
      </c>
      <c r="F243" s="31">
        <f t="shared" si="6"/>
        <v>1</v>
      </c>
    </row>
    <row r="244" spans="1:6" x14ac:dyDescent="0.25">
      <c r="A244" s="46" t="s">
        <v>239</v>
      </c>
      <c r="B244" s="45">
        <v>6950</v>
      </c>
      <c r="C244" s="31">
        <f>VLOOKUP($A244,級距!$A:$K,9,FALSE)</f>
        <v>8</v>
      </c>
      <c r="D244" s="31">
        <f>VLOOKUP($A244,級距!$A:$K,10,FALSE)</f>
        <v>7</v>
      </c>
      <c r="E244" s="31">
        <f>VLOOKUP($A244,級距!$A:$K,11,FALSE)</f>
        <v>4</v>
      </c>
      <c r="F244" s="31">
        <f t="shared" si="6"/>
        <v>1</v>
      </c>
    </row>
    <row r="245" spans="1:6" x14ac:dyDescent="0.25">
      <c r="A245" s="46" t="s">
        <v>236</v>
      </c>
      <c r="B245" s="45">
        <v>-700</v>
      </c>
      <c r="C245" s="31">
        <f>VLOOKUP($A245,級距!$A:$K,9,FALSE)</f>
        <v>5</v>
      </c>
      <c r="D245" s="31">
        <f>VLOOKUP($A245,級距!$A:$K,10,FALSE)</f>
        <v>2</v>
      </c>
      <c r="E245" s="31">
        <f>VLOOKUP($A245,級距!$A:$K,11,FALSE)</f>
        <v>2</v>
      </c>
      <c r="F245" s="31">
        <f t="shared" si="6"/>
        <v>1</v>
      </c>
    </row>
    <row r="246" spans="1:6" x14ac:dyDescent="0.25">
      <c r="A246" s="46" t="s">
        <v>235</v>
      </c>
      <c r="B246" s="45">
        <v>5650</v>
      </c>
      <c r="C246" s="31">
        <f>VLOOKUP($A246,級距!$A:$K,9,FALSE)</f>
        <v>8</v>
      </c>
      <c r="D246" s="31">
        <f>VLOOKUP($A246,級距!$A:$K,10,FALSE)</f>
        <v>5</v>
      </c>
      <c r="E246" s="31">
        <f>VLOOKUP($A246,級距!$A:$K,11,FALSE)</f>
        <v>1</v>
      </c>
      <c r="F246" s="31">
        <f t="shared" si="6"/>
        <v>1</v>
      </c>
    </row>
    <row r="247" spans="1:6" x14ac:dyDescent="0.25">
      <c r="A247" s="46" t="s">
        <v>233</v>
      </c>
      <c r="B247" s="45">
        <v>7200</v>
      </c>
      <c r="C247" s="31">
        <f>VLOOKUP($A247,級距!$A:$K,9,FALSE)</f>
        <v>5</v>
      </c>
      <c r="D247" s="31">
        <f>VLOOKUP($A247,級距!$A:$K,10,FALSE)</f>
        <v>3</v>
      </c>
      <c r="E247" s="31">
        <f>VLOOKUP($A247,級距!$A:$K,11,FALSE)</f>
        <v>2</v>
      </c>
      <c r="F247" s="31">
        <f t="shared" si="6"/>
        <v>1</v>
      </c>
    </row>
    <row r="248" spans="1:6" x14ac:dyDescent="0.25">
      <c r="A248" s="46" t="s">
        <v>232</v>
      </c>
      <c r="B248" s="45">
        <v>3500</v>
      </c>
      <c r="C248" s="31">
        <f>VLOOKUP($A248,級距!$A:$K,9,FALSE)</f>
        <v>5</v>
      </c>
      <c r="D248" s="31">
        <f>VLOOKUP($A248,級距!$A:$K,10,FALSE)</f>
        <v>7</v>
      </c>
      <c r="E248" s="31">
        <f>VLOOKUP($A248,級距!$A:$K,11,FALSE)</f>
        <v>3</v>
      </c>
      <c r="F248" s="31">
        <f t="shared" si="6"/>
        <v>1</v>
      </c>
    </row>
    <row r="249" spans="1:6" x14ac:dyDescent="0.25">
      <c r="A249" s="46" t="s">
        <v>231</v>
      </c>
      <c r="B249" s="45">
        <v>2200</v>
      </c>
      <c r="C249" s="31">
        <f>VLOOKUP($A249,級距!$A:$K,9,FALSE)</f>
        <v>4</v>
      </c>
      <c r="D249" s="31">
        <f>VLOOKUP($A249,級距!$A:$K,10,FALSE)</f>
        <v>5</v>
      </c>
      <c r="E249" s="31">
        <f>VLOOKUP($A249,級距!$A:$K,11,FALSE)</f>
        <v>2</v>
      </c>
      <c r="F249" s="31">
        <f t="shared" si="6"/>
        <v>1</v>
      </c>
    </row>
    <row r="250" spans="1:6" x14ac:dyDescent="0.25">
      <c r="A250" s="46" t="s">
        <v>230</v>
      </c>
      <c r="B250" s="45">
        <v>4900</v>
      </c>
      <c r="C250" s="31">
        <f>VLOOKUP($A250,級距!$A:$K,9,FALSE)</f>
        <v>8</v>
      </c>
      <c r="D250" s="31">
        <f>VLOOKUP($A250,級距!$A:$K,10,FALSE)</f>
        <v>3</v>
      </c>
      <c r="E250" s="31">
        <f>VLOOKUP($A250,級距!$A:$K,11,FALSE)</f>
        <v>1</v>
      </c>
      <c r="F250" s="31">
        <f t="shared" si="6"/>
        <v>1</v>
      </c>
    </row>
    <row r="251" spans="1:6" x14ac:dyDescent="0.25">
      <c r="A251" s="46" t="s">
        <v>229</v>
      </c>
      <c r="B251" s="45">
        <v>-5900</v>
      </c>
      <c r="C251" s="31">
        <f>VLOOKUP($A251,級距!$A:$K,9,FALSE)</f>
        <v>4</v>
      </c>
      <c r="D251" s="31">
        <f>VLOOKUP($A251,級距!$A:$K,10,FALSE)</f>
        <v>6</v>
      </c>
      <c r="E251" s="31">
        <f>VLOOKUP($A251,級距!$A:$K,11,FALSE)</f>
        <v>2</v>
      </c>
      <c r="F251" s="31">
        <f t="shared" si="6"/>
        <v>1</v>
      </c>
    </row>
    <row r="252" spans="1:6" x14ac:dyDescent="0.25">
      <c r="A252" s="46" t="s">
        <v>227</v>
      </c>
      <c r="B252" s="45">
        <v>-1200</v>
      </c>
      <c r="C252" s="31">
        <f>VLOOKUP($A252,級距!$A:$K,9,FALSE)</f>
        <v>3</v>
      </c>
      <c r="D252" s="31">
        <f>VLOOKUP($A252,級距!$A:$K,10,FALSE)</f>
        <v>2</v>
      </c>
      <c r="E252" s="31">
        <f>VLOOKUP($A252,級距!$A:$K,11,FALSE)</f>
        <v>2</v>
      </c>
      <c r="F252" s="31">
        <f t="shared" si="6"/>
        <v>1</v>
      </c>
    </row>
    <row r="253" spans="1:6" x14ac:dyDescent="0.25">
      <c r="A253" s="46" t="s">
        <v>225</v>
      </c>
      <c r="B253" s="45">
        <v>3000</v>
      </c>
      <c r="C253" s="31">
        <f>VLOOKUP($A253,級距!$A:$K,9,FALSE)</f>
        <v>7</v>
      </c>
      <c r="D253" s="31">
        <f>VLOOKUP($A253,級距!$A:$K,10,FALSE)</f>
        <v>6</v>
      </c>
      <c r="E253" s="31">
        <f>VLOOKUP($A253,級距!$A:$K,11,FALSE)</f>
        <v>1</v>
      </c>
      <c r="F253" s="31">
        <f t="shared" si="6"/>
        <v>1</v>
      </c>
    </row>
    <row r="254" spans="1:6" x14ac:dyDescent="0.25">
      <c r="A254" s="46" t="s">
        <v>224</v>
      </c>
      <c r="B254" s="45">
        <v>-3100</v>
      </c>
      <c r="C254" s="31">
        <f>VLOOKUP($A254,級距!$A:$K,9,FALSE)</f>
        <v>5</v>
      </c>
      <c r="D254" s="31">
        <f>VLOOKUP($A254,級距!$A:$K,10,FALSE)</f>
        <v>4</v>
      </c>
      <c r="E254" s="31">
        <f>VLOOKUP($A254,級距!$A:$K,11,FALSE)</f>
        <v>2</v>
      </c>
      <c r="F254" s="31">
        <f t="shared" si="6"/>
        <v>1</v>
      </c>
    </row>
    <row r="255" spans="1:6" x14ac:dyDescent="0.25">
      <c r="A255" s="46" t="s">
        <v>223</v>
      </c>
      <c r="B255" s="45">
        <v>7250</v>
      </c>
      <c r="C255" s="31">
        <f>VLOOKUP($A255,級距!$A:$K,9,FALSE)</f>
        <v>6</v>
      </c>
      <c r="D255" s="31">
        <f>VLOOKUP($A255,級距!$A:$K,10,FALSE)</f>
        <v>7</v>
      </c>
      <c r="E255" s="31">
        <f>VLOOKUP($A255,級距!$A:$K,11,FALSE)</f>
        <v>4</v>
      </c>
      <c r="F255" s="31">
        <f t="shared" si="6"/>
        <v>1</v>
      </c>
    </row>
    <row r="256" spans="1:6" x14ac:dyDescent="0.25">
      <c r="A256" s="46" t="s">
        <v>222</v>
      </c>
      <c r="B256" s="45">
        <v>-5900</v>
      </c>
      <c r="C256" s="31">
        <f>VLOOKUP($A256,級距!$A:$K,9,FALSE)</f>
        <v>6</v>
      </c>
      <c r="D256" s="31">
        <f>VLOOKUP($A256,級距!$A:$K,10,FALSE)</f>
        <v>6</v>
      </c>
      <c r="E256" s="31">
        <f>VLOOKUP($A256,級距!$A:$K,11,FALSE)</f>
        <v>1</v>
      </c>
      <c r="F256" s="31">
        <f t="shared" si="6"/>
        <v>1</v>
      </c>
    </row>
    <row r="257" spans="1:6" x14ac:dyDescent="0.25">
      <c r="A257" s="46" t="s">
        <v>221</v>
      </c>
      <c r="B257" s="45">
        <v>12100</v>
      </c>
      <c r="C257" s="31">
        <f>VLOOKUP($A257,級距!$A:$K,9,FALSE)</f>
        <v>4</v>
      </c>
      <c r="D257" s="31">
        <f>VLOOKUP($A257,級距!$A:$K,10,FALSE)</f>
        <v>4</v>
      </c>
      <c r="E257" s="31">
        <f>VLOOKUP($A257,級距!$A:$K,11,FALSE)</f>
        <v>2</v>
      </c>
      <c r="F257" s="31">
        <f t="shared" si="6"/>
        <v>1</v>
      </c>
    </row>
    <row r="258" spans="1:6" x14ac:dyDescent="0.25">
      <c r="A258" s="46" t="s">
        <v>220</v>
      </c>
      <c r="B258" s="45">
        <v>20600</v>
      </c>
      <c r="C258" s="31">
        <f>VLOOKUP($A258,級距!$A:$K,9,FALSE)</f>
        <v>8</v>
      </c>
      <c r="D258" s="31">
        <f>VLOOKUP($A258,級距!$A:$K,10,FALSE)</f>
        <v>9</v>
      </c>
      <c r="E258" s="31">
        <f>VLOOKUP($A258,級距!$A:$K,11,FALSE)</f>
        <v>4</v>
      </c>
      <c r="F258" s="31">
        <f t="shared" si="6"/>
        <v>1</v>
      </c>
    </row>
    <row r="259" spans="1:6" x14ac:dyDescent="0.25">
      <c r="A259" s="46" t="s">
        <v>218</v>
      </c>
      <c r="B259" s="45">
        <v>5600</v>
      </c>
      <c r="C259" s="31">
        <f>VLOOKUP($A259,級距!$A:$K,9,FALSE)</f>
        <v>8</v>
      </c>
      <c r="D259" s="31">
        <f>VLOOKUP($A259,級距!$A:$K,10,FALSE)</f>
        <v>6</v>
      </c>
      <c r="E259" s="31">
        <f>VLOOKUP($A259,級距!$A:$K,11,FALSE)</f>
        <v>1</v>
      </c>
      <c r="F259" s="31">
        <f t="shared" si="6"/>
        <v>1</v>
      </c>
    </row>
    <row r="260" spans="1:6" x14ac:dyDescent="0.25">
      <c r="A260" s="46" t="s">
        <v>217</v>
      </c>
      <c r="B260" s="45">
        <v>-700</v>
      </c>
      <c r="C260" s="31">
        <f>VLOOKUP($A260,級距!$A:$K,9,FALSE)</f>
        <v>8</v>
      </c>
      <c r="D260" s="31">
        <f>VLOOKUP($A260,級距!$A:$K,10,FALSE)</f>
        <v>4</v>
      </c>
      <c r="E260" s="31">
        <f>VLOOKUP($A260,級距!$A:$K,11,FALSE)</f>
        <v>1</v>
      </c>
      <c r="F260" s="31">
        <f t="shared" si="6"/>
        <v>1</v>
      </c>
    </row>
    <row r="261" spans="1:6" x14ac:dyDescent="0.25">
      <c r="A261" s="46" t="s">
        <v>216</v>
      </c>
      <c r="B261" s="45">
        <v>3900</v>
      </c>
      <c r="C261" s="31">
        <f>VLOOKUP($A261,級距!$A:$K,9,FALSE)</f>
        <v>5</v>
      </c>
      <c r="D261" s="31">
        <f>VLOOKUP($A261,級距!$A:$K,10,FALSE)</f>
        <v>4</v>
      </c>
      <c r="E261" s="31">
        <f>VLOOKUP($A261,級距!$A:$K,11,FALSE)</f>
        <v>2</v>
      </c>
      <c r="F261" s="31">
        <f t="shared" si="6"/>
        <v>1</v>
      </c>
    </row>
    <row r="262" spans="1:6" x14ac:dyDescent="0.25">
      <c r="A262" s="46" t="s">
        <v>214</v>
      </c>
      <c r="B262" s="45">
        <v>-5400</v>
      </c>
      <c r="C262" s="31">
        <f>VLOOKUP($A262,級距!$A:$K,9,FALSE)</f>
        <v>7</v>
      </c>
      <c r="D262" s="31">
        <f>VLOOKUP($A262,級距!$A:$K,10,FALSE)</f>
        <v>6</v>
      </c>
      <c r="E262" s="31">
        <f>VLOOKUP($A262,級距!$A:$K,11,FALSE)</f>
        <v>1</v>
      </c>
      <c r="F262" s="31">
        <f t="shared" si="6"/>
        <v>1</v>
      </c>
    </row>
    <row r="263" spans="1:6" x14ac:dyDescent="0.25">
      <c r="A263" s="46" t="s">
        <v>213</v>
      </c>
      <c r="B263" s="45">
        <v>11000</v>
      </c>
      <c r="C263" s="31">
        <f>VLOOKUP($A263,級距!$A:$K,9,FALSE)</f>
        <v>8</v>
      </c>
      <c r="D263" s="31">
        <f>VLOOKUP($A263,級距!$A:$K,10,FALSE)</f>
        <v>8</v>
      </c>
      <c r="E263" s="31">
        <f>VLOOKUP($A263,級距!$A:$K,11,FALSE)</f>
        <v>4</v>
      </c>
      <c r="F263" s="31">
        <f t="shared" si="6"/>
        <v>1</v>
      </c>
    </row>
    <row r="264" spans="1:6" x14ac:dyDescent="0.25">
      <c r="A264" s="46" t="s">
        <v>211</v>
      </c>
      <c r="B264" s="45">
        <v>4200</v>
      </c>
      <c r="C264" s="31">
        <f>VLOOKUP($A264,級距!$A:$K,9,FALSE)</f>
        <v>5</v>
      </c>
      <c r="D264" s="31">
        <f>VLOOKUP($A264,級距!$A:$K,10,FALSE)</f>
        <v>6</v>
      </c>
      <c r="E264" s="31">
        <f>VLOOKUP($A264,級距!$A:$K,11,FALSE)</f>
        <v>2</v>
      </c>
      <c r="F264" s="31">
        <f t="shared" ref="F264:F308" si="7">IF(A265&lt;&gt;A264,1,0)</f>
        <v>1</v>
      </c>
    </row>
    <row r="265" spans="1:6" x14ac:dyDescent="0.25">
      <c r="A265" s="46">
        <v>44963</v>
      </c>
      <c r="B265" s="45">
        <v>-5400</v>
      </c>
      <c r="C265" s="31" t="e">
        <f>VLOOKUP($A265,級距!$A:$K,9,FALSE)</f>
        <v>#N/A</v>
      </c>
      <c r="D265" s="31" t="e">
        <f>VLOOKUP($A265,級距!$A:$K,10,FALSE)</f>
        <v>#N/A</v>
      </c>
      <c r="E265" s="31" t="e">
        <f>VLOOKUP($A265,級距!$A:$K,11,FALSE)</f>
        <v>#N/A</v>
      </c>
      <c r="F265" s="31">
        <f t="shared" si="7"/>
        <v>1</v>
      </c>
    </row>
    <row r="266" spans="1:6" x14ac:dyDescent="0.25">
      <c r="A266" s="46" t="s">
        <v>208</v>
      </c>
      <c r="B266" s="45">
        <v>3800</v>
      </c>
      <c r="C266" s="31">
        <f>VLOOKUP($A266,級距!$A:$K,9,FALSE)</f>
        <v>5</v>
      </c>
      <c r="D266" s="31">
        <f>VLOOKUP($A266,級距!$A:$K,10,FALSE)</f>
        <v>3</v>
      </c>
      <c r="E266" s="31">
        <f>VLOOKUP($A266,級距!$A:$K,11,FALSE)</f>
        <v>2</v>
      </c>
      <c r="F266" s="31">
        <f t="shared" si="7"/>
        <v>1</v>
      </c>
    </row>
    <row r="267" spans="1:6" x14ac:dyDescent="0.25">
      <c r="A267" s="46" t="s">
        <v>207</v>
      </c>
      <c r="B267" s="45">
        <v>1700</v>
      </c>
      <c r="C267" s="31">
        <f>VLOOKUP($A267,級距!$A:$K,9,FALSE)</f>
        <v>5</v>
      </c>
      <c r="D267" s="31">
        <f>VLOOKUP($A267,級距!$A:$K,10,FALSE)</f>
        <v>1</v>
      </c>
      <c r="E267" s="31">
        <f>VLOOKUP($A267,級距!$A:$K,11,FALSE)</f>
        <v>2</v>
      </c>
      <c r="F267" s="31">
        <f t="shared" si="7"/>
        <v>1</v>
      </c>
    </row>
    <row r="268" spans="1:6" x14ac:dyDescent="0.25">
      <c r="A268" s="46" t="s">
        <v>712</v>
      </c>
      <c r="B268" s="45">
        <v>7300</v>
      </c>
      <c r="C268" s="31" t="e">
        <f>VLOOKUP($A268,級距!$A:$K,9,FALSE)</f>
        <v>#N/A</v>
      </c>
      <c r="D268" s="31" t="e">
        <f>VLOOKUP($A268,級距!$A:$K,10,FALSE)</f>
        <v>#N/A</v>
      </c>
      <c r="E268" s="31" t="e">
        <f>VLOOKUP($A268,級距!$A:$K,11,FALSE)</f>
        <v>#N/A</v>
      </c>
      <c r="F268" s="31">
        <f t="shared" si="7"/>
        <v>1</v>
      </c>
    </row>
    <row r="269" spans="1:6" x14ac:dyDescent="0.25">
      <c r="A269" s="46" t="s">
        <v>205</v>
      </c>
      <c r="B269" s="45">
        <v>3100</v>
      </c>
      <c r="C269" s="31">
        <f>VLOOKUP($A269,級距!$A:$K,9,FALSE)</f>
        <v>7</v>
      </c>
      <c r="D269" s="31">
        <f>VLOOKUP($A269,級距!$A:$K,10,FALSE)</f>
        <v>7</v>
      </c>
      <c r="E269" s="31">
        <f>VLOOKUP($A269,級距!$A:$K,11,FALSE)</f>
        <v>4</v>
      </c>
      <c r="F269" s="31">
        <f t="shared" si="7"/>
        <v>1</v>
      </c>
    </row>
    <row r="270" spans="1:6" x14ac:dyDescent="0.25">
      <c r="A270" s="46" t="s">
        <v>713</v>
      </c>
      <c r="B270" s="45">
        <v>-5800</v>
      </c>
      <c r="C270" s="31" t="e">
        <f>VLOOKUP($A270,級距!$A:$K,9,FALSE)</f>
        <v>#N/A</v>
      </c>
      <c r="D270" s="31" t="e">
        <f>VLOOKUP($A270,級距!$A:$K,10,FALSE)</f>
        <v>#N/A</v>
      </c>
      <c r="E270" s="31" t="e">
        <f>VLOOKUP($A270,級距!$A:$K,11,FALSE)</f>
        <v>#N/A</v>
      </c>
      <c r="F270" s="31">
        <f t="shared" si="7"/>
        <v>1</v>
      </c>
    </row>
    <row r="271" spans="1:6" x14ac:dyDescent="0.25">
      <c r="A271" s="46" t="s">
        <v>714</v>
      </c>
      <c r="B271" s="45">
        <v>-1400</v>
      </c>
      <c r="C271" s="31" t="e">
        <f>VLOOKUP($A271,級距!$A:$K,9,FALSE)</f>
        <v>#N/A</v>
      </c>
      <c r="D271" s="31" t="e">
        <f>VLOOKUP($A271,級距!$A:$K,10,FALSE)</f>
        <v>#N/A</v>
      </c>
      <c r="E271" s="31" t="e">
        <f>VLOOKUP($A271,級距!$A:$K,11,FALSE)</f>
        <v>#N/A</v>
      </c>
      <c r="F271" s="31">
        <f t="shared" si="7"/>
        <v>1</v>
      </c>
    </row>
    <row r="272" spans="1:6" x14ac:dyDescent="0.25">
      <c r="A272" s="46" t="s">
        <v>715</v>
      </c>
      <c r="B272" s="45">
        <v>-5400</v>
      </c>
      <c r="C272" s="31" t="e">
        <f>VLOOKUP($A272,級距!$A:$K,9,FALSE)</f>
        <v>#N/A</v>
      </c>
      <c r="D272" s="31" t="e">
        <f>VLOOKUP($A272,級距!$A:$K,10,FALSE)</f>
        <v>#N/A</v>
      </c>
      <c r="E272" s="31" t="e">
        <f>VLOOKUP($A272,級距!$A:$K,11,FALSE)</f>
        <v>#N/A</v>
      </c>
      <c r="F272" s="31">
        <f t="shared" si="7"/>
        <v>1</v>
      </c>
    </row>
    <row r="273" spans="1:6" x14ac:dyDescent="0.25">
      <c r="A273" s="46" t="s">
        <v>194</v>
      </c>
      <c r="B273" s="45">
        <v>3100</v>
      </c>
      <c r="C273" s="31" t="e">
        <f>VLOOKUP($A273,級距!$A:$K,9,FALSE)</f>
        <v>#N/A</v>
      </c>
      <c r="D273" s="31" t="e">
        <f>VLOOKUP($A273,級距!$A:$K,10,FALSE)</f>
        <v>#N/A</v>
      </c>
      <c r="E273" s="31" t="e">
        <f>VLOOKUP($A273,級距!$A:$K,11,FALSE)</f>
        <v>#N/A</v>
      </c>
      <c r="F273" s="31">
        <f t="shared" si="7"/>
        <v>1</v>
      </c>
    </row>
    <row r="274" spans="1:6" x14ac:dyDescent="0.25">
      <c r="A274" s="46" t="s">
        <v>716</v>
      </c>
      <c r="B274" s="45">
        <v>-200</v>
      </c>
      <c r="C274" s="31" t="e">
        <f>VLOOKUP($A274,級距!$A:$K,9,FALSE)</f>
        <v>#N/A</v>
      </c>
      <c r="D274" s="31" t="e">
        <f>VLOOKUP($A274,級距!$A:$K,10,FALSE)</f>
        <v>#N/A</v>
      </c>
      <c r="E274" s="31" t="e">
        <f>VLOOKUP($A274,級距!$A:$K,11,FALSE)</f>
        <v>#N/A</v>
      </c>
      <c r="F274" s="31">
        <f t="shared" si="7"/>
        <v>1</v>
      </c>
    </row>
    <row r="275" spans="1:6" x14ac:dyDescent="0.25">
      <c r="A275" s="46" t="s">
        <v>717</v>
      </c>
      <c r="B275" s="45">
        <v>5600</v>
      </c>
      <c r="C275" s="31" t="e">
        <f>VLOOKUP($A275,級距!$A:$K,9,FALSE)</f>
        <v>#N/A</v>
      </c>
      <c r="D275" s="31" t="e">
        <f>VLOOKUP($A275,級距!$A:$K,10,FALSE)</f>
        <v>#N/A</v>
      </c>
      <c r="E275" s="31" t="e">
        <f>VLOOKUP($A275,級距!$A:$K,11,FALSE)</f>
        <v>#N/A</v>
      </c>
      <c r="F275" s="31">
        <f t="shared" si="7"/>
        <v>1</v>
      </c>
    </row>
    <row r="276" spans="1:6" x14ac:dyDescent="0.25">
      <c r="A276" s="46" t="s">
        <v>718</v>
      </c>
      <c r="B276" s="45">
        <v>11600</v>
      </c>
      <c r="C276" s="31" t="e">
        <f>VLOOKUP($A276,級距!$A:$K,9,FALSE)</f>
        <v>#N/A</v>
      </c>
      <c r="D276" s="31" t="e">
        <f>VLOOKUP($A276,級距!$A:$K,10,FALSE)</f>
        <v>#N/A</v>
      </c>
      <c r="E276" s="31" t="e">
        <f>VLOOKUP($A276,級距!$A:$K,11,FALSE)</f>
        <v>#N/A</v>
      </c>
      <c r="F276" s="31">
        <f t="shared" si="7"/>
        <v>1</v>
      </c>
    </row>
    <row r="277" spans="1:6" x14ac:dyDescent="0.25">
      <c r="A277" s="46" t="s">
        <v>719</v>
      </c>
      <c r="B277" s="45">
        <v>-5400</v>
      </c>
      <c r="C277" s="31" t="e">
        <f>VLOOKUP($A277,級距!$A:$K,9,FALSE)</f>
        <v>#N/A</v>
      </c>
      <c r="D277" s="31" t="e">
        <f>VLOOKUP($A277,級距!$A:$K,10,FALSE)</f>
        <v>#N/A</v>
      </c>
      <c r="E277" s="31" t="e">
        <f>VLOOKUP($A277,級距!$A:$K,11,FALSE)</f>
        <v>#N/A</v>
      </c>
      <c r="F277" s="31">
        <f t="shared" si="7"/>
        <v>1</v>
      </c>
    </row>
    <row r="278" spans="1:6" x14ac:dyDescent="0.25">
      <c r="A278" s="46" t="s">
        <v>720</v>
      </c>
      <c r="B278" s="45">
        <v>-400</v>
      </c>
      <c r="C278" s="31" t="e">
        <f>VLOOKUP($A278,級距!$A:$K,9,FALSE)</f>
        <v>#N/A</v>
      </c>
      <c r="D278" s="31" t="e">
        <f>VLOOKUP($A278,級距!$A:$K,10,FALSE)</f>
        <v>#N/A</v>
      </c>
      <c r="E278" s="31" t="e">
        <f>VLOOKUP($A278,級距!$A:$K,11,FALSE)</f>
        <v>#N/A</v>
      </c>
      <c r="F278" s="31">
        <f t="shared" si="7"/>
        <v>1</v>
      </c>
    </row>
    <row r="279" spans="1:6" x14ac:dyDescent="0.25">
      <c r="A279" s="46" t="s">
        <v>188</v>
      </c>
      <c r="B279" s="45">
        <v>500</v>
      </c>
      <c r="C279" s="31" t="e">
        <f>VLOOKUP($A279,級距!$A:$K,9,FALSE)</f>
        <v>#N/A</v>
      </c>
      <c r="D279" s="31" t="e">
        <f>VLOOKUP($A279,級距!$A:$K,10,FALSE)</f>
        <v>#N/A</v>
      </c>
      <c r="E279" s="31" t="e">
        <f>VLOOKUP($A279,級距!$A:$K,11,FALSE)</f>
        <v>#N/A</v>
      </c>
      <c r="F279" s="31">
        <f t="shared" si="7"/>
        <v>1</v>
      </c>
    </row>
    <row r="280" spans="1:6" x14ac:dyDescent="0.25">
      <c r="A280" s="46" t="s">
        <v>721</v>
      </c>
      <c r="B280" s="45">
        <v>-5400</v>
      </c>
      <c r="C280" s="31" t="e">
        <f>VLOOKUP($A280,級距!$A:$K,9,FALSE)</f>
        <v>#N/A</v>
      </c>
      <c r="D280" s="31" t="e">
        <f>VLOOKUP($A280,級距!$A:$K,10,FALSE)</f>
        <v>#N/A</v>
      </c>
      <c r="E280" s="31" t="e">
        <f>VLOOKUP($A280,級距!$A:$K,11,FALSE)</f>
        <v>#N/A</v>
      </c>
      <c r="F280" s="31">
        <f t="shared" si="7"/>
        <v>1</v>
      </c>
    </row>
    <row r="281" spans="1:6" x14ac:dyDescent="0.25">
      <c r="A281" s="46" t="s">
        <v>185</v>
      </c>
      <c r="B281" s="45">
        <v>-100</v>
      </c>
      <c r="C281" s="31">
        <f>VLOOKUP($A281,級距!$A:$K,9,FALSE)</f>
        <v>5</v>
      </c>
      <c r="D281" s="31">
        <f>VLOOKUP($A281,級距!$A:$K,10,FALSE)</f>
        <v>7</v>
      </c>
      <c r="E281" s="31">
        <f>VLOOKUP($A281,級距!$A:$K,11,FALSE)</f>
        <v>3</v>
      </c>
      <c r="F281" s="31">
        <f t="shared" si="7"/>
        <v>1</v>
      </c>
    </row>
    <row r="282" spans="1:6" x14ac:dyDescent="0.25">
      <c r="A282" s="46" t="s">
        <v>722</v>
      </c>
      <c r="B282" s="45">
        <v>-800</v>
      </c>
      <c r="C282" s="31" t="e">
        <f>VLOOKUP($A282,級距!$A:$K,9,FALSE)</f>
        <v>#N/A</v>
      </c>
      <c r="D282" s="31" t="e">
        <f>VLOOKUP($A282,級距!$A:$K,10,FALSE)</f>
        <v>#N/A</v>
      </c>
      <c r="E282" s="31" t="e">
        <f>VLOOKUP($A282,級距!$A:$K,11,FALSE)</f>
        <v>#N/A</v>
      </c>
      <c r="F282" s="31">
        <f t="shared" si="7"/>
        <v>1</v>
      </c>
    </row>
    <row r="283" spans="1:6" x14ac:dyDescent="0.25">
      <c r="A283" s="46" t="s">
        <v>723</v>
      </c>
      <c r="B283" s="45">
        <v>6100</v>
      </c>
      <c r="C283" s="31" t="e">
        <f>VLOOKUP($A283,級距!$A:$K,9,FALSE)</f>
        <v>#N/A</v>
      </c>
      <c r="D283" s="31" t="e">
        <f>VLOOKUP($A283,級距!$A:$K,10,FALSE)</f>
        <v>#N/A</v>
      </c>
      <c r="E283" s="31" t="e">
        <f>VLOOKUP($A283,級距!$A:$K,11,FALSE)</f>
        <v>#N/A</v>
      </c>
      <c r="F283" s="31">
        <f t="shared" si="7"/>
        <v>1</v>
      </c>
    </row>
    <row r="284" spans="1:6" x14ac:dyDescent="0.25">
      <c r="A284" s="46" t="s">
        <v>724</v>
      </c>
      <c r="B284" s="45">
        <v>34500</v>
      </c>
      <c r="C284" s="31" t="e">
        <f>VLOOKUP($A284,級距!$A:$K,9,FALSE)</f>
        <v>#N/A</v>
      </c>
      <c r="D284" s="31" t="e">
        <f>VLOOKUP($A284,級距!$A:$K,10,FALSE)</f>
        <v>#N/A</v>
      </c>
      <c r="E284" s="31" t="e">
        <f>VLOOKUP($A284,級距!$A:$K,11,FALSE)</f>
        <v>#N/A</v>
      </c>
      <c r="F284" s="31">
        <f t="shared" si="7"/>
        <v>1</v>
      </c>
    </row>
    <row r="285" spans="1:6" x14ac:dyDescent="0.25">
      <c r="A285" s="46" t="s">
        <v>171</v>
      </c>
      <c r="B285" s="45">
        <v>10950</v>
      </c>
      <c r="C285" s="31" t="e">
        <f>VLOOKUP($A285,級距!$A:$K,9,FALSE)</f>
        <v>#N/A</v>
      </c>
      <c r="D285" s="31" t="e">
        <f>VLOOKUP($A285,級距!$A:$K,10,FALSE)</f>
        <v>#N/A</v>
      </c>
      <c r="E285" s="31" t="e">
        <f>VLOOKUP($A285,級距!$A:$K,11,FALSE)</f>
        <v>#N/A</v>
      </c>
      <c r="F285" s="31">
        <f t="shared" si="7"/>
        <v>1</v>
      </c>
    </row>
    <row r="286" spans="1:6" x14ac:dyDescent="0.25">
      <c r="A286" s="46" t="s">
        <v>725</v>
      </c>
      <c r="B286" s="45">
        <v>-400</v>
      </c>
      <c r="C286" s="31" t="e">
        <f>VLOOKUP($A286,級距!$A:$K,9,FALSE)</f>
        <v>#N/A</v>
      </c>
      <c r="D286" s="31" t="e">
        <f>VLOOKUP($A286,級距!$A:$K,10,FALSE)</f>
        <v>#N/A</v>
      </c>
      <c r="E286" s="31" t="e">
        <f>VLOOKUP($A286,級距!$A:$K,11,FALSE)</f>
        <v>#N/A</v>
      </c>
      <c r="F286" s="31">
        <f t="shared" si="7"/>
        <v>1</v>
      </c>
    </row>
    <row r="287" spans="1:6" x14ac:dyDescent="0.25">
      <c r="A287" s="46" t="s">
        <v>726</v>
      </c>
      <c r="B287" s="45">
        <v>300</v>
      </c>
      <c r="C287" s="31" t="e">
        <f>VLOOKUP($A287,級距!$A:$K,9,FALSE)</f>
        <v>#N/A</v>
      </c>
      <c r="D287" s="31" t="e">
        <f>VLOOKUP($A287,級距!$A:$K,10,FALSE)</f>
        <v>#N/A</v>
      </c>
      <c r="E287" s="31" t="e">
        <f>VLOOKUP($A287,級距!$A:$K,11,FALSE)</f>
        <v>#N/A</v>
      </c>
      <c r="F287" s="31">
        <f t="shared" si="7"/>
        <v>1</v>
      </c>
    </row>
    <row r="288" spans="1:6" x14ac:dyDescent="0.25">
      <c r="A288" s="46" t="s">
        <v>727</v>
      </c>
      <c r="B288" s="45">
        <v>-1100</v>
      </c>
      <c r="C288" s="31" t="e">
        <f>VLOOKUP($A288,級距!$A:$K,9,FALSE)</f>
        <v>#N/A</v>
      </c>
      <c r="D288" s="31" t="e">
        <f>VLOOKUP($A288,級距!$A:$K,10,FALSE)</f>
        <v>#N/A</v>
      </c>
      <c r="E288" s="31" t="e">
        <f>VLOOKUP($A288,級距!$A:$K,11,FALSE)</f>
        <v>#N/A</v>
      </c>
      <c r="F288" s="31">
        <f t="shared" si="7"/>
        <v>1</v>
      </c>
    </row>
    <row r="289" spans="1:6" x14ac:dyDescent="0.25">
      <c r="A289" s="46" t="s">
        <v>728</v>
      </c>
      <c r="B289" s="45">
        <v>2600</v>
      </c>
      <c r="C289" s="31" t="e">
        <f>VLOOKUP($A289,級距!$A:$K,9,FALSE)</f>
        <v>#N/A</v>
      </c>
      <c r="D289" s="31" t="e">
        <f>VLOOKUP($A289,級距!$A:$K,10,FALSE)</f>
        <v>#N/A</v>
      </c>
      <c r="E289" s="31" t="e">
        <f>VLOOKUP($A289,級距!$A:$K,11,FALSE)</f>
        <v>#N/A</v>
      </c>
      <c r="F289" s="31">
        <f t="shared" si="7"/>
        <v>1</v>
      </c>
    </row>
    <row r="290" spans="1:6" x14ac:dyDescent="0.25">
      <c r="A290" s="46" t="s">
        <v>729</v>
      </c>
      <c r="B290" s="45">
        <v>-200</v>
      </c>
      <c r="C290" s="31" t="e">
        <f>VLOOKUP($A290,級距!$A:$K,9,FALSE)</f>
        <v>#N/A</v>
      </c>
      <c r="D290" s="31" t="e">
        <f>VLOOKUP($A290,級距!$A:$K,10,FALSE)</f>
        <v>#N/A</v>
      </c>
      <c r="E290" s="31" t="e">
        <f>VLOOKUP($A290,級距!$A:$K,11,FALSE)</f>
        <v>#N/A</v>
      </c>
      <c r="F290" s="31">
        <f t="shared" si="7"/>
        <v>1</v>
      </c>
    </row>
    <row r="291" spans="1:6" x14ac:dyDescent="0.25">
      <c r="A291" s="46" t="s">
        <v>730</v>
      </c>
      <c r="B291" s="45">
        <v>-400</v>
      </c>
      <c r="C291" s="31" t="e">
        <f>VLOOKUP($A291,級距!$A:$K,9,FALSE)</f>
        <v>#N/A</v>
      </c>
      <c r="D291" s="31" t="e">
        <f>VLOOKUP($A291,級距!$A:$K,10,FALSE)</f>
        <v>#N/A</v>
      </c>
      <c r="E291" s="31" t="e">
        <f>VLOOKUP($A291,級距!$A:$K,11,FALSE)</f>
        <v>#N/A</v>
      </c>
      <c r="F291" s="31">
        <f t="shared" si="7"/>
        <v>1</v>
      </c>
    </row>
    <row r="292" spans="1:6" x14ac:dyDescent="0.25">
      <c r="A292" s="46" t="s">
        <v>157</v>
      </c>
      <c r="B292" s="45">
        <v>43650</v>
      </c>
      <c r="C292" s="31" t="e">
        <f>VLOOKUP($A292,級距!$A:$K,9,FALSE)</f>
        <v>#N/A</v>
      </c>
      <c r="D292" s="31" t="e">
        <f>VLOOKUP($A292,級距!$A:$K,10,FALSE)</f>
        <v>#N/A</v>
      </c>
      <c r="E292" s="31" t="e">
        <f>VLOOKUP($A292,級距!$A:$K,11,FALSE)</f>
        <v>#N/A</v>
      </c>
      <c r="F292" s="31">
        <f t="shared" si="7"/>
        <v>1</v>
      </c>
    </row>
    <row r="293" spans="1:6" x14ac:dyDescent="0.25">
      <c r="A293" s="46" t="s">
        <v>731</v>
      </c>
      <c r="B293" s="45">
        <v>18350</v>
      </c>
      <c r="C293" s="31" t="e">
        <f>VLOOKUP($A293,級距!$A:$K,9,FALSE)</f>
        <v>#N/A</v>
      </c>
      <c r="D293" s="31" t="e">
        <f>VLOOKUP($A293,級距!$A:$K,10,FALSE)</f>
        <v>#N/A</v>
      </c>
      <c r="E293" s="31" t="e">
        <f>VLOOKUP($A293,級距!$A:$K,11,FALSE)</f>
        <v>#N/A</v>
      </c>
      <c r="F293" s="31">
        <f t="shared" si="7"/>
        <v>1</v>
      </c>
    </row>
    <row r="294" spans="1:6" x14ac:dyDescent="0.25">
      <c r="A294" s="46" t="s">
        <v>732</v>
      </c>
      <c r="B294" s="45">
        <v>-5400</v>
      </c>
      <c r="C294" s="31" t="e">
        <f>VLOOKUP($A294,級距!$A:$K,9,FALSE)</f>
        <v>#N/A</v>
      </c>
      <c r="D294" s="31" t="e">
        <f>VLOOKUP($A294,級距!$A:$K,10,FALSE)</f>
        <v>#N/A</v>
      </c>
      <c r="E294" s="31" t="e">
        <f>VLOOKUP($A294,級距!$A:$K,11,FALSE)</f>
        <v>#N/A</v>
      </c>
      <c r="F294" s="31">
        <f t="shared" si="7"/>
        <v>1</v>
      </c>
    </row>
    <row r="295" spans="1:6" x14ac:dyDescent="0.25">
      <c r="A295" s="46" t="s">
        <v>151</v>
      </c>
      <c r="B295" s="45">
        <v>-5400</v>
      </c>
      <c r="C295" s="31">
        <f>VLOOKUP($A295,級距!$A:$K,9,FALSE)</f>
        <v>10</v>
      </c>
      <c r="D295" s="31">
        <f>VLOOKUP($A295,級距!$A:$K,10,FALSE)</f>
        <v>9</v>
      </c>
      <c r="E295" s="31">
        <f>VLOOKUP($A295,級距!$A:$K,11,FALSE)</f>
        <v>4</v>
      </c>
      <c r="F295" s="31">
        <f t="shared" si="7"/>
        <v>1</v>
      </c>
    </row>
    <row r="296" spans="1:6" x14ac:dyDescent="0.25">
      <c r="A296" s="46" t="s">
        <v>149</v>
      </c>
      <c r="B296" s="45">
        <v>-5400</v>
      </c>
      <c r="C296" s="31">
        <f>VLOOKUP($A296,級距!$A:$K,9,FALSE)</f>
        <v>5</v>
      </c>
      <c r="D296" s="31">
        <f>VLOOKUP($A296,級距!$A:$K,10,FALSE)</f>
        <v>5</v>
      </c>
      <c r="E296" s="31">
        <f>VLOOKUP($A296,級距!$A:$K,11,FALSE)</f>
        <v>2</v>
      </c>
      <c r="F296" s="31">
        <f t="shared" si="7"/>
        <v>1</v>
      </c>
    </row>
    <row r="297" spans="1:6" x14ac:dyDescent="0.25">
      <c r="A297" s="46" t="s">
        <v>147</v>
      </c>
      <c r="B297" s="45">
        <v>-5400</v>
      </c>
      <c r="C297" s="31">
        <f>VLOOKUP($A297,級距!$A:$K,9,FALSE)</f>
        <v>10</v>
      </c>
      <c r="D297" s="31">
        <f>VLOOKUP($A297,級距!$A:$K,10,FALSE)</f>
        <v>7</v>
      </c>
      <c r="E297" s="31">
        <f>VLOOKUP($A297,級距!$A:$K,11,FALSE)</f>
        <v>4</v>
      </c>
      <c r="F297" s="31">
        <f t="shared" si="7"/>
        <v>1</v>
      </c>
    </row>
    <row r="298" spans="1:6" x14ac:dyDescent="0.25">
      <c r="A298" s="46" t="s">
        <v>145</v>
      </c>
      <c r="B298" s="45">
        <v>-3050</v>
      </c>
      <c r="C298" s="31">
        <f>VLOOKUP($A298,級距!$A:$K,9,FALSE)</f>
        <v>8</v>
      </c>
      <c r="D298" s="31">
        <f>VLOOKUP($A298,級距!$A:$K,10,FALSE)</f>
        <v>7</v>
      </c>
      <c r="E298" s="31">
        <f>VLOOKUP($A298,級距!$A:$K,11,FALSE)</f>
        <v>4</v>
      </c>
      <c r="F298" s="31">
        <f t="shared" si="7"/>
        <v>1</v>
      </c>
    </row>
    <row r="299" spans="1:6" x14ac:dyDescent="0.25">
      <c r="A299" s="46" t="s">
        <v>143</v>
      </c>
      <c r="B299" s="45">
        <v>-5400</v>
      </c>
      <c r="C299" s="31">
        <f>VLOOKUP($A299,級距!$A:$K,9,FALSE)</f>
        <v>1</v>
      </c>
      <c r="D299" s="31">
        <f>VLOOKUP($A299,級距!$A:$K,10,FALSE)</f>
        <v>2</v>
      </c>
      <c r="E299" s="31">
        <f>VLOOKUP($A299,級距!$A:$K,11,FALSE)</f>
        <v>2</v>
      </c>
      <c r="F299" s="31">
        <f t="shared" si="7"/>
        <v>1</v>
      </c>
    </row>
    <row r="300" spans="1:6" x14ac:dyDescent="0.25">
      <c r="A300" s="46" t="s">
        <v>141</v>
      </c>
      <c r="B300" s="45">
        <v>-5400</v>
      </c>
      <c r="C300" s="31">
        <f>VLOOKUP($A300,級距!$A:$K,9,FALSE)</f>
        <v>5</v>
      </c>
      <c r="D300" s="31">
        <f>VLOOKUP($A300,級距!$A:$K,10,FALSE)</f>
        <v>7</v>
      </c>
      <c r="E300" s="31">
        <f>VLOOKUP($A300,級距!$A:$K,11,FALSE)</f>
        <v>3</v>
      </c>
      <c r="F300" s="31">
        <f t="shared" si="7"/>
        <v>1</v>
      </c>
    </row>
    <row r="301" spans="1:6" x14ac:dyDescent="0.25">
      <c r="A301" s="46" t="s">
        <v>140</v>
      </c>
      <c r="B301" s="45">
        <v>7700</v>
      </c>
      <c r="C301" s="31">
        <f>VLOOKUP($A301,級距!$A:$K,9,FALSE)</f>
        <v>9</v>
      </c>
      <c r="D301" s="31">
        <f>VLOOKUP($A301,級距!$A:$K,10,FALSE)</f>
        <v>10</v>
      </c>
      <c r="E301" s="31">
        <f>VLOOKUP($A301,級距!$A:$K,11,FALSE)</f>
        <v>4</v>
      </c>
      <c r="F301" s="31">
        <f t="shared" si="7"/>
        <v>1</v>
      </c>
    </row>
    <row r="302" spans="1:6" x14ac:dyDescent="0.25">
      <c r="A302" s="46" t="s">
        <v>137</v>
      </c>
      <c r="B302" s="45">
        <v>7500</v>
      </c>
      <c r="C302" s="31">
        <f>VLOOKUP($A302,級距!$A:$K,9,FALSE)</f>
        <v>3</v>
      </c>
      <c r="D302" s="31">
        <f>VLOOKUP($A302,級距!$A:$K,10,FALSE)</f>
        <v>6</v>
      </c>
      <c r="E302" s="31">
        <f>VLOOKUP($A302,級距!$A:$K,11,FALSE)</f>
        <v>2</v>
      </c>
      <c r="F302" s="31">
        <f t="shared" si="7"/>
        <v>1</v>
      </c>
    </row>
    <row r="303" spans="1:6" x14ac:dyDescent="0.25">
      <c r="A303" s="46" t="s">
        <v>133</v>
      </c>
      <c r="B303" s="45">
        <v>1800</v>
      </c>
      <c r="C303" s="31">
        <f>VLOOKUP($A303,級距!$A:$K,9,FALSE)</f>
        <v>1</v>
      </c>
      <c r="D303" s="31">
        <f>VLOOKUP($A303,級距!$A:$K,10,FALSE)</f>
        <v>5</v>
      </c>
      <c r="E303" s="31">
        <f>VLOOKUP($A303,級距!$A:$K,11,FALSE)</f>
        <v>2</v>
      </c>
      <c r="F303" s="31">
        <f t="shared" si="7"/>
        <v>1</v>
      </c>
    </row>
    <row r="304" spans="1:6" x14ac:dyDescent="0.25">
      <c r="A304" s="46" t="s">
        <v>130</v>
      </c>
      <c r="B304" s="45">
        <v>-6400</v>
      </c>
      <c r="C304" s="31">
        <f>VLOOKUP($A304,級距!$A:$K,9,FALSE)</f>
        <v>1</v>
      </c>
      <c r="D304" s="31">
        <f>VLOOKUP($A304,級距!$A:$K,10,FALSE)</f>
        <v>6</v>
      </c>
      <c r="E304" s="31">
        <f>VLOOKUP($A304,級距!$A:$K,11,FALSE)</f>
        <v>2</v>
      </c>
      <c r="F304" s="31">
        <f t="shared" si="7"/>
        <v>1</v>
      </c>
    </row>
    <row r="305" spans="1:6" x14ac:dyDescent="0.25">
      <c r="A305" s="46" t="s">
        <v>129</v>
      </c>
      <c r="B305" s="45">
        <v>3550</v>
      </c>
      <c r="C305" s="31">
        <f>VLOOKUP($A305,級距!$A:$K,9,FALSE)</f>
        <v>2</v>
      </c>
      <c r="D305" s="31">
        <f>VLOOKUP($A305,級距!$A:$K,10,FALSE)</f>
        <v>4</v>
      </c>
      <c r="E305" s="31">
        <f>VLOOKUP($A305,級距!$A:$K,11,FALSE)</f>
        <v>2</v>
      </c>
      <c r="F305" s="31">
        <f t="shared" si="7"/>
        <v>1</v>
      </c>
    </row>
    <row r="306" spans="1:6" x14ac:dyDescent="0.25">
      <c r="A306" s="46" t="s">
        <v>127</v>
      </c>
      <c r="B306" s="45">
        <v>1300</v>
      </c>
      <c r="C306" s="31">
        <f>VLOOKUP($A306,級距!$A:$K,9,FALSE)</f>
        <v>3</v>
      </c>
      <c r="D306" s="31">
        <f>VLOOKUP($A306,級距!$A:$K,10,FALSE)</f>
        <v>3</v>
      </c>
      <c r="E306" s="31">
        <f>VLOOKUP($A306,級距!$A:$K,11,FALSE)</f>
        <v>2</v>
      </c>
      <c r="F306" s="31">
        <f t="shared" si="7"/>
        <v>1</v>
      </c>
    </row>
    <row r="307" spans="1:6" x14ac:dyDescent="0.25">
      <c r="A307" s="46" t="s">
        <v>126</v>
      </c>
      <c r="B307" s="45">
        <v>5200</v>
      </c>
      <c r="C307" s="31">
        <f>VLOOKUP($A307,級距!$A:$K,9,FALSE)</f>
        <v>8</v>
      </c>
      <c r="D307" s="31">
        <f>VLOOKUP($A307,級距!$A:$K,10,FALSE)</f>
        <v>9</v>
      </c>
      <c r="E307" s="31">
        <f>VLOOKUP($A307,級距!$A:$K,11,FALSE)</f>
        <v>4</v>
      </c>
      <c r="F307" s="31">
        <f t="shared" si="7"/>
        <v>1</v>
      </c>
    </row>
    <row r="308" spans="1:6" x14ac:dyDescent="0.25">
      <c r="A308" s="46" t="s">
        <v>125</v>
      </c>
      <c r="B308" s="45">
        <v>-6300</v>
      </c>
      <c r="C308" s="31" t="e">
        <f>VLOOKUP($A308,級距!$A:$K,9,FALSE)</f>
        <v>#N/A</v>
      </c>
      <c r="D308" s="31" t="e">
        <f>VLOOKUP($A308,級距!$A:$K,10,FALSE)</f>
        <v>#N/A</v>
      </c>
      <c r="E308" s="31" t="e">
        <f>VLOOKUP($A308,級距!$A:$K,11,FALSE)</f>
        <v>#N/A</v>
      </c>
      <c r="F308" s="31">
        <f t="shared" si="7"/>
        <v>1</v>
      </c>
    </row>
    <row r="309" spans="1:6" x14ac:dyDescent="0.25">
      <c r="A309" s="46"/>
    </row>
    <row r="310" spans="1:6" x14ac:dyDescent="0.25">
      <c r="A310" s="46"/>
    </row>
    <row r="311" spans="1:6" x14ac:dyDescent="0.25">
      <c r="A311" s="46"/>
    </row>
    <row r="312" spans="1:6" x14ac:dyDescent="0.25">
      <c r="A312" s="46"/>
    </row>
    <row r="313" spans="1:6" x14ac:dyDescent="0.25">
      <c r="A313" s="46"/>
    </row>
    <row r="314" spans="1:6" x14ac:dyDescent="0.25">
      <c r="A314" s="46"/>
    </row>
    <row r="315" spans="1:6" x14ac:dyDescent="0.25">
      <c r="A315" s="46"/>
    </row>
    <row r="316" spans="1:6" x14ac:dyDescent="0.25">
      <c r="A316" s="46"/>
    </row>
    <row r="317" spans="1:6" x14ac:dyDescent="0.25">
      <c r="A317" s="46"/>
    </row>
    <row r="318" spans="1:6" x14ac:dyDescent="0.25">
      <c r="A318" s="46"/>
    </row>
    <row r="319" spans="1:6" x14ac:dyDescent="0.25">
      <c r="A319" s="46"/>
    </row>
    <row r="320" spans="1:6" x14ac:dyDescent="0.25">
      <c r="A320" s="46"/>
    </row>
    <row r="321" spans="1:1" x14ac:dyDescent="0.25">
      <c r="A321" s="46"/>
    </row>
    <row r="322" spans="1:1" x14ac:dyDescent="0.25">
      <c r="A322" s="46"/>
    </row>
    <row r="323" spans="1:1" x14ac:dyDescent="0.25">
      <c r="A323" s="46"/>
    </row>
    <row r="324" spans="1:1" x14ac:dyDescent="0.25">
      <c r="A324" s="46"/>
    </row>
    <row r="325" spans="1:1" x14ac:dyDescent="0.25">
      <c r="A325" s="46"/>
    </row>
    <row r="326" spans="1:1" x14ac:dyDescent="0.25">
      <c r="A326" s="46"/>
    </row>
    <row r="327" spans="1:1" x14ac:dyDescent="0.25">
      <c r="A327" s="46"/>
    </row>
    <row r="328" spans="1:1" x14ac:dyDescent="0.25">
      <c r="A328" s="46"/>
    </row>
    <row r="329" spans="1:1" x14ac:dyDescent="0.25">
      <c r="A329" s="46"/>
    </row>
    <row r="330" spans="1:1" x14ac:dyDescent="0.25">
      <c r="A330" s="46"/>
    </row>
    <row r="331" spans="1:1" x14ac:dyDescent="0.25">
      <c r="A331" s="46"/>
    </row>
    <row r="332" spans="1:1" x14ac:dyDescent="0.25">
      <c r="A332" s="46"/>
    </row>
    <row r="333" spans="1:1" x14ac:dyDescent="0.25">
      <c r="A333" s="46"/>
    </row>
    <row r="334" spans="1:1" x14ac:dyDescent="0.25">
      <c r="A334" s="46"/>
    </row>
    <row r="335" spans="1:1" x14ac:dyDescent="0.25">
      <c r="A335" s="46"/>
    </row>
    <row r="336" spans="1:1" x14ac:dyDescent="0.25">
      <c r="A336" s="46"/>
    </row>
    <row r="337" spans="1:1" x14ac:dyDescent="0.25">
      <c r="A337" s="46"/>
    </row>
    <row r="338" spans="1:1" x14ac:dyDescent="0.25">
      <c r="A338" s="46"/>
    </row>
    <row r="339" spans="1:1" x14ac:dyDescent="0.25">
      <c r="A339" s="46"/>
    </row>
    <row r="340" spans="1:1" x14ac:dyDescent="0.25">
      <c r="A340" s="46"/>
    </row>
    <row r="341" spans="1:1" x14ac:dyDescent="0.25">
      <c r="A341" s="46"/>
    </row>
    <row r="342" spans="1:1" x14ac:dyDescent="0.25">
      <c r="A342" s="46"/>
    </row>
    <row r="343" spans="1:1" x14ac:dyDescent="0.25">
      <c r="A343" s="46"/>
    </row>
    <row r="344" spans="1:1" x14ac:dyDescent="0.25">
      <c r="A344" s="46"/>
    </row>
    <row r="345" spans="1:1" x14ac:dyDescent="0.25">
      <c r="A345" s="46"/>
    </row>
    <row r="346" spans="1:1" x14ac:dyDescent="0.25">
      <c r="A346" s="46"/>
    </row>
    <row r="347" spans="1:1" x14ac:dyDescent="0.25">
      <c r="A347" s="46"/>
    </row>
    <row r="348" spans="1:1" x14ac:dyDescent="0.25">
      <c r="A348" s="46"/>
    </row>
    <row r="349" spans="1:1" x14ac:dyDescent="0.25">
      <c r="A349" s="46"/>
    </row>
    <row r="350" spans="1:1" x14ac:dyDescent="0.25">
      <c r="A350" s="46"/>
    </row>
    <row r="351" spans="1:1" x14ac:dyDescent="0.25">
      <c r="A351" s="46"/>
    </row>
    <row r="352" spans="1:1" x14ac:dyDescent="0.25">
      <c r="A352" s="46"/>
    </row>
    <row r="353" spans="1:1" x14ac:dyDescent="0.25">
      <c r="A353" s="46"/>
    </row>
    <row r="354" spans="1:1" x14ac:dyDescent="0.25">
      <c r="A354" s="46"/>
    </row>
    <row r="355" spans="1:1" x14ac:dyDescent="0.25">
      <c r="A355" s="46"/>
    </row>
    <row r="356" spans="1:1" x14ac:dyDescent="0.25">
      <c r="A356" s="46"/>
    </row>
    <row r="357" spans="1:1" x14ac:dyDescent="0.25">
      <c r="A357" s="46"/>
    </row>
    <row r="358" spans="1:1" x14ac:dyDescent="0.25">
      <c r="A358" s="46"/>
    </row>
    <row r="359" spans="1:1" x14ac:dyDescent="0.25">
      <c r="A359" s="46"/>
    </row>
    <row r="360" spans="1:1" x14ac:dyDescent="0.25">
      <c r="A360" s="46"/>
    </row>
    <row r="361" spans="1:1" x14ac:dyDescent="0.25">
      <c r="A361" s="46"/>
    </row>
    <row r="362" spans="1:1" x14ac:dyDescent="0.25">
      <c r="A362" s="46"/>
    </row>
    <row r="363" spans="1:1" x14ac:dyDescent="0.25">
      <c r="A363" s="46"/>
    </row>
    <row r="364" spans="1:1" x14ac:dyDescent="0.25">
      <c r="A364" s="46"/>
    </row>
    <row r="365" spans="1:1" x14ac:dyDescent="0.25">
      <c r="A365" s="46"/>
    </row>
    <row r="366" spans="1:1" x14ac:dyDescent="0.25">
      <c r="A366" s="46"/>
    </row>
    <row r="367" spans="1:1" x14ac:dyDescent="0.25">
      <c r="A367" s="46"/>
    </row>
    <row r="368" spans="1:1" x14ac:dyDescent="0.25">
      <c r="A368" s="46"/>
    </row>
    <row r="369" spans="1:1" x14ac:dyDescent="0.25">
      <c r="A369" s="46"/>
    </row>
    <row r="370" spans="1:1" x14ac:dyDescent="0.25">
      <c r="A370" s="46"/>
    </row>
    <row r="371" spans="1:1" x14ac:dyDescent="0.25">
      <c r="A371" s="46"/>
    </row>
    <row r="372" spans="1:1" x14ac:dyDescent="0.25">
      <c r="A372" s="46"/>
    </row>
    <row r="373" spans="1:1" x14ac:dyDescent="0.25">
      <c r="A373" s="46"/>
    </row>
    <row r="374" spans="1:1" x14ac:dyDescent="0.25">
      <c r="A374" s="46"/>
    </row>
    <row r="375" spans="1:1" x14ac:dyDescent="0.25">
      <c r="A375" s="46"/>
    </row>
    <row r="376" spans="1:1" x14ac:dyDescent="0.25">
      <c r="A376" s="46"/>
    </row>
    <row r="377" spans="1:1" x14ac:dyDescent="0.25">
      <c r="A377" s="46"/>
    </row>
    <row r="378" spans="1:1" x14ac:dyDescent="0.25">
      <c r="A378" s="46"/>
    </row>
    <row r="379" spans="1:1" x14ac:dyDescent="0.25">
      <c r="A379" s="46"/>
    </row>
    <row r="380" spans="1:1" x14ac:dyDescent="0.25">
      <c r="A380" s="46"/>
    </row>
    <row r="381" spans="1:1" x14ac:dyDescent="0.25">
      <c r="A381" s="46"/>
    </row>
    <row r="382" spans="1:1" x14ac:dyDescent="0.25">
      <c r="A382" s="46"/>
    </row>
    <row r="383" spans="1:1" x14ac:dyDescent="0.25">
      <c r="A383" s="46"/>
    </row>
    <row r="384" spans="1:1" x14ac:dyDescent="0.25">
      <c r="A384" s="46"/>
    </row>
    <row r="385" spans="1:1" x14ac:dyDescent="0.25">
      <c r="A385" s="46"/>
    </row>
    <row r="386" spans="1:1" x14ac:dyDescent="0.25">
      <c r="A386" s="46"/>
    </row>
    <row r="387" spans="1:1" x14ac:dyDescent="0.25">
      <c r="A387" s="46"/>
    </row>
    <row r="388" spans="1:1" x14ac:dyDescent="0.25">
      <c r="A388" s="46"/>
    </row>
    <row r="389" spans="1:1" x14ac:dyDescent="0.25">
      <c r="A389" s="46"/>
    </row>
    <row r="390" spans="1:1" x14ac:dyDescent="0.25">
      <c r="A390" s="46"/>
    </row>
    <row r="391" spans="1:1" x14ac:dyDescent="0.25">
      <c r="A391" s="46"/>
    </row>
    <row r="392" spans="1:1" x14ac:dyDescent="0.25">
      <c r="A392" s="46"/>
    </row>
    <row r="393" spans="1:1" x14ac:dyDescent="0.25">
      <c r="A393" s="46"/>
    </row>
    <row r="394" spans="1:1" x14ac:dyDescent="0.25">
      <c r="A394" s="46"/>
    </row>
    <row r="395" spans="1:1" x14ac:dyDescent="0.25">
      <c r="A395" s="46"/>
    </row>
    <row r="396" spans="1:1" x14ac:dyDescent="0.25">
      <c r="A396" s="46"/>
    </row>
    <row r="397" spans="1:1" x14ac:dyDescent="0.25">
      <c r="A397" s="46"/>
    </row>
    <row r="398" spans="1:1" x14ac:dyDescent="0.25">
      <c r="A398" s="46"/>
    </row>
    <row r="399" spans="1:1" x14ac:dyDescent="0.25">
      <c r="A399" s="46"/>
    </row>
    <row r="400" spans="1:1" x14ac:dyDescent="0.25">
      <c r="A400" s="46"/>
    </row>
    <row r="401" spans="1:1" x14ac:dyDescent="0.25">
      <c r="A401" s="46"/>
    </row>
    <row r="402" spans="1:1" x14ac:dyDescent="0.25">
      <c r="A402" s="46"/>
    </row>
    <row r="403" spans="1:1" x14ac:dyDescent="0.25">
      <c r="A403" s="46"/>
    </row>
    <row r="404" spans="1:1" x14ac:dyDescent="0.25">
      <c r="A404" s="46"/>
    </row>
    <row r="405" spans="1:1" x14ac:dyDescent="0.25">
      <c r="A405" s="46"/>
    </row>
    <row r="406" spans="1:1" x14ac:dyDescent="0.25">
      <c r="A406" s="46"/>
    </row>
    <row r="407" spans="1:1" x14ac:dyDescent="0.25">
      <c r="A407" s="46"/>
    </row>
    <row r="408" spans="1:1" x14ac:dyDescent="0.25">
      <c r="A408" s="46"/>
    </row>
    <row r="409" spans="1:1" x14ac:dyDescent="0.25">
      <c r="A409" s="46"/>
    </row>
    <row r="410" spans="1:1" x14ac:dyDescent="0.25">
      <c r="A410" s="46"/>
    </row>
    <row r="411" spans="1:1" x14ac:dyDescent="0.25">
      <c r="A411" s="46"/>
    </row>
    <row r="412" spans="1:1" x14ac:dyDescent="0.25">
      <c r="A412" s="46"/>
    </row>
    <row r="413" spans="1:1" x14ac:dyDescent="0.25">
      <c r="A413" s="46"/>
    </row>
    <row r="414" spans="1:1" x14ac:dyDescent="0.25">
      <c r="A414" s="46"/>
    </row>
    <row r="415" spans="1:1" x14ac:dyDescent="0.25">
      <c r="A415" s="46"/>
    </row>
    <row r="416" spans="1:1" x14ac:dyDescent="0.25">
      <c r="A416" s="46"/>
    </row>
    <row r="417" spans="1:1" x14ac:dyDescent="0.25">
      <c r="A417" s="46"/>
    </row>
    <row r="418" spans="1:1" x14ac:dyDescent="0.25">
      <c r="A418" s="46"/>
    </row>
    <row r="419" spans="1:1" x14ac:dyDescent="0.25">
      <c r="A419" s="46"/>
    </row>
    <row r="420" spans="1:1" x14ac:dyDescent="0.25">
      <c r="A420" s="46"/>
    </row>
    <row r="421" spans="1:1" x14ac:dyDescent="0.25">
      <c r="A421" s="46"/>
    </row>
    <row r="422" spans="1:1" x14ac:dyDescent="0.25">
      <c r="A422" s="46"/>
    </row>
    <row r="423" spans="1:1" x14ac:dyDescent="0.25">
      <c r="A423" s="46"/>
    </row>
    <row r="424" spans="1:1" x14ac:dyDescent="0.25">
      <c r="A424" s="46"/>
    </row>
    <row r="425" spans="1:1" x14ac:dyDescent="0.25">
      <c r="A425" s="46"/>
    </row>
    <row r="426" spans="1:1" x14ac:dyDescent="0.25">
      <c r="A426" s="46"/>
    </row>
    <row r="427" spans="1:1" x14ac:dyDescent="0.25">
      <c r="A427" s="46"/>
    </row>
    <row r="428" spans="1:1" x14ac:dyDescent="0.25">
      <c r="A428" s="46"/>
    </row>
    <row r="429" spans="1:1" x14ac:dyDescent="0.25">
      <c r="A429" s="46"/>
    </row>
    <row r="430" spans="1:1" x14ac:dyDescent="0.25">
      <c r="A430" s="46"/>
    </row>
    <row r="431" spans="1:1" x14ac:dyDescent="0.25">
      <c r="A431" s="46"/>
    </row>
    <row r="432" spans="1:1" x14ac:dyDescent="0.25">
      <c r="A432" s="46"/>
    </row>
    <row r="433" spans="1:1" x14ac:dyDescent="0.25">
      <c r="A433" s="46"/>
    </row>
    <row r="434" spans="1:1" x14ac:dyDescent="0.25">
      <c r="A434" s="46"/>
    </row>
    <row r="435" spans="1:1" x14ac:dyDescent="0.25">
      <c r="A435" s="46"/>
    </row>
    <row r="436" spans="1:1" x14ac:dyDescent="0.25">
      <c r="A436" s="46"/>
    </row>
    <row r="437" spans="1:1" x14ac:dyDescent="0.25">
      <c r="A437" s="46"/>
    </row>
    <row r="438" spans="1:1" x14ac:dyDescent="0.25">
      <c r="A438" s="46"/>
    </row>
    <row r="439" spans="1:1" x14ac:dyDescent="0.25">
      <c r="A439" s="46"/>
    </row>
    <row r="440" spans="1:1" x14ac:dyDescent="0.25">
      <c r="A440" s="46"/>
    </row>
    <row r="441" spans="1:1" x14ac:dyDescent="0.25">
      <c r="A441" s="46"/>
    </row>
    <row r="442" spans="1:1" x14ac:dyDescent="0.25">
      <c r="A442" s="46"/>
    </row>
    <row r="443" spans="1:1" x14ac:dyDescent="0.25">
      <c r="A443" s="46"/>
    </row>
    <row r="444" spans="1:1" x14ac:dyDescent="0.25">
      <c r="A444" s="46"/>
    </row>
    <row r="445" spans="1:1" x14ac:dyDescent="0.25">
      <c r="A445" s="46"/>
    </row>
    <row r="446" spans="1:1" x14ac:dyDescent="0.25">
      <c r="A446" s="46"/>
    </row>
    <row r="447" spans="1:1" x14ac:dyDescent="0.25">
      <c r="A447" s="46"/>
    </row>
    <row r="448" spans="1:1" x14ac:dyDescent="0.25">
      <c r="A448" s="46"/>
    </row>
    <row r="449" spans="1:1" x14ac:dyDescent="0.25">
      <c r="A449" s="46"/>
    </row>
    <row r="450" spans="1:1" x14ac:dyDescent="0.25">
      <c r="A450" s="46"/>
    </row>
    <row r="451" spans="1:1" x14ac:dyDescent="0.25">
      <c r="A451" s="46"/>
    </row>
    <row r="452" spans="1:1" x14ac:dyDescent="0.25">
      <c r="A452" s="46"/>
    </row>
    <row r="453" spans="1:1" x14ac:dyDescent="0.25">
      <c r="A453" s="46"/>
    </row>
    <row r="454" spans="1:1" x14ac:dyDescent="0.25">
      <c r="A454" s="46"/>
    </row>
    <row r="455" spans="1:1" x14ac:dyDescent="0.25">
      <c r="A455" s="46"/>
    </row>
    <row r="456" spans="1:1" x14ac:dyDescent="0.25">
      <c r="A456" s="46"/>
    </row>
    <row r="457" spans="1:1" x14ac:dyDescent="0.25">
      <c r="A457" s="46"/>
    </row>
    <row r="458" spans="1:1" x14ac:dyDescent="0.25">
      <c r="A458" s="46"/>
    </row>
    <row r="459" spans="1:1" x14ac:dyDescent="0.25">
      <c r="A459" s="46"/>
    </row>
    <row r="460" spans="1:1" x14ac:dyDescent="0.25">
      <c r="A460" s="46"/>
    </row>
    <row r="461" spans="1:1" x14ac:dyDescent="0.25">
      <c r="A461" s="46"/>
    </row>
    <row r="462" spans="1:1" x14ac:dyDescent="0.25">
      <c r="A462" s="46"/>
    </row>
    <row r="463" spans="1:1" x14ac:dyDescent="0.25">
      <c r="A463" s="46"/>
    </row>
    <row r="464" spans="1:1" x14ac:dyDescent="0.25">
      <c r="A464" s="46"/>
    </row>
    <row r="465" spans="1:1" x14ac:dyDescent="0.25">
      <c r="A465" s="46"/>
    </row>
    <row r="466" spans="1:1" x14ac:dyDescent="0.25">
      <c r="A466" s="46"/>
    </row>
    <row r="467" spans="1:1" x14ac:dyDescent="0.25">
      <c r="A467" s="46"/>
    </row>
    <row r="468" spans="1:1" x14ac:dyDescent="0.25">
      <c r="A468" s="46"/>
    </row>
    <row r="469" spans="1:1" x14ac:dyDescent="0.25">
      <c r="A469" s="46"/>
    </row>
    <row r="470" spans="1:1" x14ac:dyDescent="0.25">
      <c r="A470" s="46"/>
    </row>
    <row r="471" spans="1:1" x14ac:dyDescent="0.25">
      <c r="A471" s="46"/>
    </row>
    <row r="472" spans="1:1" x14ac:dyDescent="0.25">
      <c r="A472" s="46"/>
    </row>
    <row r="473" spans="1:1" x14ac:dyDescent="0.25">
      <c r="A473" s="46"/>
    </row>
    <row r="474" spans="1:1" x14ac:dyDescent="0.25">
      <c r="A474" s="46"/>
    </row>
    <row r="475" spans="1:1" x14ac:dyDescent="0.25">
      <c r="A475" s="46"/>
    </row>
    <row r="476" spans="1:1" x14ac:dyDescent="0.25">
      <c r="A476" s="46"/>
    </row>
    <row r="477" spans="1:1" x14ac:dyDescent="0.25">
      <c r="A477" s="46"/>
    </row>
    <row r="478" spans="1:1" x14ac:dyDescent="0.25">
      <c r="A478" s="46"/>
    </row>
    <row r="479" spans="1:1" x14ac:dyDescent="0.25">
      <c r="A479" s="46"/>
    </row>
    <row r="480" spans="1:1" x14ac:dyDescent="0.25">
      <c r="A480" s="46"/>
    </row>
    <row r="481" spans="1:1" x14ac:dyDescent="0.25">
      <c r="A481" s="46"/>
    </row>
    <row r="482" spans="1:1" x14ac:dyDescent="0.25">
      <c r="A482" s="46"/>
    </row>
    <row r="483" spans="1:1" x14ac:dyDescent="0.25">
      <c r="A483" s="46"/>
    </row>
    <row r="484" spans="1:1" x14ac:dyDescent="0.25">
      <c r="A484" s="46"/>
    </row>
    <row r="485" spans="1:1" x14ac:dyDescent="0.25">
      <c r="A485" s="46"/>
    </row>
    <row r="486" spans="1:1" x14ac:dyDescent="0.25">
      <c r="A486" s="46"/>
    </row>
    <row r="487" spans="1:1" x14ac:dyDescent="0.25">
      <c r="A487" s="46"/>
    </row>
    <row r="488" spans="1:1" x14ac:dyDescent="0.25">
      <c r="A488" s="46"/>
    </row>
    <row r="489" spans="1:1" x14ac:dyDescent="0.25">
      <c r="A489" s="46"/>
    </row>
    <row r="490" spans="1:1" x14ac:dyDescent="0.25">
      <c r="A490" s="46"/>
    </row>
    <row r="491" spans="1:1" x14ac:dyDescent="0.25">
      <c r="A491" s="46"/>
    </row>
    <row r="492" spans="1:1" x14ac:dyDescent="0.25">
      <c r="A492" s="46"/>
    </row>
    <row r="493" spans="1:1" x14ac:dyDescent="0.25">
      <c r="A493" s="46"/>
    </row>
    <row r="494" spans="1:1" x14ac:dyDescent="0.25">
      <c r="A494" s="46"/>
    </row>
    <row r="495" spans="1:1" x14ac:dyDescent="0.25">
      <c r="A495" s="46"/>
    </row>
    <row r="496" spans="1:1" x14ac:dyDescent="0.25">
      <c r="A496" s="46"/>
    </row>
    <row r="497" spans="1:1" x14ac:dyDescent="0.25">
      <c r="A497" s="46"/>
    </row>
    <row r="498" spans="1:1" x14ac:dyDescent="0.25">
      <c r="A498" s="46"/>
    </row>
    <row r="499" spans="1:1" x14ac:dyDescent="0.25">
      <c r="A499" s="46"/>
    </row>
    <row r="500" spans="1:1" x14ac:dyDescent="0.25">
      <c r="A500" s="46"/>
    </row>
    <row r="501" spans="1:1" x14ac:dyDescent="0.25">
      <c r="A501" s="46"/>
    </row>
    <row r="502" spans="1:1" x14ac:dyDescent="0.25">
      <c r="A502" s="46"/>
    </row>
    <row r="503" spans="1:1" x14ac:dyDescent="0.25">
      <c r="A503" s="46"/>
    </row>
    <row r="504" spans="1:1" x14ac:dyDescent="0.25">
      <c r="A504" s="46"/>
    </row>
    <row r="505" spans="1:1" x14ac:dyDescent="0.25">
      <c r="A505" s="46"/>
    </row>
    <row r="506" spans="1:1" x14ac:dyDescent="0.25">
      <c r="A506" s="46"/>
    </row>
    <row r="507" spans="1:1" x14ac:dyDescent="0.25">
      <c r="A507" s="46"/>
    </row>
    <row r="508" spans="1:1" x14ac:dyDescent="0.25">
      <c r="A508" s="46"/>
    </row>
    <row r="509" spans="1:1" x14ac:dyDescent="0.25">
      <c r="A509" s="46"/>
    </row>
    <row r="510" spans="1:1" x14ac:dyDescent="0.25">
      <c r="A510" s="46"/>
    </row>
    <row r="511" spans="1:1" x14ac:dyDescent="0.25">
      <c r="A511" s="46"/>
    </row>
    <row r="512" spans="1:1" x14ac:dyDescent="0.25">
      <c r="A512" s="46"/>
    </row>
    <row r="513" spans="1:1" x14ac:dyDescent="0.25">
      <c r="A513" s="46"/>
    </row>
    <row r="514" spans="1:1" x14ac:dyDescent="0.25">
      <c r="A514" s="46"/>
    </row>
    <row r="515" spans="1:1" x14ac:dyDescent="0.25">
      <c r="A515" s="46"/>
    </row>
    <row r="516" spans="1:1" x14ac:dyDescent="0.25">
      <c r="A516" s="46"/>
    </row>
    <row r="517" spans="1:1" x14ac:dyDescent="0.25">
      <c r="A517" s="46"/>
    </row>
    <row r="518" spans="1:1" x14ac:dyDescent="0.25">
      <c r="A518" s="46"/>
    </row>
    <row r="519" spans="1:1" x14ac:dyDescent="0.25">
      <c r="A519" s="46"/>
    </row>
    <row r="520" spans="1:1" x14ac:dyDescent="0.25">
      <c r="A520" s="46"/>
    </row>
    <row r="521" spans="1:1" x14ac:dyDescent="0.25">
      <c r="A521" s="46"/>
    </row>
    <row r="522" spans="1:1" x14ac:dyDescent="0.25">
      <c r="A522" s="46"/>
    </row>
    <row r="523" spans="1:1" x14ac:dyDescent="0.25">
      <c r="A523" s="46"/>
    </row>
    <row r="524" spans="1:1" x14ac:dyDescent="0.25">
      <c r="A524" s="46"/>
    </row>
    <row r="525" spans="1:1" x14ac:dyDescent="0.25">
      <c r="A525" s="46"/>
    </row>
    <row r="526" spans="1:1" x14ac:dyDescent="0.25">
      <c r="A526" s="46"/>
    </row>
    <row r="527" spans="1:1" x14ac:dyDescent="0.25">
      <c r="A527" s="46"/>
    </row>
    <row r="528" spans="1:1" x14ac:dyDescent="0.25">
      <c r="A528" s="46"/>
    </row>
    <row r="529" spans="1:1" x14ac:dyDescent="0.25">
      <c r="A529" s="46"/>
    </row>
    <row r="530" spans="1:1" x14ac:dyDescent="0.25">
      <c r="A530" s="46"/>
    </row>
    <row r="531" spans="1:1" x14ac:dyDescent="0.25">
      <c r="A531" s="46"/>
    </row>
    <row r="532" spans="1:1" x14ac:dyDescent="0.25">
      <c r="A532" s="46"/>
    </row>
    <row r="533" spans="1:1" x14ac:dyDescent="0.25">
      <c r="A533" s="46"/>
    </row>
    <row r="534" spans="1:1" x14ac:dyDescent="0.25">
      <c r="A534" s="46"/>
    </row>
    <row r="535" spans="1:1" x14ac:dyDescent="0.25">
      <c r="A535" s="46"/>
    </row>
    <row r="536" spans="1:1" x14ac:dyDescent="0.25">
      <c r="A536" s="46"/>
    </row>
    <row r="537" spans="1:1" x14ac:dyDescent="0.25">
      <c r="A537" s="46"/>
    </row>
    <row r="538" spans="1:1" x14ac:dyDescent="0.25">
      <c r="A538" s="46"/>
    </row>
    <row r="539" spans="1:1" x14ac:dyDescent="0.25">
      <c r="A539" s="46"/>
    </row>
    <row r="540" spans="1:1" x14ac:dyDescent="0.25">
      <c r="A540" s="46"/>
    </row>
    <row r="541" spans="1:1" x14ac:dyDescent="0.25">
      <c r="A541" s="46"/>
    </row>
    <row r="542" spans="1:1" x14ac:dyDescent="0.25">
      <c r="A542" s="46"/>
    </row>
    <row r="543" spans="1:1" x14ac:dyDescent="0.25">
      <c r="A543" s="46"/>
    </row>
    <row r="544" spans="1:1" x14ac:dyDescent="0.25">
      <c r="A544" s="46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  <row r="553" spans="1:1" x14ac:dyDescent="0.25">
      <c r="A553" s="46"/>
    </row>
    <row r="554" spans="1:1" x14ac:dyDescent="0.25">
      <c r="A554" s="46"/>
    </row>
    <row r="555" spans="1:1" x14ac:dyDescent="0.25">
      <c r="A555" s="46"/>
    </row>
    <row r="556" spans="1:1" x14ac:dyDescent="0.25">
      <c r="A556" s="46"/>
    </row>
    <row r="557" spans="1:1" x14ac:dyDescent="0.25">
      <c r="A557" s="46"/>
    </row>
    <row r="558" spans="1:1" x14ac:dyDescent="0.25">
      <c r="A558" s="46"/>
    </row>
    <row r="559" spans="1:1" x14ac:dyDescent="0.25">
      <c r="A559" s="46"/>
    </row>
    <row r="560" spans="1:1" x14ac:dyDescent="0.25">
      <c r="A560" s="46"/>
    </row>
    <row r="561" spans="1:1" x14ac:dyDescent="0.25">
      <c r="A561" s="46"/>
    </row>
    <row r="562" spans="1:1" x14ac:dyDescent="0.25">
      <c r="A562" s="46"/>
    </row>
    <row r="563" spans="1:1" x14ac:dyDescent="0.25">
      <c r="A563" s="46"/>
    </row>
    <row r="564" spans="1:1" x14ac:dyDescent="0.25">
      <c r="A564" s="46"/>
    </row>
    <row r="565" spans="1:1" x14ac:dyDescent="0.25">
      <c r="A565" s="46"/>
    </row>
    <row r="566" spans="1:1" x14ac:dyDescent="0.25">
      <c r="A566" s="46"/>
    </row>
    <row r="567" spans="1:1" x14ac:dyDescent="0.25">
      <c r="A567" s="46"/>
    </row>
    <row r="568" spans="1:1" x14ac:dyDescent="0.25">
      <c r="A568" s="46"/>
    </row>
    <row r="569" spans="1:1" x14ac:dyDescent="0.25">
      <c r="A569" s="46"/>
    </row>
    <row r="570" spans="1:1" x14ac:dyDescent="0.25">
      <c r="A570" s="46"/>
    </row>
    <row r="571" spans="1:1" x14ac:dyDescent="0.25">
      <c r="A571" s="46"/>
    </row>
    <row r="572" spans="1:1" x14ac:dyDescent="0.25">
      <c r="A572" s="46"/>
    </row>
    <row r="573" spans="1:1" x14ac:dyDescent="0.25">
      <c r="A573" s="46"/>
    </row>
    <row r="574" spans="1:1" x14ac:dyDescent="0.25">
      <c r="A574" s="46"/>
    </row>
    <row r="575" spans="1:1" x14ac:dyDescent="0.25">
      <c r="A575" s="46"/>
    </row>
    <row r="576" spans="1:1" x14ac:dyDescent="0.25">
      <c r="A576" s="46"/>
    </row>
    <row r="577" spans="1:1" x14ac:dyDescent="0.25">
      <c r="A577" s="46"/>
    </row>
    <row r="578" spans="1:1" x14ac:dyDescent="0.25">
      <c r="A578" s="46"/>
    </row>
    <row r="579" spans="1:1" x14ac:dyDescent="0.25">
      <c r="A579" s="46"/>
    </row>
    <row r="580" spans="1:1" x14ac:dyDescent="0.25">
      <c r="A580" s="46"/>
    </row>
    <row r="581" spans="1:1" x14ac:dyDescent="0.25">
      <c r="A581" s="46"/>
    </row>
    <row r="582" spans="1:1" x14ac:dyDescent="0.25">
      <c r="A582" s="46"/>
    </row>
    <row r="583" spans="1:1" x14ac:dyDescent="0.25">
      <c r="A583" s="46"/>
    </row>
    <row r="584" spans="1:1" x14ac:dyDescent="0.25">
      <c r="A584" s="46"/>
    </row>
    <row r="585" spans="1:1" x14ac:dyDescent="0.25">
      <c r="A585" s="46"/>
    </row>
    <row r="586" spans="1:1" x14ac:dyDescent="0.25">
      <c r="A586" s="46"/>
    </row>
    <row r="587" spans="1:1" x14ac:dyDescent="0.25">
      <c r="A587" s="46"/>
    </row>
    <row r="588" spans="1:1" x14ac:dyDescent="0.25">
      <c r="A588" s="46"/>
    </row>
    <row r="589" spans="1:1" x14ac:dyDescent="0.25">
      <c r="A589" s="46"/>
    </row>
    <row r="590" spans="1:1" x14ac:dyDescent="0.25">
      <c r="A590" s="46"/>
    </row>
    <row r="591" spans="1:1" x14ac:dyDescent="0.25">
      <c r="A591" s="46"/>
    </row>
    <row r="592" spans="1:1" x14ac:dyDescent="0.25">
      <c r="A592" s="46"/>
    </row>
    <row r="593" spans="1:1" x14ac:dyDescent="0.25">
      <c r="A593" s="46"/>
    </row>
    <row r="594" spans="1:1" x14ac:dyDescent="0.25">
      <c r="A594" s="46"/>
    </row>
    <row r="595" spans="1:1" x14ac:dyDescent="0.25">
      <c r="A595" s="46"/>
    </row>
    <row r="596" spans="1:1" x14ac:dyDescent="0.25">
      <c r="A596" s="46"/>
    </row>
    <row r="597" spans="1:1" x14ac:dyDescent="0.25">
      <c r="A597" s="46"/>
    </row>
    <row r="598" spans="1:1" x14ac:dyDescent="0.25">
      <c r="A598" s="46"/>
    </row>
    <row r="599" spans="1:1" x14ac:dyDescent="0.25">
      <c r="A599" s="46"/>
    </row>
    <row r="600" spans="1:1" x14ac:dyDescent="0.25">
      <c r="A600" s="46"/>
    </row>
    <row r="601" spans="1:1" x14ac:dyDescent="0.25">
      <c r="A601" s="46"/>
    </row>
    <row r="602" spans="1:1" x14ac:dyDescent="0.25">
      <c r="A602" s="46"/>
    </row>
    <row r="603" spans="1:1" x14ac:dyDescent="0.25">
      <c r="A603" s="46"/>
    </row>
    <row r="604" spans="1:1" x14ac:dyDescent="0.25">
      <c r="A604" s="46"/>
    </row>
    <row r="605" spans="1:1" x14ac:dyDescent="0.25">
      <c r="A605" s="46"/>
    </row>
    <row r="606" spans="1:1" x14ac:dyDescent="0.25">
      <c r="A606" s="46"/>
    </row>
    <row r="607" spans="1:1" x14ac:dyDescent="0.25">
      <c r="A607" s="46"/>
    </row>
    <row r="608" spans="1:1" x14ac:dyDescent="0.25">
      <c r="A608" s="46"/>
    </row>
    <row r="609" spans="1:1" x14ac:dyDescent="0.25">
      <c r="A609" s="46"/>
    </row>
    <row r="610" spans="1:1" x14ac:dyDescent="0.25">
      <c r="A610" s="46"/>
    </row>
    <row r="611" spans="1:1" x14ac:dyDescent="0.25">
      <c r="A611" s="46"/>
    </row>
    <row r="612" spans="1:1" x14ac:dyDescent="0.25">
      <c r="A612" s="46"/>
    </row>
    <row r="613" spans="1:1" x14ac:dyDescent="0.25">
      <c r="A613" s="46"/>
    </row>
    <row r="614" spans="1:1" x14ac:dyDescent="0.25">
      <c r="A614" s="46"/>
    </row>
    <row r="615" spans="1:1" x14ac:dyDescent="0.25">
      <c r="A615" s="46"/>
    </row>
    <row r="616" spans="1:1" x14ac:dyDescent="0.25">
      <c r="A616" s="46"/>
    </row>
    <row r="617" spans="1:1" x14ac:dyDescent="0.25">
      <c r="A617" s="46"/>
    </row>
    <row r="618" spans="1:1" x14ac:dyDescent="0.25">
      <c r="A618" s="46"/>
    </row>
    <row r="619" spans="1:1" x14ac:dyDescent="0.25">
      <c r="A619" s="46"/>
    </row>
    <row r="620" spans="1:1" x14ac:dyDescent="0.25">
      <c r="A620" s="46"/>
    </row>
    <row r="621" spans="1:1" x14ac:dyDescent="0.25">
      <c r="A621" s="46"/>
    </row>
    <row r="622" spans="1:1" x14ac:dyDescent="0.25">
      <c r="A622" s="46"/>
    </row>
    <row r="623" spans="1:1" x14ac:dyDescent="0.25">
      <c r="A623" s="46"/>
    </row>
    <row r="624" spans="1:1" x14ac:dyDescent="0.25">
      <c r="A624" s="46"/>
    </row>
    <row r="625" spans="1:1" x14ac:dyDescent="0.25">
      <c r="A625" s="46"/>
    </row>
    <row r="626" spans="1:1" x14ac:dyDescent="0.25">
      <c r="A626" s="46"/>
    </row>
    <row r="627" spans="1:1" x14ac:dyDescent="0.25">
      <c r="A627" s="46"/>
    </row>
    <row r="628" spans="1:1" x14ac:dyDescent="0.25">
      <c r="A628" s="46"/>
    </row>
    <row r="629" spans="1:1" x14ac:dyDescent="0.25">
      <c r="A629" s="46"/>
    </row>
    <row r="630" spans="1:1" x14ac:dyDescent="0.25">
      <c r="A630" s="46"/>
    </row>
    <row r="631" spans="1:1" x14ac:dyDescent="0.25">
      <c r="A631" s="46"/>
    </row>
    <row r="632" spans="1:1" x14ac:dyDescent="0.25">
      <c r="A632" s="46"/>
    </row>
    <row r="633" spans="1:1" x14ac:dyDescent="0.25">
      <c r="A633" s="46"/>
    </row>
    <row r="634" spans="1:1" x14ac:dyDescent="0.25">
      <c r="A634" s="46"/>
    </row>
    <row r="635" spans="1:1" x14ac:dyDescent="0.25">
      <c r="A635" s="46"/>
    </row>
    <row r="636" spans="1:1" x14ac:dyDescent="0.25">
      <c r="A636" s="46"/>
    </row>
    <row r="637" spans="1:1" x14ac:dyDescent="0.25">
      <c r="A637" s="46"/>
    </row>
    <row r="638" spans="1:1" x14ac:dyDescent="0.25">
      <c r="A638" s="46"/>
    </row>
    <row r="639" spans="1:1" x14ac:dyDescent="0.25">
      <c r="A639" s="46"/>
    </row>
    <row r="640" spans="1:1" x14ac:dyDescent="0.25">
      <c r="A640" s="46"/>
    </row>
    <row r="641" spans="1:1" x14ac:dyDescent="0.25">
      <c r="A641" s="46"/>
    </row>
    <row r="642" spans="1:1" x14ac:dyDescent="0.25">
      <c r="A642" s="46"/>
    </row>
    <row r="643" spans="1:1" x14ac:dyDescent="0.25">
      <c r="A643" s="46"/>
    </row>
    <row r="644" spans="1:1" x14ac:dyDescent="0.25">
      <c r="A644" s="46"/>
    </row>
    <row r="645" spans="1:1" x14ac:dyDescent="0.25">
      <c r="A645" s="46"/>
    </row>
    <row r="646" spans="1:1" x14ac:dyDescent="0.25">
      <c r="A646" s="46"/>
    </row>
    <row r="647" spans="1:1" x14ac:dyDescent="0.25">
      <c r="A647" s="46"/>
    </row>
    <row r="648" spans="1:1" x14ac:dyDescent="0.25">
      <c r="A648" s="46"/>
    </row>
    <row r="649" spans="1:1" x14ac:dyDescent="0.25">
      <c r="A649" s="46"/>
    </row>
    <row r="650" spans="1:1" x14ac:dyDescent="0.25">
      <c r="A650" s="46"/>
    </row>
    <row r="651" spans="1:1" x14ac:dyDescent="0.25">
      <c r="A651" s="46"/>
    </row>
    <row r="652" spans="1:1" x14ac:dyDescent="0.25">
      <c r="A652" s="46"/>
    </row>
    <row r="653" spans="1:1" x14ac:dyDescent="0.25">
      <c r="A653" s="46"/>
    </row>
    <row r="654" spans="1:1" x14ac:dyDescent="0.25">
      <c r="A654" s="46"/>
    </row>
    <row r="655" spans="1:1" x14ac:dyDescent="0.25">
      <c r="A655" s="46"/>
    </row>
    <row r="656" spans="1:1" x14ac:dyDescent="0.25">
      <c r="A656" s="46"/>
    </row>
    <row r="657" spans="1:1" x14ac:dyDescent="0.25">
      <c r="A657" s="46"/>
    </row>
    <row r="658" spans="1:1" x14ac:dyDescent="0.25">
      <c r="A658" s="46"/>
    </row>
    <row r="659" spans="1:1" x14ac:dyDescent="0.25">
      <c r="A659" s="46"/>
    </row>
    <row r="660" spans="1:1" x14ac:dyDescent="0.25">
      <c r="A660" s="46"/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4446" spans="1:1" ht="18.75" x14ac:dyDescent="0.25">
      <c r="A4446" s="47"/>
    </row>
    <row r="4463" spans="1:1" ht="18.75" x14ac:dyDescent="0.25">
      <c r="A4463" s="47"/>
    </row>
    <row r="4466" spans="1:1" x14ac:dyDescent="0.25">
      <c r="A4466" s="48"/>
    </row>
    <row r="4467" spans="1:1" x14ac:dyDescent="0.25">
      <c r="A4467" s="48"/>
    </row>
    <row r="4468" spans="1:1" x14ac:dyDescent="0.25">
      <c r="A4468" s="48"/>
    </row>
    <row r="4469" spans="1:1" x14ac:dyDescent="0.25">
      <c r="A4469" s="48"/>
    </row>
    <row r="4470" spans="1:1" x14ac:dyDescent="0.25">
      <c r="A4470" s="48"/>
    </row>
    <row r="4471" spans="1:1" x14ac:dyDescent="0.25">
      <c r="A4471" s="48"/>
    </row>
    <row r="4472" spans="1:1" x14ac:dyDescent="0.25">
      <c r="A4472" s="48"/>
    </row>
    <row r="4473" spans="1:1" x14ac:dyDescent="0.25">
      <c r="A4473" s="48"/>
    </row>
    <row r="4474" spans="1:1" x14ac:dyDescent="0.25">
      <c r="A4474" s="48"/>
    </row>
    <row r="4475" spans="1:1" x14ac:dyDescent="0.25">
      <c r="A4475" s="48"/>
    </row>
    <row r="4476" spans="1:1" x14ac:dyDescent="0.25">
      <c r="A4476" s="48"/>
    </row>
    <row r="4477" spans="1:1" x14ac:dyDescent="0.25">
      <c r="A4477" s="48"/>
    </row>
    <row r="4478" spans="1:1" x14ac:dyDescent="0.25">
      <c r="A4478" s="48"/>
    </row>
    <row r="4479" spans="1:1" x14ac:dyDescent="0.25">
      <c r="A4479" s="48"/>
    </row>
    <row r="4480" spans="1:1" x14ac:dyDescent="0.25">
      <c r="A4480" s="48"/>
    </row>
    <row r="4481" spans="1:1" x14ac:dyDescent="0.25">
      <c r="A4481" s="48"/>
    </row>
    <row r="4482" spans="1:1" x14ac:dyDescent="0.25">
      <c r="A4482" s="48"/>
    </row>
    <row r="4483" spans="1:1" x14ac:dyDescent="0.25">
      <c r="A4483" s="48"/>
    </row>
    <row r="4484" spans="1:1" x14ac:dyDescent="0.25">
      <c r="A4484" s="48"/>
    </row>
    <row r="4485" spans="1:1" x14ac:dyDescent="0.25">
      <c r="A4485" s="48"/>
    </row>
    <row r="4486" spans="1:1" x14ac:dyDescent="0.25">
      <c r="A4486" s="48"/>
    </row>
    <row r="4487" spans="1:1" x14ac:dyDescent="0.25">
      <c r="A4487" s="48"/>
    </row>
    <row r="4488" spans="1:1" x14ac:dyDescent="0.25">
      <c r="A4488" s="48"/>
    </row>
    <row r="4489" spans="1:1" x14ac:dyDescent="0.25">
      <c r="A4489" s="48"/>
    </row>
    <row r="4490" spans="1:1" x14ac:dyDescent="0.25">
      <c r="A4490" s="48"/>
    </row>
    <row r="4491" spans="1:1" x14ac:dyDescent="0.25">
      <c r="A4491" s="48"/>
    </row>
    <row r="4492" spans="1:1" x14ac:dyDescent="0.25">
      <c r="A4492" s="48"/>
    </row>
    <row r="4493" spans="1:1" x14ac:dyDescent="0.25">
      <c r="A4493" s="48"/>
    </row>
    <row r="4494" spans="1:1" x14ac:dyDescent="0.25">
      <c r="A4494" s="48"/>
    </row>
    <row r="4495" spans="1:1" x14ac:dyDescent="0.25">
      <c r="A4495" s="48"/>
    </row>
    <row r="4496" spans="1:1" x14ac:dyDescent="0.25">
      <c r="A4496" s="48"/>
    </row>
    <row r="4497" spans="1:1" x14ac:dyDescent="0.25">
      <c r="A4497" s="48"/>
    </row>
    <row r="4498" spans="1:1" x14ac:dyDescent="0.25">
      <c r="A4498" s="48"/>
    </row>
    <row r="4499" spans="1:1" x14ac:dyDescent="0.25">
      <c r="A4499" s="48"/>
    </row>
    <row r="4500" spans="1:1" x14ac:dyDescent="0.25">
      <c r="A4500" s="48"/>
    </row>
    <row r="4501" spans="1:1" x14ac:dyDescent="0.25">
      <c r="A4501" s="48"/>
    </row>
    <row r="4502" spans="1:1" x14ac:dyDescent="0.25">
      <c r="A4502" s="48"/>
    </row>
    <row r="4503" spans="1:1" x14ac:dyDescent="0.25">
      <c r="A4503" s="48"/>
    </row>
    <row r="4504" spans="1:1" x14ac:dyDescent="0.25">
      <c r="A4504" s="48"/>
    </row>
    <row r="4505" spans="1:1" x14ac:dyDescent="0.25">
      <c r="A4505" s="48"/>
    </row>
    <row r="4506" spans="1:1" x14ac:dyDescent="0.25">
      <c r="A4506" s="48"/>
    </row>
    <row r="4507" spans="1:1" x14ac:dyDescent="0.25">
      <c r="A4507" s="48"/>
    </row>
    <row r="4508" spans="1:1" x14ac:dyDescent="0.25">
      <c r="A4508" s="48"/>
    </row>
    <row r="4509" spans="1:1" x14ac:dyDescent="0.25">
      <c r="A4509" s="48"/>
    </row>
    <row r="4510" spans="1:1" x14ac:dyDescent="0.25">
      <c r="A4510" s="48"/>
    </row>
    <row r="4511" spans="1:1" x14ac:dyDescent="0.25">
      <c r="A4511" s="48"/>
    </row>
    <row r="4512" spans="1:1" x14ac:dyDescent="0.25">
      <c r="A4512" s="48"/>
    </row>
    <row r="4513" spans="1:1" x14ac:dyDescent="0.25">
      <c r="A4513" s="48"/>
    </row>
    <row r="4514" spans="1:1" x14ac:dyDescent="0.25">
      <c r="A4514" s="48"/>
    </row>
    <row r="4515" spans="1:1" x14ac:dyDescent="0.25">
      <c r="A4515" s="48"/>
    </row>
    <row r="4516" spans="1:1" x14ac:dyDescent="0.25">
      <c r="A4516" s="48"/>
    </row>
    <row r="4517" spans="1:1" x14ac:dyDescent="0.25">
      <c r="A4517" s="48"/>
    </row>
    <row r="4518" spans="1:1" x14ac:dyDescent="0.25">
      <c r="A4518" s="48"/>
    </row>
    <row r="4519" spans="1:1" x14ac:dyDescent="0.25">
      <c r="A4519" s="48"/>
    </row>
    <row r="4520" spans="1:1" x14ac:dyDescent="0.25">
      <c r="A4520" s="48"/>
    </row>
    <row r="4521" spans="1:1" x14ac:dyDescent="0.25">
      <c r="A4521" s="48"/>
    </row>
    <row r="4522" spans="1:1" x14ac:dyDescent="0.25">
      <c r="A4522" s="48"/>
    </row>
    <row r="4523" spans="1:1" x14ac:dyDescent="0.25">
      <c r="A4523" s="48"/>
    </row>
    <row r="4524" spans="1:1" x14ac:dyDescent="0.25">
      <c r="A4524" s="48"/>
    </row>
    <row r="4525" spans="1:1" x14ac:dyDescent="0.25">
      <c r="A4525" s="48"/>
    </row>
    <row r="4526" spans="1:1" x14ac:dyDescent="0.25">
      <c r="A4526" s="48"/>
    </row>
    <row r="4527" spans="1:1" x14ac:dyDescent="0.25">
      <c r="A4527" s="48"/>
    </row>
    <row r="4528" spans="1:1" x14ac:dyDescent="0.25">
      <c r="A4528" s="48"/>
    </row>
    <row r="4529" spans="1:1" x14ac:dyDescent="0.25">
      <c r="A4529" s="48"/>
    </row>
    <row r="4530" spans="1:1" x14ac:dyDescent="0.25">
      <c r="A4530" s="48"/>
    </row>
    <row r="4531" spans="1:1" x14ac:dyDescent="0.25">
      <c r="A4531" s="48"/>
    </row>
    <row r="4532" spans="1:1" x14ac:dyDescent="0.25">
      <c r="A4532" s="48"/>
    </row>
    <row r="4533" spans="1:1" x14ac:dyDescent="0.25">
      <c r="A4533" s="48"/>
    </row>
    <row r="4534" spans="1:1" x14ac:dyDescent="0.25">
      <c r="A4534" s="48"/>
    </row>
    <row r="4535" spans="1:1" x14ac:dyDescent="0.25">
      <c r="A4535" s="48"/>
    </row>
    <row r="4536" spans="1:1" x14ac:dyDescent="0.25">
      <c r="A4536" s="48"/>
    </row>
    <row r="4537" spans="1:1" x14ac:dyDescent="0.25">
      <c r="A4537" s="48"/>
    </row>
    <row r="4538" spans="1:1" x14ac:dyDescent="0.25">
      <c r="A4538" s="48"/>
    </row>
    <row r="4539" spans="1:1" x14ac:dyDescent="0.25">
      <c r="A4539" s="48"/>
    </row>
    <row r="4540" spans="1:1" x14ac:dyDescent="0.25">
      <c r="A4540" s="48"/>
    </row>
    <row r="4541" spans="1:1" x14ac:dyDescent="0.25">
      <c r="A4541" s="48"/>
    </row>
    <row r="4542" spans="1:1" x14ac:dyDescent="0.25">
      <c r="A4542" s="48"/>
    </row>
    <row r="4543" spans="1:1" x14ac:dyDescent="0.25">
      <c r="A4543" s="48"/>
    </row>
    <row r="4544" spans="1:1" x14ac:dyDescent="0.25">
      <c r="A4544" s="48"/>
    </row>
    <row r="4545" spans="1:1" x14ac:dyDescent="0.25">
      <c r="A4545" s="48"/>
    </row>
    <row r="4546" spans="1:1" x14ac:dyDescent="0.25">
      <c r="A4546" s="48"/>
    </row>
    <row r="4547" spans="1:1" x14ac:dyDescent="0.25">
      <c r="A4547" s="48"/>
    </row>
    <row r="4548" spans="1:1" x14ac:dyDescent="0.25">
      <c r="A4548" s="48"/>
    </row>
    <row r="4549" spans="1:1" x14ac:dyDescent="0.25">
      <c r="A4549" s="48"/>
    </row>
    <row r="4550" spans="1:1" x14ac:dyDescent="0.25">
      <c r="A4550" s="48"/>
    </row>
    <row r="4551" spans="1:1" x14ac:dyDescent="0.25">
      <c r="A4551" s="48"/>
    </row>
    <row r="4552" spans="1:1" x14ac:dyDescent="0.25">
      <c r="A4552" s="48"/>
    </row>
    <row r="4553" spans="1:1" x14ac:dyDescent="0.25">
      <c r="A4553" s="48"/>
    </row>
    <row r="4554" spans="1:1" x14ac:dyDescent="0.25">
      <c r="A4554" s="48"/>
    </row>
    <row r="4555" spans="1:1" x14ac:dyDescent="0.25">
      <c r="A4555" s="48"/>
    </row>
    <row r="4556" spans="1:1" x14ac:dyDescent="0.25">
      <c r="A4556" s="48"/>
    </row>
    <row r="4557" spans="1:1" x14ac:dyDescent="0.25">
      <c r="A4557" s="48"/>
    </row>
    <row r="4558" spans="1:1" x14ac:dyDescent="0.25">
      <c r="A4558" s="48"/>
    </row>
    <row r="4559" spans="1:1" x14ac:dyDescent="0.25">
      <c r="A4559" s="48"/>
    </row>
    <row r="4560" spans="1:1" x14ac:dyDescent="0.25">
      <c r="A4560" s="48"/>
    </row>
    <row r="4561" spans="1:1" x14ac:dyDescent="0.25">
      <c r="A4561" s="48"/>
    </row>
    <row r="4562" spans="1:1" x14ac:dyDescent="0.25">
      <c r="A4562" s="48"/>
    </row>
    <row r="4563" spans="1:1" x14ac:dyDescent="0.25">
      <c r="A4563" s="48"/>
    </row>
    <row r="4564" spans="1:1" x14ac:dyDescent="0.25">
      <c r="A4564" s="48"/>
    </row>
    <row r="4565" spans="1:1" x14ac:dyDescent="0.25">
      <c r="A4565" s="48"/>
    </row>
    <row r="4566" spans="1:1" x14ac:dyDescent="0.25">
      <c r="A4566" s="48"/>
    </row>
    <row r="4567" spans="1:1" x14ac:dyDescent="0.25">
      <c r="A4567" s="48"/>
    </row>
    <row r="4568" spans="1:1" x14ac:dyDescent="0.25">
      <c r="A4568" s="48"/>
    </row>
    <row r="4569" spans="1:1" x14ac:dyDescent="0.25">
      <c r="A4569" s="48"/>
    </row>
    <row r="4570" spans="1:1" x14ac:dyDescent="0.25">
      <c r="A4570" s="48"/>
    </row>
    <row r="4571" spans="1:1" x14ac:dyDescent="0.25">
      <c r="A4571" s="48"/>
    </row>
    <row r="4572" spans="1:1" x14ac:dyDescent="0.25">
      <c r="A4572" s="48"/>
    </row>
    <row r="4573" spans="1:1" x14ac:dyDescent="0.25">
      <c r="A4573" s="48"/>
    </row>
    <row r="4574" spans="1:1" x14ac:dyDescent="0.25">
      <c r="A4574" s="48"/>
    </row>
    <row r="4575" spans="1:1" x14ac:dyDescent="0.25">
      <c r="A4575" s="48"/>
    </row>
    <row r="4576" spans="1:1" x14ac:dyDescent="0.25">
      <c r="A4576" s="48"/>
    </row>
    <row r="4577" spans="1:1" x14ac:dyDescent="0.25">
      <c r="A4577" s="48"/>
    </row>
    <row r="4578" spans="1:1" x14ac:dyDescent="0.25">
      <c r="A4578" s="48"/>
    </row>
    <row r="4579" spans="1:1" x14ac:dyDescent="0.25">
      <c r="A4579" s="48"/>
    </row>
    <row r="4580" spans="1:1" x14ac:dyDescent="0.25">
      <c r="A4580" s="48"/>
    </row>
    <row r="4581" spans="1:1" x14ac:dyDescent="0.25">
      <c r="A4581" s="48"/>
    </row>
    <row r="4582" spans="1:1" x14ac:dyDescent="0.25">
      <c r="A4582" s="48"/>
    </row>
    <row r="4583" spans="1:1" x14ac:dyDescent="0.25">
      <c r="A4583" s="48"/>
    </row>
    <row r="4584" spans="1:1" x14ac:dyDescent="0.25">
      <c r="A4584" s="48"/>
    </row>
    <row r="4587" spans="1:1" ht="18.75" x14ac:dyDescent="0.25">
      <c r="A4587" s="47"/>
    </row>
    <row r="4711" spans="1:1" ht="18.75" x14ac:dyDescent="0.25">
      <c r="A4711" s="47"/>
    </row>
    <row r="4726" spans="1:1" ht="18.75" x14ac:dyDescent="0.25">
      <c r="A4726" s="47"/>
    </row>
    <row r="4741" spans="1:1" ht="18.75" x14ac:dyDescent="0.25">
      <c r="A4741" s="47"/>
    </row>
    <row r="4793" spans="1:1" ht="18.75" x14ac:dyDescent="0.25">
      <c r="A4793" s="47"/>
    </row>
    <row r="4845" spans="1:1" ht="18.75" x14ac:dyDescent="0.25">
      <c r="A4845" s="47"/>
    </row>
    <row r="4897" spans="1:1" ht="18.75" x14ac:dyDescent="0.25">
      <c r="A4897" s="47"/>
    </row>
    <row r="4949" spans="1:1" ht="18.75" x14ac:dyDescent="0.25">
      <c r="A4949" s="47"/>
    </row>
    <row r="5001" spans="1:1" ht="18.75" x14ac:dyDescent="0.25">
      <c r="A5001" s="47"/>
    </row>
    <row r="5053" spans="1:1" ht="18.75" x14ac:dyDescent="0.25">
      <c r="A5053" s="47"/>
    </row>
  </sheetData>
  <phoneticPr fontId="2" type="noConversion"/>
  <conditionalFormatting sqref="B1:B1048576">
    <cfRule type="top10" dxfId="7" priority="1" bottom="1" rank="1"/>
    <cfRule type="top10" dxfId="6" priority="2" rank="1"/>
    <cfRule type="cellIs" dxfId="5" priority="3" operator="lessThan">
      <formula>-120000</formula>
    </cfRule>
    <cfRule type="cellIs" dxfId="4" priority="4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961-8F44-4866-9781-521A4DF5C5BB}">
  <dimension ref="A1:O5053"/>
  <sheetViews>
    <sheetView workbookViewId="0">
      <selection sqref="A1:XFD1048576"/>
    </sheetView>
  </sheetViews>
  <sheetFormatPr defaultRowHeight="16.5" x14ac:dyDescent="0.25"/>
  <cols>
    <col min="1" max="1" width="15.625" style="31" customWidth="1"/>
    <col min="2" max="2" width="20.625" style="45" customWidth="1"/>
    <col min="3" max="3" width="14.75" style="31" customWidth="1"/>
    <col min="4" max="4" width="13.875" style="31" customWidth="1"/>
    <col min="5" max="6" width="9" style="31"/>
    <col min="7" max="7" width="13.875" style="32" bestFit="1" customWidth="1"/>
    <col min="8" max="8" width="12.625" style="32" bestFit="1" customWidth="1"/>
    <col min="9" max="9" width="11.75" style="32" bestFit="1" customWidth="1"/>
    <col min="10" max="10" width="12" style="32" customWidth="1"/>
    <col min="11" max="11" width="10.125" style="32" bestFit="1" customWidth="1"/>
    <col min="12" max="12" width="21.375" style="32" bestFit="1" customWidth="1"/>
    <col min="13" max="16384" width="9" style="30"/>
  </cols>
  <sheetData>
    <row r="1" spans="1:15" x14ac:dyDescent="0.25">
      <c r="A1" s="31" t="s">
        <v>24</v>
      </c>
      <c r="B1" s="45" t="s">
        <v>25</v>
      </c>
      <c r="C1" s="31" t="s">
        <v>9</v>
      </c>
      <c r="D1" s="31" t="s">
        <v>10</v>
      </c>
      <c r="E1" s="31" t="s">
        <v>11</v>
      </c>
    </row>
    <row r="2" spans="1:15" x14ac:dyDescent="0.25">
      <c r="A2" s="46" t="s">
        <v>826</v>
      </c>
      <c r="B2" s="45">
        <v>-2200</v>
      </c>
      <c r="C2" s="31">
        <f>VLOOKUP($A3,級距!$A:$K,9,FALSE)</f>
        <v>3</v>
      </c>
      <c r="D2" s="31">
        <f>VLOOKUP($A3,級距!$A:$K,10,FALSE)</f>
        <v>8</v>
      </c>
      <c r="E2" s="31">
        <f>VLOOKUP($A3,級距!$A:$K,11,FALSE)</f>
        <v>3</v>
      </c>
      <c r="F2" s="31">
        <f t="shared" ref="F2:F8" si="0">IF(A3&lt;&gt;A2,1,0)</f>
        <v>1</v>
      </c>
      <c r="G2" s="35" t="s">
        <v>12</v>
      </c>
      <c r="H2" s="3">
        <f>MAX(B2:B1500)</f>
        <v>39900</v>
      </c>
      <c r="I2" s="49">
        <f>ABS(H2/H3)</f>
        <v>3.5625</v>
      </c>
      <c r="J2" s="35"/>
      <c r="K2" s="35"/>
      <c r="O2" s="41" t="s">
        <v>55</v>
      </c>
    </row>
    <row r="3" spans="1:15" x14ac:dyDescent="0.25">
      <c r="A3" s="46" t="s">
        <v>825</v>
      </c>
      <c r="B3" s="45">
        <v>-1400</v>
      </c>
      <c r="C3" s="31">
        <f>VLOOKUP($A4,級距!$A:$K,9,FALSE)</f>
        <v>1</v>
      </c>
      <c r="D3" s="31">
        <f>VLOOKUP($A4,級距!$A:$K,10,FALSE)</f>
        <v>6</v>
      </c>
      <c r="E3" s="31">
        <f>VLOOKUP($A4,級距!$A:$K,11,FALSE)</f>
        <v>2</v>
      </c>
      <c r="F3" s="31">
        <f t="shared" si="0"/>
        <v>1</v>
      </c>
      <c r="G3" s="35" t="s">
        <v>13</v>
      </c>
      <c r="H3" s="3">
        <f>MIN(B2:B1500)</f>
        <v>-11200</v>
      </c>
      <c r="I3" s="35"/>
      <c r="J3" s="35"/>
      <c r="K3" s="35"/>
    </row>
    <row r="4" spans="1:15" x14ac:dyDescent="0.25">
      <c r="A4" s="46" t="s">
        <v>824</v>
      </c>
      <c r="B4" s="45">
        <v>-4900</v>
      </c>
      <c r="C4" s="31">
        <f>VLOOKUP($A5,級距!$A:$K,9,FALSE)</f>
        <v>5</v>
      </c>
      <c r="D4" s="31">
        <f>VLOOKUP($A5,級距!$A:$K,10,FALSE)</f>
        <v>7</v>
      </c>
      <c r="E4" s="31">
        <f>VLOOKUP($A5,級距!$A:$K,11,FALSE)</f>
        <v>3</v>
      </c>
      <c r="F4" s="31">
        <f t="shared" si="0"/>
        <v>1</v>
      </c>
      <c r="G4" s="35" t="s">
        <v>11</v>
      </c>
      <c r="H4" s="35">
        <v>1</v>
      </c>
      <c r="I4" s="35">
        <v>2</v>
      </c>
      <c r="J4" s="35">
        <v>3</v>
      </c>
      <c r="K4" s="35">
        <v>4</v>
      </c>
      <c r="L4" s="33" t="s">
        <v>21</v>
      </c>
      <c r="O4" s="30" t="s">
        <v>20</v>
      </c>
    </row>
    <row r="5" spans="1:15" x14ac:dyDescent="0.25">
      <c r="A5" s="46" t="s">
        <v>823</v>
      </c>
      <c r="B5" s="45">
        <v>-300</v>
      </c>
      <c r="C5" s="31">
        <f>VLOOKUP($A6,級距!$A:$K,9,FALSE)</f>
        <v>2</v>
      </c>
      <c r="D5" s="31">
        <f>VLOOKUP($A6,級距!$A:$K,10,FALSE)</f>
        <v>8</v>
      </c>
      <c r="E5" s="31">
        <f>VLOOKUP($A6,級距!$A:$K,11,FALSE)</f>
        <v>3</v>
      </c>
      <c r="F5" s="31">
        <f t="shared" si="0"/>
        <v>1</v>
      </c>
      <c r="G5" s="35" t="s">
        <v>14</v>
      </c>
      <c r="H5" s="36">
        <f>COUNTIF($E$2:$E$1500,H$4)/COUNT($E$2:$E$1500)</f>
        <v>0.1565040650406504</v>
      </c>
      <c r="I5" s="36">
        <f>COUNTIF($E$2:$E$1500,I$4)/COUNT($E$2:$E$1500)</f>
        <v>0.49390243902439024</v>
      </c>
      <c r="J5" s="36">
        <f>COUNTIF($E$2:$E$1500,J$4)/COUNT($E$2:$E$1500)</f>
        <v>0.13821138211382114</v>
      </c>
      <c r="K5" s="36">
        <f>COUNTIF($E$2:$E$1500,K$4)/COUNT($E$2:$E$1500)</f>
        <v>0.21138211382113822</v>
      </c>
      <c r="O5" s="30" t="s">
        <v>56</v>
      </c>
    </row>
    <row r="6" spans="1:15" x14ac:dyDescent="0.25">
      <c r="A6" s="46" t="s">
        <v>822</v>
      </c>
      <c r="B6" s="45">
        <v>-900</v>
      </c>
      <c r="C6" s="31">
        <f>VLOOKUP($A7,級距!$A:$K,9,FALSE)</f>
        <v>1</v>
      </c>
      <c r="D6" s="31">
        <f>VLOOKUP($A7,級距!$A:$K,10,FALSE)</f>
        <v>3</v>
      </c>
      <c r="E6" s="31">
        <f>VLOOKUP($A7,級距!$A:$K,11,FALSE)</f>
        <v>2</v>
      </c>
      <c r="F6" s="31">
        <f t="shared" si="0"/>
        <v>1</v>
      </c>
      <c r="G6" s="35" t="s">
        <v>15</v>
      </c>
      <c r="H6" s="3">
        <f>SUMIF($E$2:$E$1500,H$4,$B$2:$B$1500)</f>
        <v>107500</v>
      </c>
      <c r="I6" s="3">
        <f>SUMIF($E$2:$E$1500,I$4,$B$2:$B$1500)</f>
        <v>205950</v>
      </c>
      <c r="J6" s="3">
        <f>SUMIF($E$2:$E$1500,J$4,$B$2:$B$1500)</f>
        <v>185450</v>
      </c>
      <c r="K6" s="3">
        <f>SUMIF($E$2:$E$1500,K$4,$B$2:$B$1500)</f>
        <v>-9250</v>
      </c>
      <c r="L6" s="6">
        <f>SUM(H6:K6)</f>
        <v>489650</v>
      </c>
      <c r="O6" s="30" t="s">
        <v>57</v>
      </c>
    </row>
    <row r="7" spans="1:15" x14ac:dyDescent="0.25">
      <c r="A7" s="46" t="s">
        <v>821</v>
      </c>
      <c r="B7" s="45">
        <v>-2300</v>
      </c>
      <c r="C7" s="31">
        <f>VLOOKUP($A8,級距!$A:$K,9,FALSE)</f>
        <v>5</v>
      </c>
      <c r="D7" s="31">
        <f>VLOOKUP($A8,級距!$A:$K,10,FALSE)</f>
        <v>6</v>
      </c>
      <c r="E7" s="31">
        <f>VLOOKUP($A8,級距!$A:$K,11,FALSE)</f>
        <v>2</v>
      </c>
      <c r="F7" s="31">
        <f t="shared" si="0"/>
        <v>1</v>
      </c>
      <c r="G7" s="37" t="s">
        <v>16</v>
      </c>
      <c r="H7" s="38">
        <f>COUNTIFS($B$2:$B$1500,"&gt;0",$E$2:$E$1500,H$4)/COUNTIF($E$2:$E$1500,H$4)</f>
        <v>0.55844155844155841</v>
      </c>
      <c r="I7" s="38">
        <f>COUNTIFS($B$2:$B$1500,"&gt;0",$E$2:$E$1500,I$4)/COUNTIF($E$2:$E$1500,I$4)</f>
        <v>0.45267489711934156</v>
      </c>
      <c r="J7" s="38">
        <f>COUNTIFS($B$2:$B$1500,"&gt;0",$E$2:$E$1500,J$4)/COUNTIF($E$2:$E$1500,J$4)</f>
        <v>0.57352941176470584</v>
      </c>
      <c r="K7" s="38">
        <f>COUNTIFS($B$2:$B$1500,"&gt;0",$E$2:$E$1500,K$4)/COUNTIF($E$2:$E$1500,K$4)</f>
        <v>0.45192307692307693</v>
      </c>
      <c r="L7" s="42">
        <f>COUNTIFS($B$2:$B$1500,"&gt;0")/COUNT($B$2:$B$1500)</f>
        <v>0.48936170212765956</v>
      </c>
      <c r="O7" s="30" t="s">
        <v>58</v>
      </c>
    </row>
    <row r="8" spans="1:15" x14ac:dyDescent="0.25">
      <c r="A8" s="46" t="s">
        <v>820</v>
      </c>
      <c r="B8" s="45">
        <v>12250</v>
      </c>
      <c r="C8" s="31">
        <f>VLOOKUP(A8,級距!$A:$K,9,FALSE)</f>
        <v>5</v>
      </c>
      <c r="D8" s="31">
        <f>VLOOKUP($A8,級距!$A:$K,10,FALSE)</f>
        <v>6</v>
      </c>
      <c r="E8" s="31">
        <f>VLOOKUP($A8,級距!$A:$K,11,FALSE)</f>
        <v>2</v>
      </c>
      <c r="F8" s="31">
        <f t="shared" si="0"/>
        <v>1</v>
      </c>
      <c r="G8" s="37" t="s">
        <v>17</v>
      </c>
      <c r="H8" s="39">
        <f>AVERAGEIFS($B$2:$B$1500,$B$2:$B$1500,"&gt;0",$E$2:$E$1500,H$4)/MAX(1,-AVERAGEIFS($B$2:$B$1500,$B$2:$B$1500,"&lt;0",$E$2:$E$1500,H$4))</f>
        <v>1.3477094699625103</v>
      </c>
      <c r="I8" s="39">
        <f>AVERAGEIFS($B$2:$B$1500,$B$2:$B$1500,"&gt;0",$E$2:$E$1500,I$4)/MAX(1,-AVERAGEIFS($B$2:$B$1500,$B$2:$B$1500,"&lt;0",$E$2:$E$1500,I$4))</f>
        <v>1.6473060527117098</v>
      </c>
      <c r="J8" s="39">
        <f>AVERAGEIFS($B$2:$B$1500,$B$2:$B$1500,"&gt;0",$E$2:$E$1500,J$4)/MAX(1,-AVERAGEIFS($B$2:$B$1500,$B$2:$B$1500,"&lt;0",$E$2:$E$1500,J$4))</f>
        <v>2.2139441083261309</v>
      </c>
      <c r="K8" s="39">
        <f>AVERAGEIFS($B$2:$B$1500,$B$2:$B$1500,"&gt;0",$E$2:$E$1500,K$4)/MAX(2,-AVERAGEIFS($B$2:$B$1500,$B$2:$B$1500,"&lt;0",$E$2:$E$1500,K$4))</f>
        <v>1.1555484629715076</v>
      </c>
      <c r="L8" s="43">
        <f>AVERAGEIFS($B$2:$B$1500,$B$2:$B$1500,"&gt;0")/MAX(2,-AVERAGEIFS($B$2:$B$1500,$B$2:$B$1500,"&lt;0"))</f>
        <v>1.5180282488026513</v>
      </c>
      <c r="O8" s="30" t="s">
        <v>59</v>
      </c>
    </row>
    <row r="9" spans="1:15" x14ac:dyDescent="0.25">
      <c r="A9" s="46" t="s">
        <v>819</v>
      </c>
      <c r="B9" s="45">
        <v>-1500</v>
      </c>
      <c r="C9" s="31">
        <f>VLOOKUP(A9,級距!$A:$K,9,FALSE)</f>
        <v>4</v>
      </c>
      <c r="D9" s="31">
        <f>VLOOKUP($A9,級距!$A:$K,10,FALSE)</f>
        <v>6</v>
      </c>
      <c r="E9" s="31">
        <f>VLOOKUP($A9,級距!$A:$K,11,FALSE)</f>
        <v>2</v>
      </c>
      <c r="F9" s="31">
        <f t="shared" ref="F9:F72" si="1">IF(A10&lt;&gt;A9,1,0)</f>
        <v>1</v>
      </c>
      <c r="G9" s="37" t="s">
        <v>18</v>
      </c>
      <c r="H9" s="4">
        <f>H8*H7-(1-H7)</f>
        <v>0.31105853517386928</v>
      </c>
      <c r="I9" s="4">
        <f>I8*I7-(1-I7)</f>
        <v>0.19836899505468342</v>
      </c>
      <c r="J9" s="4">
        <f>J8*J7-(1-J7)</f>
        <v>0.8432914738929278</v>
      </c>
      <c r="K9" s="4">
        <f>K8*K7-(1-K7)</f>
        <v>-2.5857906157107147E-2</v>
      </c>
      <c r="L9" s="44">
        <f>L8*L7-(1-L7)</f>
        <v>0.23222658983959521</v>
      </c>
      <c r="O9" s="30" t="s">
        <v>49</v>
      </c>
    </row>
    <row r="10" spans="1:15" x14ac:dyDescent="0.25">
      <c r="A10" s="46" t="s">
        <v>818</v>
      </c>
      <c r="B10" s="45">
        <v>3000</v>
      </c>
      <c r="C10" s="31">
        <f>VLOOKUP(A10,級距!$A:$K,9,FALSE)</f>
        <v>3</v>
      </c>
      <c r="D10" s="31">
        <f>VLOOKUP($A10,級距!$A:$K,10,FALSE)</f>
        <v>8</v>
      </c>
      <c r="E10" s="31">
        <f>VLOOKUP($A10,級距!$A:$K,11,FALSE)</f>
        <v>3</v>
      </c>
      <c r="F10" s="31">
        <f t="shared" si="1"/>
        <v>1</v>
      </c>
      <c r="G10" s="40" t="s">
        <v>19</v>
      </c>
      <c r="H10" s="52">
        <f>'HTI0001 Strategy'!H10</f>
        <v>0.40364188163884673</v>
      </c>
      <c r="I10" s="35"/>
      <c r="J10" s="35"/>
      <c r="K10" s="35"/>
    </row>
    <row r="11" spans="1:15" x14ac:dyDescent="0.25">
      <c r="A11" s="46" t="s">
        <v>815</v>
      </c>
      <c r="B11" s="45">
        <v>0</v>
      </c>
      <c r="C11" s="31">
        <f>VLOOKUP(A11,級距!$A:$K,9,FALSE)</f>
        <v>6</v>
      </c>
      <c r="D11" s="31">
        <f>VLOOKUP($A11,級距!$A:$K,10,FALSE)</f>
        <v>7</v>
      </c>
      <c r="E11" s="31">
        <f>VLOOKUP($A11,級距!$A:$K,11,FALSE)</f>
        <v>4</v>
      </c>
      <c r="F11" s="31">
        <f t="shared" si="1"/>
        <v>1</v>
      </c>
      <c r="G11" s="50" t="s">
        <v>29</v>
      </c>
      <c r="H11" s="44">
        <f>AVERAGEIF($B$2:$B$1500,"&lt;0")</f>
        <v>-4352.6923076923076</v>
      </c>
      <c r="I11" s="33"/>
      <c r="J11" s="33"/>
      <c r="K11" s="33"/>
    </row>
    <row r="12" spans="1:15" x14ac:dyDescent="0.25">
      <c r="A12" s="46" t="s">
        <v>814</v>
      </c>
      <c r="B12" s="45">
        <v>1050</v>
      </c>
      <c r="C12" s="31">
        <f>VLOOKUP(A12,級距!$A:$K,9,FALSE)</f>
        <v>3</v>
      </c>
      <c r="D12" s="31">
        <f>VLOOKUP($A12,級距!$A:$K,10,FALSE)</f>
        <v>6</v>
      </c>
      <c r="E12" s="31">
        <f>VLOOKUP($A12,級距!$A:$K,11,FALSE)</f>
        <v>2</v>
      </c>
      <c r="F12" s="31">
        <f t="shared" si="1"/>
        <v>1</v>
      </c>
      <c r="G12" s="50" t="s">
        <v>30</v>
      </c>
      <c r="H12" s="51">
        <f>AVERAGEIF($B$2:$B$1500,"&gt;0")</f>
        <v>6607.509881422925</v>
      </c>
      <c r="I12" s="53">
        <f>H12/ABS(H11)</f>
        <v>1.5180282488026513</v>
      </c>
      <c r="J12" s="33"/>
      <c r="K12" s="33"/>
    </row>
    <row r="13" spans="1:15" x14ac:dyDescent="0.25">
      <c r="A13" s="46" t="s">
        <v>813</v>
      </c>
      <c r="B13" s="45">
        <v>1900</v>
      </c>
      <c r="C13" s="31">
        <f>VLOOKUP(A13,級距!$A:$K,9,FALSE)</f>
        <v>1</v>
      </c>
      <c r="D13" s="31">
        <f>VLOOKUP($A13,級距!$A:$K,10,FALSE)</f>
        <v>9</v>
      </c>
      <c r="E13" s="31">
        <f>VLOOKUP($A13,級距!$A:$K,11,FALSE)</f>
        <v>3</v>
      </c>
      <c r="F13" s="31">
        <f t="shared" si="1"/>
        <v>1</v>
      </c>
      <c r="G13" s="32" t="s">
        <v>32</v>
      </c>
      <c r="H13" s="34">
        <f xml:space="preserve"> COUNTIF(B1:B1500,"&lt;-10000")/COUNT(B1:B1500)</f>
        <v>5.9961315280464215E-2</v>
      </c>
    </row>
    <row r="14" spans="1:15" x14ac:dyDescent="0.25">
      <c r="A14" s="46" t="s">
        <v>812</v>
      </c>
      <c r="B14" s="45">
        <v>-3300</v>
      </c>
      <c r="C14" s="31">
        <f>VLOOKUP(A14,級距!$A:$K,9,FALSE)</f>
        <v>2</v>
      </c>
      <c r="D14" s="31">
        <f>VLOOKUP($A14,級距!$A:$K,10,FALSE)</f>
        <v>5</v>
      </c>
      <c r="E14" s="31">
        <f>VLOOKUP($A14,級距!$A:$K,11,FALSE)</f>
        <v>2</v>
      </c>
      <c r="F14" s="31">
        <f t="shared" si="1"/>
        <v>1</v>
      </c>
    </row>
    <row r="15" spans="1:15" x14ac:dyDescent="0.25">
      <c r="A15" s="46" t="s">
        <v>811</v>
      </c>
      <c r="B15" s="45">
        <v>-2900</v>
      </c>
      <c r="C15" s="31">
        <f>VLOOKUP(A15,級距!$A:$K,9,FALSE)</f>
        <v>1</v>
      </c>
      <c r="D15" s="31">
        <f>VLOOKUP($A15,級距!$A:$K,10,FALSE)</f>
        <v>5</v>
      </c>
      <c r="E15" s="31">
        <f>VLOOKUP($A15,級距!$A:$K,11,FALSE)</f>
        <v>2</v>
      </c>
      <c r="F15" s="31">
        <f t="shared" si="1"/>
        <v>1</v>
      </c>
    </row>
    <row r="16" spans="1:15" x14ac:dyDescent="0.25">
      <c r="A16" s="46" t="s">
        <v>809</v>
      </c>
      <c r="B16" s="45">
        <v>150</v>
      </c>
      <c r="C16" s="31">
        <f>VLOOKUP(A16,級距!$A:$K,9,FALSE)</f>
        <v>3</v>
      </c>
      <c r="D16" s="31">
        <f>VLOOKUP($A16,級距!$A:$K,10,FALSE)</f>
        <v>4</v>
      </c>
      <c r="E16" s="31">
        <f>VLOOKUP($A16,級距!$A:$K,11,FALSE)</f>
        <v>2</v>
      </c>
      <c r="F16" s="31">
        <f t="shared" si="1"/>
        <v>1</v>
      </c>
    </row>
    <row r="17" spans="1:11" x14ac:dyDescent="0.25">
      <c r="A17" s="46" t="s">
        <v>808</v>
      </c>
      <c r="B17" s="45">
        <v>4900</v>
      </c>
      <c r="C17" s="31">
        <f>VLOOKUP(A17,級距!$A:$K,9,FALSE)</f>
        <v>7</v>
      </c>
      <c r="D17" s="31">
        <f>VLOOKUP($A17,級距!$A:$K,10,FALSE)</f>
        <v>5</v>
      </c>
      <c r="E17" s="31">
        <f>VLOOKUP($A17,級距!$A:$K,11,FALSE)</f>
        <v>1</v>
      </c>
      <c r="F17" s="31">
        <f t="shared" si="1"/>
        <v>1</v>
      </c>
      <c r="G17" s="20"/>
      <c r="H17" s="21">
        <v>1</v>
      </c>
      <c r="I17" s="21">
        <v>2</v>
      </c>
      <c r="J17" s="21">
        <v>3</v>
      </c>
      <c r="K17" s="22">
        <v>4</v>
      </c>
    </row>
    <row r="18" spans="1:11" x14ac:dyDescent="0.25">
      <c r="A18" s="46" t="s">
        <v>807</v>
      </c>
      <c r="B18" s="45">
        <v>15000</v>
      </c>
      <c r="C18" s="31">
        <f>VLOOKUP(A18,級距!$A:$K,9,FALSE)</f>
        <v>1</v>
      </c>
      <c r="D18" s="31">
        <f>VLOOKUP($A18,級距!$A:$K,10,FALSE)</f>
        <v>3</v>
      </c>
      <c r="E18" s="31">
        <f>VLOOKUP($A18,級距!$A:$K,11,FALSE)</f>
        <v>2</v>
      </c>
      <c r="F18" s="31">
        <f t="shared" si="1"/>
        <v>1</v>
      </c>
      <c r="G18" s="23">
        <v>2024</v>
      </c>
      <c r="H18" s="24">
        <v>5.3921568627450983E-2</v>
      </c>
      <c r="I18" s="24">
        <v>0.56372549019607843</v>
      </c>
      <c r="J18" s="24">
        <v>0.30882352941176472</v>
      </c>
      <c r="K18" s="25">
        <v>7.3529411764705885E-2</v>
      </c>
    </row>
    <row r="19" spans="1:11" x14ac:dyDescent="0.25">
      <c r="A19" s="46" t="s">
        <v>806</v>
      </c>
      <c r="B19" s="45">
        <v>-2550</v>
      </c>
      <c r="C19" s="31">
        <f>VLOOKUP(A19,級距!$A:$K,9,FALSE)</f>
        <v>2</v>
      </c>
      <c r="D19" s="31">
        <f>VLOOKUP($A19,級距!$A:$K,10,FALSE)</f>
        <v>4</v>
      </c>
      <c r="E19" s="31">
        <f>VLOOKUP($A19,級距!$A:$K,11,FALSE)</f>
        <v>2</v>
      </c>
      <c r="F19" s="31">
        <f t="shared" si="1"/>
        <v>1</v>
      </c>
      <c r="G19" s="23">
        <v>2023</v>
      </c>
      <c r="H19" s="24">
        <v>0</v>
      </c>
      <c r="I19" s="24">
        <v>0.58995815899581594</v>
      </c>
      <c r="J19" s="24">
        <v>0.39330543933054396</v>
      </c>
      <c r="K19" s="25">
        <v>1.6736401673640166E-2</v>
      </c>
    </row>
    <row r="20" spans="1:11" x14ac:dyDescent="0.25">
      <c r="A20" s="46" t="s">
        <v>805</v>
      </c>
      <c r="B20" s="45">
        <v>-5400</v>
      </c>
      <c r="C20" s="31">
        <f>VLOOKUP(A20,級距!$A:$K,9,FALSE)</f>
        <v>5</v>
      </c>
      <c r="D20" s="31">
        <f>VLOOKUP($A20,級距!$A:$K,10,FALSE)</f>
        <v>8</v>
      </c>
      <c r="E20" s="31">
        <f>VLOOKUP($A20,級距!$A:$K,11,FALSE)</f>
        <v>3</v>
      </c>
      <c r="F20" s="31">
        <f t="shared" si="1"/>
        <v>1</v>
      </c>
      <c r="G20" s="23">
        <v>2022</v>
      </c>
      <c r="H20" s="24">
        <v>4.065040650406504E-2</v>
      </c>
      <c r="I20" s="24">
        <v>0.59756097560975607</v>
      </c>
      <c r="J20" s="24">
        <v>0.2886178861788618</v>
      </c>
      <c r="K20" s="25">
        <v>7.3170731707317069E-2</v>
      </c>
    </row>
    <row r="21" spans="1:11" x14ac:dyDescent="0.25">
      <c r="A21" s="46" t="s">
        <v>804</v>
      </c>
      <c r="B21" s="45">
        <v>5900</v>
      </c>
      <c r="C21" s="31">
        <f>VLOOKUP(A21,級距!$A:$K,9,FALSE)</f>
        <v>3</v>
      </c>
      <c r="D21" s="31">
        <f>VLOOKUP($A21,級距!$A:$K,10,FALSE)</f>
        <v>2</v>
      </c>
      <c r="E21" s="31">
        <f>VLOOKUP($A21,級距!$A:$K,11,FALSE)</f>
        <v>2</v>
      </c>
      <c r="F21" s="31">
        <f t="shared" si="1"/>
        <v>1</v>
      </c>
      <c r="G21" s="23">
        <v>2021</v>
      </c>
      <c r="H21" s="24">
        <v>9.0163934426229511E-2</v>
      </c>
      <c r="I21" s="24">
        <v>0.57377049180327866</v>
      </c>
      <c r="J21" s="24">
        <v>0.26639344262295084</v>
      </c>
      <c r="K21" s="25">
        <v>6.9672131147540978E-2</v>
      </c>
    </row>
    <row r="22" spans="1:11" x14ac:dyDescent="0.25">
      <c r="A22" s="46" t="s">
        <v>803</v>
      </c>
      <c r="B22" s="45">
        <v>-5400</v>
      </c>
      <c r="C22" s="31">
        <f>VLOOKUP(A22,級距!$A:$K,9,FALSE)</f>
        <v>4</v>
      </c>
      <c r="D22" s="31">
        <f>VLOOKUP($A22,級距!$A:$K,10,FALSE)</f>
        <v>5</v>
      </c>
      <c r="E22" s="31">
        <f>VLOOKUP($A22,級距!$A:$K,11,FALSE)</f>
        <v>2</v>
      </c>
      <c r="F22" s="31">
        <f t="shared" si="1"/>
        <v>1</v>
      </c>
      <c r="G22" s="23">
        <v>2020</v>
      </c>
      <c r="H22" s="24">
        <v>6.5573770491803282E-2</v>
      </c>
      <c r="I22" s="24">
        <v>0.60245901639344257</v>
      </c>
      <c r="J22" s="24">
        <v>0.22950819672131148</v>
      </c>
      <c r="K22" s="25">
        <v>0.10245901639344263</v>
      </c>
    </row>
    <row r="23" spans="1:11" x14ac:dyDescent="0.25">
      <c r="A23" s="46" t="s">
        <v>800</v>
      </c>
      <c r="B23" s="45">
        <v>5450</v>
      </c>
      <c r="C23" s="31">
        <f>VLOOKUP(A23,級距!$A:$K,9,FALSE)</f>
        <v>5</v>
      </c>
      <c r="D23" s="31">
        <f>VLOOKUP($A23,級距!$A:$K,10,FALSE)</f>
        <v>1</v>
      </c>
      <c r="E23" s="31">
        <f>VLOOKUP($A23,級距!$A:$K,11,FALSE)</f>
        <v>2</v>
      </c>
      <c r="F23" s="31">
        <f t="shared" si="1"/>
        <v>1</v>
      </c>
      <c r="G23" s="26">
        <v>2019</v>
      </c>
      <c r="H23" s="27">
        <v>1.1695906432748537E-2</v>
      </c>
      <c r="I23" s="27">
        <v>0.63157894736842102</v>
      </c>
      <c r="J23" s="27">
        <v>0.33918128654970758</v>
      </c>
      <c r="K23" s="28">
        <v>5.8479532163742687E-3</v>
      </c>
    </row>
    <row r="24" spans="1:11" x14ac:dyDescent="0.25">
      <c r="A24" s="46" t="s">
        <v>799</v>
      </c>
      <c r="B24" s="45">
        <v>-10800</v>
      </c>
      <c r="C24" s="31">
        <f>VLOOKUP(A24,級距!$A:$K,9,FALSE)</f>
        <v>1</v>
      </c>
      <c r="D24" s="31">
        <f>VLOOKUP($A24,級距!$A:$K,10,FALSE)</f>
        <v>6</v>
      </c>
      <c r="E24" s="31">
        <f>VLOOKUP($A24,級距!$A:$K,11,FALSE)</f>
        <v>2</v>
      </c>
      <c r="F24" s="31">
        <f t="shared" si="1"/>
        <v>1</v>
      </c>
    </row>
    <row r="25" spans="1:11" x14ac:dyDescent="0.25">
      <c r="A25" s="46" t="s">
        <v>798</v>
      </c>
      <c r="B25" s="45">
        <v>850</v>
      </c>
      <c r="C25" s="31">
        <f>VLOOKUP(A25,級距!$A:$K,9,FALSE)</f>
        <v>5</v>
      </c>
      <c r="D25" s="31">
        <f>VLOOKUP($A25,級距!$A:$K,10,FALSE)</f>
        <v>7</v>
      </c>
      <c r="E25" s="31">
        <f>VLOOKUP($A25,級距!$A:$K,11,FALSE)</f>
        <v>3</v>
      </c>
      <c r="F25" s="31">
        <f t="shared" si="1"/>
        <v>1</v>
      </c>
    </row>
    <row r="26" spans="1:11" x14ac:dyDescent="0.25">
      <c r="A26" s="46" t="s">
        <v>797</v>
      </c>
      <c r="B26" s="45">
        <v>4100</v>
      </c>
      <c r="C26" s="31">
        <f>VLOOKUP(A26,級距!$A:$K,9,FALSE)</f>
        <v>1</v>
      </c>
      <c r="D26" s="31">
        <f>VLOOKUP($A26,級距!$A:$K,10,FALSE)</f>
        <v>2</v>
      </c>
      <c r="E26" s="31">
        <f>VLOOKUP($A26,級距!$A:$K,11,FALSE)</f>
        <v>2</v>
      </c>
      <c r="F26" s="31">
        <f t="shared" si="1"/>
        <v>1</v>
      </c>
      <c r="I26" s="32" t="s">
        <v>39</v>
      </c>
    </row>
    <row r="27" spans="1:11" x14ac:dyDescent="0.25">
      <c r="A27" s="46" t="s">
        <v>796</v>
      </c>
      <c r="B27" s="45">
        <v>-1100</v>
      </c>
      <c r="C27" s="31">
        <f>VLOOKUP(A27,級距!$A:$K,9,FALSE)</f>
        <v>7</v>
      </c>
      <c r="D27" s="31">
        <f>VLOOKUP($A27,級距!$A:$K,10,FALSE)</f>
        <v>9</v>
      </c>
      <c r="E27" s="31">
        <f>VLOOKUP($A27,級距!$A:$K,11,FALSE)</f>
        <v>4</v>
      </c>
      <c r="F27" s="31">
        <f t="shared" si="1"/>
        <v>1</v>
      </c>
    </row>
    <row r="28" spans="1:11" x14ac:dyDescent="0.25">
      <c r="A28" s="46" t="s">
        <v>795</v>
      </c>
      <c r="B28" s="45">
        <v>5900</v>
      </c>
      <c r="C28" s="31">
        <f>VLOOKUP(A28,級距!$A:$K,9,FALSE)</f>
        <v>10</v>
      </c>
      <c r="D28" s="31">
        <f>VLOOKUP($A28,級距!$A:$K,10,FALSE)</f>
        <v>4</v>
      </c>
      <c r="E28" s="31">
        <f>VLOOKUP($A28,級距!$A:$K,11,FALSE)</f>
        <v>1</v>
      </c>
      <c r="F28" s="31">
        <f t="shared" si="1"/>
        <v>1</v>
      </c>
    </row>
    <row r="29" spans="1:11" x14ac:dyDescent="0.25">
      <c r="A29" s="46" t="s">
        <v>794</v>
      </c>
      <c r="B29" s="45">
        <v>21400</v>
      </c>
      <c r="C29" s="31">
        <f>VLOOKUP(A29,級距!$A:$K,9,FALSE)</f>
        <v>5</v>
      </c>
      <c r="D29" s="31">
        <f>VLOOKUP($A29,級距!$A:$K,10,FALSE)</f>
        <v>4</v>
      </c>
      <c r="E29" s="31">
        <f>VLOOKUP($A29,級距!$A:$K,11,FALSE)</f>
        <v>2</v>
      </c>
      <c r="F29" s="31">
        <f t="shared" si="1"/>
        <v>1</v>
      </c>
    </row>
    <row r="30" spans="1:11" x14ac:dyDescent="0.25">
      <c r="A30" s="46" t="s">
        <v>792</v>
      </c>
      <c r="B30" s="45">
        <v>-4800</v>
      </c>
      <c r="C30" s="31">
        <f>VLOOKUP(A30,級距!$A:$K,9,FALSE)</f>
        <v>9</v>
      </c>
      <c r="D30" s="31">
        <f>VLOOKUP($A30,級距!$A:$K,10,FALSE)</f>
        <v>7</v>
      </c>
      <c r="E30" s="31">
        <f>VLOOKUP($A30,級距!$A:$K,11,FALSE)</f>
        <v>4</v>
      </c>
      <c r="F30" s="31">
        <f t="shared" si="1"/>
        <v>1</v>
      </c>
    </row>
    <row r="31" spans="1:11" x14ac:dyDescent="0.25">
      <c r="A31" s="46" t="s">
        <v>791</v>
      </c>
      <c r="B31" s="45">
        <v>9350</v>
      </c>
      <c r="C31" s="31">
        <f>VLOOKUP(A31,級距!$A:$K,9,FALSE)</f>
        <v>4</v>
      </c>
      <c r="D31" s="31">
        <f>VLOOKUP($A31,級距!$A:$K,10,FALSE)</f>
        <v>5</v>
      </c>
      <c r="E31" s="31">
        <f>VLOOKUP($A31,級距!$A:$K,11,FALSE)</f>
        <v>2</v>
      </c>
      <c r="F31" s="31">
        <f t="shared" si="1"/>
        <v>1</v>
      </c>
    </row>
    <row r="32" spans="1:11" x14ac:dyDescent="0.25">
      <c r="A32" s="46" t="s">
        <v>790</v>
      </c>
      <c r="B32" s="45">
        <v>-5400</v>
      </c>
      <c r="C32" s="31">
        <f>VLOOKUP(A32,級距!$A:$K,9,FALSE)</f>
        <v>8</v>
      </c>
      <c r="D32" s="31">
        <f>VLOOKUP($A32,級距!$A:$K,10,FALSE)</f>
        <v>7</v>
      </c>
      <c r="E32" s="31">
        <f>VLOOKUP($A32,級距!$A:$K,11,FALSE)</f>
        <v>4</v>
      </c>
      <c r="F32" s="31">
        <f t="shared" si="1"/>
        <v>1</v>
      </c>
    </row>
    <row r="33" spans="1:6" x14ac:dyDescent="0.25">
      <c r="A33" s="46" t="s">
        <v>788</v>
      </c>
      <c r="B33" s="45">
        <v>4700</v>
      </c>
      <c r="C33" s="31">
        <f>VLOOKUP(A33,級距!$A:$K,9,FALSE)</f>
        <v>4</v>
      </c>
      <c r="D33" s="31">
        <f>VLOOKUP($A33,級距!$A:$K,10,FALSE)</f>
        <v>2</v>
      </c>
      <c r="E33" s="31">
        <f>VLOOKUP($A33,級距!$A:$K,11,FALSE)</f>
        <v>2</v>
      </c>
      <c r="F33" s="31">
        <f t="shared" si="1"/>
        <v>1</v>
      </c>
    </row>
    <row r="34" spans="1:6" x14ac:dyDescent="0.25">
      <c r="A34" s="46" t="s">
        <v>787</v>
      </c>
      <c r="B34" s="45">
        <v>-1400</v>
      </c>
      <c r="C34" s="31">
        <f>VLOOKUP(A34,級距!$A:$K,9,FALSE)</f>
        <v>1</v>
      </c>
      <c r="D34" s="31">
        <f>VLOOKUP($A34,級距!$A:$K,10,FALSE)</f>
        <v>1</v>
      </c>
      <c r="E34" s="31">
        <f>VLOOKUP($A34,級距!$A:$K,11,FALSE)</f>
        <v>2</v>
      </c>
      <c r="F34" s="31">
        <f t="shared" si="1"/>
        <v>1</v>
      </c>
    </row>
    <row r="35" spans="1:6" x14ac:dyDescent="0.25">
      <c r="A35" s="46" t="s">
        <v>786</v>
      </c>
      <c r="B35" s="45">
        <v>-2000</v>
      </c>
      <c r="C35" s="31">
        <f>VLOOKUP(A35,級距!$A:$K,9,FALSE)</f>
        <v>5</v>
      </c>
      <c r="D35" s="31">
        <f>VLOOKUP($A35,級距!$A:$K,10,FALSE)</f>
        <v>7</v>
      </c>
      <c r="E35" s="31">
        <f>VLOOKUP($A35,級距!$A:$K,11,FALSE)</f>
        <v>3</v>
      </c>
      <c r="F35" s="31">
        <f t="shared" si="1"/>
        <v>1</v>
      </c>
    </row>
    <row r="36" spans="1:6" x14ac:dyDescent="0.25">
      <c r="A36" s="46" t="s">
        <v>785</v>
      </c>
      <c r="B36" s="45">
        <v>-11150</v>
      </c>
      <c r="C36" s="31">
        <f>VLOOKUP(A36,級距!$A:$K,9,FALSE)</f>
        <v>6</v>
      </c>
      <c r="D36" s="31">
        <f>VLOOKUP($A36,級距!$A:$K,10,FALSE)</f>
        <v>7</v>
      </c>
      <c r="E36" s="31">
        <f>VLOOKUP($A36,級距!$A:$K,11,FALSE)</f>
        <v>4</v>
      </c>
      <c r="F36" s="31">
        <f t="shared" si="1"/>
        <v>1</v>
      </c>
    </row>
    <row r="37" spans="1:6" x14ac:dyDescent="0.25">
      <c r="A37" s="46" t="s">
        <v>784</v>
      </c>
      <c r="B37" s="45">
        <v>2500</v>
      </c>
      <c r="C37" s="31">
        <f>VLOOKUP(A37,級距!$A:$K,9,FALSE)</f>
        <v>6</v>
      </c>
      <c r="D37" s="31">
        <f>VLOOKUP($A37,級距!$A:$K,10,FALSE)</f>
        <v>4</v>
      </c>
      <c r="E37" s="31">
        <f>VLOOKUP($A37,級距!$A:$K,11,FALSE)</f>
        <v>1</v>
      </c>
      <c r="F37" s="31">
        <f t="shared" si="1"/>
        <v>1</v>
      </c>
    </row>
    <row r="38" spans="1:6" x14ac:dyDescent="0.25">
      <c r="A38" s="46" t="s">
        <v>783</v>
      </c>
      <c r="B38" s="45">
        <v>2450</v>
      </c>
      <c r="C38" s="31">
        <f>VLOOKUP(A38,級距!$A:$K,9,FALSE)</f>
        <v>5</v>
      </c>
      <c r="D38" s="31">
        <f>VLOOKUP($A38,級距!$A:$K,10,FALSE)</f>
        <v>7</v>
      </c>
      <c r="E38" s="31">
        <f>VLOOKUP($A38,級距!$A:$K,11,FALSE)</f>
        <v>3</v>
      </c>
      <c r="F38" s="31">
        <f t="shared" si="1"/>
        <v>1</v>
      </c>
    </row>
    <row r="39" spans="1:6" x14ac:dyDescent="0.25">
      <c r="A39" s="46" t="s">
        <v>782</v>
      </c>
      <c r="B39" s="45">
        <v>-5400</v>
      </c>
      <c r="C39" s="31">
        <f>VLOOKUP(A39,級距!$A:$K,9,FALSE)</f>
        <v>6</v>
      </c>
      <c r="D39" s="31">
        <f>VLOOKUP($A39,級距!$A:$K,10,FALSE)</f>
        <v>7</v>
      </c>
      <c r="E39" s="31">
        <f>VLOOKUP($A39,級距!$A:$K,11,FALSE)</f>
        <v>4</v>
      </c>
      <c r="F39" s="31">
        <f t="shared" si="1"/>
        <v>1</v>
      </c>
    </row>
    <row r="40" spans="1:6" x14ac:dyDescent="0.25">
      <c r="A40" s="46" t="s">
        <v>781</v>
      </c>
      <c r="B40" s="45">
        <v>400</v>
      </c>
      <c r="C40" s="31">
        <f>VLOOKUP(A40,級距!$A:$K,9,FALSE)</f>
        <v>8</v>
      </c>
      <c r="D40" s="31">
        <f>VLOOKUP($A40,級距!$A:$K,10,FALSE)</f>
        <v>4</v>
      </c>
      <c r="E40" s="31">
        <f>VLOOKUP($A40,級距!$A:$K,11,FALSE)</f>
        <v>1</v>
      </c>
      <c r="F40" s="31">
        <f t="shared" si="1"/>
        <v>1</v>
      </c>
    </row>
    <row r="41" spans="1:6" x14ac:dyDescent="0.25">
      <c r="A41" s="46" t="s">
        <v>780</v>
      </c>
      <c r="B41" s="45">
        <v>9450</v>
      </c>
      <c r="C41" s="31">
        <f>VLOOKUP(A41,級距!$A:$K,9,FALSE)</f>
        <v>7</v>
      </c>
      <c r="D41" s="31">
        <f>VLOOKUP($A41,級距!$A:$K,10,FALSE)</f>
        <v>5</v>
      </c>
      <c r="E41" s="31">
        <f>VLOOKUP($A41,級距!$A:$K,11,FALSE)</f>
        <v>1</v>
      </c>
      <c r="F41" s="31">
        <f t="shared" si="1"/>
        <v>1</v>
      </c>
    </row>
    <row r="42" spans="1:6" x14ac:dyDescent="0.25">
      <c r="A42" s="46" t="s">
        <v>779</v>
      </c>
      <c r="B42" s="45">
        <v>600</v>
      </c>
      <c r="C42" s="31">
        <f>VLOOKUP(A42,級距!$A:$K,9,FALSE)</f>
        <v>4</v>
      </c>
      <c r="D42" s="31">
        <f>VLOOKUP($A42,級距!$A:$K,10,FALSE)</f>
        <v>2</v>
      </c>
      <c r="E42" s="31">
        <f>VLOOKUP($A42,級距!$A:$K,11,FALSE)</f>
        <v>2</v>
      </c>
      <c r="F42" s="31">
        <f t="shared" si="1"/>
        <v>1</v>
      </c>
    </row>
    <row r="43" spans="1:6" x14ac:dyDescent="0.25">
      <c r="A43" s="46" t="s">
        <v>777</v>
      </c>
      <c r="B43" s="45">
        <v>-2200</v>
      </c>
      <c r="C43" s="31">
        <f>VLOOKUP(A43,級距!$A:$K,9,FALSE)</f>
        <v>9</v>
      </c>
      <c r="D43" s="31">
        <f>VLOOKUP($A43,級距!$A:$K,10,FALSE)</f>
        <v>2</v>
      </c>
      <c r="E43" s="31">
        <f>VLOOKUP($A43,級距!$A:$K,11,FALSE)</f>
        <v>1</v>
      </c>
      <c r="F43" s="31">
        <f t="shared" si="1"/>
        <v>1</v>
      </c>
    </row>
    <row r="44" spans="1:6" x14ac:dyDescent="0.25">
      <c r="A44" s="46" t="s">
        <v>772</v>
      </c>
      <c r="B44" s="45">
        <v>-5400</v>
      </c>
      <c r="C44" s="31">
        <f>VLOOKUP(A44,級距!$A:$K,9,FALSE)</f>
        <v>6</v>
      </c>
      <c r="D44" s="31">
        <f>VLOOKUP($A44,級距!$A:$K,10,FALSE)</f>
        <v>2</v>
      </c>
      <c r="E44" s="31">
        <f>VLOOKUP($A44,級距!$A:$K,11,FALSE)</f>
        <v>1</v>
      </c>
      <c r="F44" s="31">
        <f t="shared" si="1"/>
        <v>1</v>
      </c>
    </row>
    <row r="45" spans="1:6" x14ac:dyDescent="0.25">
      <c r="A45" s="46" t="s">
        <v>771</v>
      </c>
      <c r="B45" s="45">
        <v>-5400</v>
      </c>
      <c r="C45" s="31">
        <f>VLOOKUP(A45,級距!$A:$K,9,FALSE)</f>
        <v>5</v>
      </c>
      <c r="D45" s="31">
        <f>VLOOKUP($A45,級距!$A:$K,10,FALSE)</f>
        <v>2</v>
      </c>
      <c r="E45" s="31">
        <f>VLOOKUP($A45,級距!$A:$K,11,FALSE)</f>
        <v>2</v>
      </c>
      <c r="F45" s="31">
        <f t="shared" si="1"/>
        <v>1</v>
      </c>
    </row>
    <row r="46" spans="1:6" x14ac:dyDescent="0.25">
      <c r="A46" s="46" t="s">
        <v>770</v>
      </c>
      <c r="B46" s="45">
        <v>2700</v>
      </c>
      <c r="C46" s="31">
        <f>VLOOKUP(A46,級距!$A:$K,9,FALSE)</f>
        <v>5</v>
      </c>
      <c r="D46" s="31">
        <f>VLOOKUP($A46,級距!$A:$K,10,FALSE)</f>
        <v>1</v>
      </c>
      <c r="E46" s="31">
        <f>VLOOKUP($A46,級距!$A:$K,11,FALSE)</f>
        <v>2</v>
      </c>
      <c r="F46" s="31">
        <f t="shared" si="1"/>
        <v>1</v>
      </c>
    </row>
    <row r="47" spans="1:6" x14ac:dyDescent="0.25">
      <c r="A47" s="46" t="s">
        <v>769</v>
      </c>
      <c r="B47" s="45">
        <v>-900</v>
      </c>
      <c r="C47" s="31">
        <f>VLOOKUP(A47,級距!$A:$K,9,FALSE)</f>
        <v>7</v>
      </c>
      <c r="D47" s="31">
        <f>VLOOKUP($A47,級距!$A:$K,10,FALSE)</f>
        <v>10</v>
      </c>
      <c r="E47" s="31">
        <f>VLOOKUP($A47,級距!$A:$K,11,FALSE)</f>
        <v>4</v>
      </c>
      <c r="F47" s="31">
        <f t="shared" si="1"/>
        <v>1</v>
      </c>
    </row>
    <row r="48" spans="1:6" x14ac:dyDescent="0.25">
      <c r="A48" s="46" t="s">
        <v>768</v>
      </c>
      <c r="B48" s="45">
        <v>1700</v>
      </c>
      <c r="C48" s="31">
        <f>VLOOKUP(A48,級距!$A:$K,9,FALSE)</f>
        <v>8</v>
      </c>
      <c r="D48" s="31">
        <f>VLOOKUP($A48,級距!$A:$K,10,FALSE)</f>
        <v>3</v>
      </c>
      <c r="E48" s="31">
        <f>VLOOKUP($A48,級距!$A:$K,11,FALSE)</f>
        <v>1</v>
      </c>
      <c r="F48" s="31">
        <f t="shared" si="1"/>
        <v>1</v>
      </c>
    </row>
    <row r="49" spans="1:6" x14ac:dyDescent="0.25">
      <c r="A49" s="46" t="s">
        <v>766</v>
      </c>
      <c r="B49" s="45">
        <v>-5400</v>
      </c>
      <c r="C49" s="31">
        <f>VLOOKUP(A49,級距!$A:$K,9,FALSE)</f>
        <v>7</v>
      </c>
      <c r="D49" s="31">
        <f>VLOOKUP($A49,級距!$A:$K,10,FALSE)</f>
        <v>8</v>
      </c>
      <c r="E49" s="31">
        <f>VLOOKUP($A49,級距!$A:$K,11,FALSE)</f>
        <v>4</v>
      </c>
      <c r="F49" s="31">
        <f t="shared" si="1"/>
        <v>1</v>
      </c>
    </row>
    <row r="50" spans="1:6" x14ac:dyDescent="0.25">
      <c r="A50" s="46" t="s">
        <v>765</v>
      </c>
      <c r="B50" s="45">
        <v>2100</v>
      </c>
      <c r="C50" s="31">
        <f>VLOOKUP(A50,級距!$A:$K,9,FALSE)</f>
        <v>7</v>
      </c>
      <c r="D50" s="31">
        <f>VLOOKUP($A50,級距!$A:$K,10,FALSE)</f>
        <v>7</v>
      </c>
      <c r="E50" s="31">
        <f>VLOOKUP($A50,級距!$A:$K,11,FALSE)</f>
        <v>4</v>
      </c>
      <c r="F50" s="31">
        <f t="shared" si="1"/>
        <v>1</v>
      </c>
    </row>
    <row r="51" spans="1:6" x14ac:dyDescent="0.25">
      <c r="A51" s="46" t="s">
        <v>764</v>
      </c>
      <c r="B51" s="45">
        <v>-5400</v>
      </c>
      <c r="C51" s="31">
        <f>VLOOKUP(A51,級距!$A:$K,9,FALSE)</f>
        <v>9</v>
      </c>
      <c r="D51" s="31">
        <f>VLOOKUP($A51,級距!$A:$K,10,FALSE)</f>
        <v>8</v>
      </c>
      <c r="E51" s="31">
        <f>VLOOKUP($A51,級距!$A:$K,11,FALSE)</f>
        <v>4</v>
      </c>
      <c r="F51" s="31">
        <f t="shared" si="1"/>
        <v>1</v>
      </c>
    </row>
    <row r="52" spans="1:6" x14ac:dyDescent="0.25">
      <c r="A52" s="46" t="s">
        <v>763</v>
      </c>
      <c r="B52" s="45">
        <v>-5400</v>
      </c>
      <c r="C52" s="31">
        <f>VLOOKUP(A52,級距!$A:$K,9,FALSE)</f>
        <v>8</v>
      </c>
      <c r="D52" s="31">
        <f>VLOOKUP($A52,級距!$A:$K,10,FALSE)</f>
        <v>10</v>
      </c>
      <c r="E52" s="31">
        <f>VLOOKUP($A52,級距!$A:$K,11,FALSE)</f>
        <v>4</v>
      </c>
      <c r="F52" s="31">
        <f t="shared" si="1"/>
        <v>1</v>
      </c>
    </row>
    <row r="53" spans="1:6" x14ac:dyDescent="0.25">
      <c r="A53" s="46" t="s">
        <v>762</v>
      </c>
      <c r="B53" s="45">
        <v>8700</v>
      </c>
      <c r="C53" s="31">
        <f>VLOOKUP(A53,級距!$A:$K,9,FALSE)</f>
        <v>3</v>
      </c>
      <c r="D53" s="31">
        <f>VLOOKUP($A53,級距!$A:$K,10,FALSE)</f>
        <v>3</v>
      </c>
      <c r="E53" s="31">
        <f>VLOOKUP($A53,級距!$A:$K,11,FALSE)</f>
        <v>2</v>
      </c>
      <c r="F53" s="31">
        <f t="shared" si="1"/>
        <v>1</v>
      </c>
    </row>
    <row r="54" spans="1:6" x14ac:dyDescent="0.25">
      <c r="A54" s="46" t="s">
        <v>761</v>
      </c>
      <c r="B54" s="45">
        <v>-1700</v>
      </c>
      <c r="C54" s="31">
        <f>VLOOKUP(A54,級距!$A:$K,9,FALSE)</f>
        <v>4</v>
      </c>
      <c r="D54" s="31">
        <f>VLOOKUP($A54,級距!$A:$K,10,FALSE)</f>
        <v>7</v>
      </c>
      <c r="E54" s="31">
        <f>VLOOKUP($A54,級距!$A:$K,11,FALSE)</f>
        <v>3</v>
      </c>
      <c r="F54" s="31">
        <f t="shared" si="1"/>
        <v>1</v>
      </c>
    </row>
    <row r="55" spans="1:6" x14ac:dyDescent="0.25">
      <c r="A55" s="46" t="s">
        <v>760</v>
      </c>
      <c r="B55" s="45">
        <v>11400</v>
      </c>
      <c r="C55" s="31">
        <f>VLOOKUP(A55,級距!$A:$K,9,FALSE)</f>
        <v>4</v>
      </c>
      <c r="D55" s="31">
        <f>VLOOKUP($A55,級距!$A:$K,10,FALSE)</f>
        <v>5</v>
      </c>
      <c r="E55" s="31">
        <f>VLOOKUP($A55,級距!$A:$K,11,FALSE)</f>
        <v>2</v>
      </c>
      <c r="F55" s="31">
        <f t="shared" si="1"/>
        <v>1</v>
      </c>
    </row>
    <row r="56" spans="1:6" x14ac:dyDescent="0.25">
      <c r="A56" s="46" t="s">
        <v>759</v>
      </c>
      <c r="B56" s="45">
        <v>1500</v>
      </c>
      <c r="C56" s="31">
        <f>VLOOKUP(A56,級距!$A:$K,9,FALSE)</f>
        <v>8</v>
      </c>
      <c r="D56" s="31">
        <f>VLOOKUP($A56,級距!$A:$K,10,FALSE)</f>
        <v>4</v>
      </c>
      <c r="E56" s="31">
        <f>VLOOKUP($A56,級距!$A:$K,11,FALSE)</f>
        <v>1</v>
      </c>
      <c r="F56" s="31">
        <f t="shared" si="1"/>
        <v>1</v>
      </c>
    </row>
    <row r="57" spans="1:6" x14ac:dyDescent="0.25">
      <c r="A57" s="46" t="s">
        <v>758</v>
      </c>
      <c r="B57" s="45">
        <v>7250</v>
      </c>
      <c r="C57" s="31">
        <f>VLOOKUP(A57,級距!$A:$K,9,FALSE)</f>
        <v>8</v>
      </c>
      <c r="D57" s="31">
        <f>VLOOKUP($A57,級距!$A:$K,10,FALSE)</f>
        <v>5</v>
      </c>
      <c r="E57" s="31">
        <f>VLOOKUP($A57,級距!$A:$K,11,FALSE)</f>
        <v>1</v>
      </c>
      <c r="F57" s="31">
        <f t="shared" si="1"/>
        <v>1</v>
      </c>
    </row>
    <row r="58" spans="1:6" x14ac:dyDescent="0.25">
      <c r="A58" s="46" t="s">
        <v>757</v>
      </c>
      <c r="B58" s="45">
        <v>16400</v>
      </c>
      <c r="C58" s="31">
        <f>VLOOKUP(A58,級距!$A:$K,9,FALSE)</f>
        <v>10</v>
      </c>
      <c r="D58" s="31">
        <f>VLOOKUP($A58,級距!$A:$K,10,FALSE)</f>
        <v>5</v>
      </c>
      <c r="E58" s="31">
        <f>VLOOKUP($A58,級距!$A:$K,11,FALSE)</f>
        <v>1</v>
      </c>
      <c r="F58" s="31">
        <f t="shared" si="1"/>
        <v>1</v>
      </c>
    </row>
    <row r="59" spans="1:6" x14ac:dyDescent="0.25">
      <c r="A59" s="46" t="s">
        <v>755</v>
      </c>
      <c r="B59" s="45">
        <v>6800</v>
      </c>
      <c r="C59" s="31">
        <f>VLOOKUP(A59,級距!$A:$K,9,FALSE)</f>
        <v>9</v>
      </c>
      <c r="D59" s="31">
        <f>VLOOKUP($A59,級距!$A:$K,10,FALSE)</f>
        <v>5</v>
      </c>
      <c r="E59" s="31">
        <f>VLOOKUP($A59,級距!$A:$K,11,FALSE)</f>
        <v>1</v>
      </c>
      <c r="F59" s="31">
        <f t="shared" si="1"/>
        <v>1</v>
      </c>
    </row>
    <row r="60" spans="1:6" x14ac:dyDescent="0.25">
      <c r="A60" s="46" t="s">
        <v>754</v>
      </c>
      <c r="B60" s="45">
        <v>-10400</v>
      </c>
      <c r="C60" s="31">
        <f>VLOOKUP(A60,級距!$A:$K,9,FALSE)</f>
        <v>8</v>
      </c>
      <c r="D60" s="31">
        <f>VLOOKUP($A60,級距!$A:$K,10,FALSE)</f>
        <v>2</v>
      </c>
      <c r="E60" s="31">
        <f>VLOOKUP($A60,級距!$A:$K,11,FALSE)</f>
        <v>1</v>
      </c>
      <c r="F60" s="31">
        <f t="shared" si="1"/>
        <v>1</v>
      </c>
    </row>
    <row r="61" spans="1:6" x14ac:dyDescent="0.25">
      <c r="A61" s="46" t="s">
        <v>753</v>
      </c>
      <c r="B61" s="45">
        <v>-8900</v>
      </c>
      <c r="C61" s="31">
        <f>VLOOKUP(A61,級距!$A:$K,9,FALSE)</f>
        <v>7</v>
      </c>
      <c r="D61" s="31">
        <f>VLOOKUP($A61,級距!$A:$K,10,FALSE)</f>
        <v>9</v>
      </c>
      <c r="E61" s="31">
        <f>VLOOKUP($A61,級距!$A:$K,11,FALSE)</f>
        <v>4</v>
      </c>
      <c r="F61" s="31">
        <f t="shared" si="1"/>
        <v>1</v>
      </c>
    </row>
    <row r="62" spans="1:6" x14ac:dyDescent="0.25">
      <c r="A62" s="46" t="s">
        <v>752</v>
      </c>
      <c r="B62" s="45">
        <v>11450</v>
      </c>
      <c r="C62" s="31">
        <f>VLOOKUP(A62,級距!$A:$K,9,FALSE)</f>
        <v>8</v>
      </c>
      <c r="D62" s="31">
        <f>VLOOKUP($A62,級距!$A:$K,10,FALSE)</f>
        <v>8</v>
      </c>
      <c r="E62" s="31">
        <f>VLOOKUP($A62,級距!$A:$K,11,FALSE)</f>
        <v>4</v>
      </c>
      <c r="F62" s="31">
        <f t="shared" si="1"/>
        <v>1</v>
      </c>
    </row>
    <row r="63" spans="1:6" x14ac:dyDescent="0.25">
      <c r="A63" s="46" t="s">
        <v>751</v>
      </c>
      <c r="B63" s="45">
        <v>-5400</v>
      </c>
      <c r="C63" s="31">
        <f>VLOOKUP(A63,級距!$A:$K,9,FALSE)</f>
        <v>8</v>
      </c>
      <c r="D63" s="31">
        <f>VLOOKUP($A63,級距!$A:$K,10,FALSE)</f>
        <v>4</v>
      </c>
      <c r="E63" s="31">
        <f>VLOOKUP($A63,級距!$A:$K,11,FALSE)</f>
        <v>1</v>
      </c>
      <c r="F63" s="31">
        <f t="shared" si="1"/>
        <v>1</v>
      </c>
    </row>
    <row r="64" spans="1:6" x14ac:dyDescent="0.25">
      <c r="A64" s="46" t="s">
        <v>750</v>
      </c>
      <c r="B64" s="45">
        <v>-5400</v>
      </c>
      <c r="C64" s="31">
        <f>VLOOKUP(A64,級距!$A:$K,9,FALSE)</f>
        <v>8</v>
      </c>
      <c r="D64" s="31">
        <f>VLOOKUP($A64,級距!$A:$K,10,FALSE)</f>
        <v>5</v>
      </c>
      <c r="E64" s="31">
        <f>VLOOKUP($A64,級距!$A:$K,11,FALSE)</f>
        <v>1</v>
      </c>
      <c r="F64" s="31">
        <f t="shared" si="1"/>
        <v>1</v>
      </c>
    </row>
    <row r="65" spans="1:6" x14ac:dyDescent="0.25">
      <c r="A65" s="46" t="s">
        <v>749</v>
      </c>
      <c r="B65" s="45">
        <v>4500</v>
      </c>
      <c r="C65" s="31">
        <f>VLOOKUP(A65,級距!$A:$K,9,FALSE)</f>
        <v>10</v>
      </c>
      <c r="D65" s="31">
        <f>VLOOKUP($A65,級距!$A:$K,10,FALSE)</f>
        <v>7</v>
      </c>
      <c r="E65" s="31">
        <f>VLOOKUP($A65,級距!$A:$K,11,FALSE)</f>
        <v>4</v>
      </c>
      <c r="F65" s="31">
        <f t="shared" si="1"/>
        <v>1</v>
      </c>
    </row>
    <row r="66" spans="1:6" x14ac:dyDescent="0.25">
      <c r="A66" s="46" t="s">
        <v>748</v>
      </c>
      <c r="B66" s="45">
        <v>8500</v>
      </c>
      <c r="C66" s="31">
        <f>VLOOKUP(A66,級距!$A:$K,9,FALSE)</f>
        <v>10</v>
      </c>
      <c r="D66" s="31">
        <f>VLOOKUP($A66,級距!$A:$K,10,FALSE)</f>
        <v>3</v>
      </c>
      <c r="E66" s="31">
        <f>VLOOKUP($A66,級距!$A:$K,11,FALSE)</f>
        <v>1</v>
      </c>
      <c r="F66" s="31">
        <f t="shared" si="1"/>
        <v>1</v>
      </c>
    </row>
    <row r="67" spans="1:6" x14ac:dyDescent="0.25">
      <c r="A67" s="46" t="s">
        <v>743</v>
      </c>
      <c r="B67" s="45">
        <v>3350</v>
      </c>
      <c r="C67" s="31">
        <f>VLOOKUP(A67,級距!$A:$K,9,FALSE)</f>
        <v>6</v>
      </c>
      <c r="D67" s="31">
        <f>VLOOKUP($A67,級距!$A:$K,10,FALSE)</f>
        <v>6</v>
      </c>
      <c r="E67" s="31">
        <f>VLOOKUP($A67,級距!$A:$K,11,FALSE)</f>
        <v>1</v>
      </c>
      <c r="F67" s="31">
        <f t="shared" si="1"/>
        <v>1</v>
      </c>
    </row>
    <row r="68" spans="1:6" x14ac:dyDescent="0.25">
      <c r="A68" s="46" t="s">
        <v>742</v>
      </c>
      <c r="B68" s="45">
        <v>-10400</v>
      </c>
      <c r="C68" s="31">
        <f>VLOOKUP(A68,級距!$A:$K,9,FALSE)</f>
        <v>9</v>
      </c>
      <c r="D68" s="31">
        <f>VLOOKUP($A68,級距!$A:$K,10,FALSE)</f>
        <v>8</v>
      </c>
      <c r="E68" s="31">
        <f>VLOOKUP($A68,級距!$A:$K,11,FALSE)</f>
        <v>4</v>
      </c>
      <c r="F68" s="31">
        <f t="shared" si="1"/>
        <v>1</v>
      </c>
    </row>
    <row r="69" spans="1:6" x14ac:dyDescent="0.25">
      <c r="A69" s="46" t="s">
        <v>738</v>
      </c>
      <c r="B69" s="45">
        <v>15800</v>
      </c>
      <c r="C69" s="31">
        <f>VLOOKUP(A69,級距!$A:$K,9,FALSE)</f>
        <v>7</v>
      </c>
      <c r="D69" s="31">
        <f>VLOOKUP($A69,級距!$A:$K,10,FALSE)</f>
        <v>7</v>
      </c>
      <c r="E69" s="31">
        <f>VLOOKUP($A69,級距!$A:$K,11,FALSE)</f>
        <v>4</v>
      </c>
      <c r="F69" s="31">
        <f t="shared" si="1"/>
        <v>1</v>
      </c>
    </row>
    <row r="70" spans="1:6" x14ac:dyDescent="0.25">
      <c r="A70" s="46" t="s">
        <v>741</v>
      </c>
      <c r="B70" s="45">
        <v>900</v>
      </c>
      <c r="C70" s="31">
        <f>VLOOKUP(A70,級距!$A:$K,9,FALSE)</f>
        <v>8</v>
      </c>
      <c r="D70" s="31">
        <f>VLOOKUP($A70,級距!$A:$K,10,FALSE)</f>
        <v>6</v>
      </c>
      <c r="E70" s="31">
        <f>VLOOKUP($A70,級距!$A:$K,11,FALSE)</f>
        <v>1</v>
      </c>
      <c r="F70" s="31">
        <f t="shared" si="1"/>
        <v>1</v>
      </c>
    </row>
    <row r="71" spans="1:6" x14ac:dyDescent="0.25">
      <c r="A71" s="46" t="s">
        <v>740</v>
      </c>
      <c r="B71" s="45">
        <v>10750</v>
      </c>
      <c r="C71" s="31">
        <f>VLOOKUP(A71,級距!$A:$K,9,FALSE)</f>
        <v>9</v>
      </c>
      <c r="D71" s="31">
        <f>VLOOKUP($A71,級距!$A:$K,10,FALSE)</f>
        <v>2</v>
      </c>
      <c r="E71" s="31">
        <f>VLOOKUP($A71,級距!$A:$K,11,FALSE)</f>
        <v>1</v>
      </c>
      <c r="F71" s="31">
        <f t="shared" si="1"/>
        <v>1</v>
      </c>
    </row>
    <row r="72" spans="1:6" x14ac:dyDescent="0.25">
      <c r="A72" s="46" t="s">
        <v>697</v>
      </c>
      <c r="B72" s="45">
        <v>-7850</v>
      </c>
      <c r="C72" s="31">
        <f>VLOOKUP(A72,級距!$A:$K,9,FALSE)</f>
        <v>9</v>
      </c>
      <c r="D72" s="31">
        <f>VLOOKUP($A72,級距!$A:$K,10,FALSE)</f>
        <v>10</v>
      </c>
      <c r="E72" s="31">
        <f>VLOOKUP($A72,級距!$A:$K,11,FALSE)</f>
        <v>4</v>
      </c>
      <c r="F72" s="31">
        <f t="shared" si="1"/>
        <v>1</v>
      </c>
    </row>
    <row r="73" spans="1:6" x14ac:dyDescent="0.25">
      <c r="A73" s="46" t="s">
        <v>700</v>
      </c>
      <c r="B73" s="45">
        <v>-11050</v>
      </c>
      <c r="C73" s="31">
        <f>VLOOKUP(A73,級距!$A:$K,9,FALSE)</f>
        <v>8</v>
      </c>
      <c r="D73" s="31">
        <f>VLOOKUP($A73,級距!$A:$K,10,FALSE)</f>
        <v>8</v>
      </c>
      <c r="E73" s="31">
        <f>VLOOKUP($A73,級距!$A:$K,11,FALSE)</f>
        <v>4</v>
      </c>
      <c r="F73" s="31">
        <f t="shared" ref="F73:F136" si="2">IF(A74&lt;&gt;A73,1,0)</f>
        <v>1</v>
      </c>
    </row>
    <row r="74" spans="1:6" x14ac:dyDescent="0.25">
      <c r="A74" s="46" t="s">
        <v>701</v>
      </c>
      <c r="B74" s="45">
        <v>15300</v>
      </c>
      <c r="C74" s="31">
        <f>VLOOKUP(A74,級距!$A:$K,9,FALSE)</f>
        <v>5</v>
      </c>
      <c r="D74" s="31">
        <f>VLOOKUP($A74,級距!$A:$K,10,FALSE)</f>
        <v>9</v>
      </c>
      <c r="E74" s="31">
        <f>VLOOKUP($A74,級距!$A:$K,11,FALSE)</f>
        <v>3</v>
      </c>
      <c r="F74" s="31">
        <f t="shared" si="2"/>
        <v>1</v>
      </c>
    </row>
    <row r="75" spans="1:6" x14ac:dyDescent="0.25">
      <c r="A75" s="46" t="s">
        <v>702</v>
      </c>
      <c r="B75" s="45">
        <v>-450</v>
      </c>
      <c r="C75" s="31">
        <f>VLOOKUP(A75,級距!$A:$K,9,FALSE)</f>
        <v>7</v>
      </c>
      <c r="D75" s="31">
        <f>VLOOKUP($A75,級距!$A:$K,10,FALSE)</f>
        <v>7</v>
      </c>
      <c r="E75" s="31">
        <f>VLOOKUP($A75,級距!$A:$K,11,FALSE)</f>
        <v>4</v>
      </c>
      <c r="F75" s="31">
        <f t="shared" si="2"/>
        <v>1</v>
      </c>
    </row>
    <row r="76" spans="1:6" x14ac:dyDescent="0.25">
      <c r="A76" s="46" t="s">
        <v>695</v>
      </c>
      <c r="B76" s="45">
        <v>6550</v>
      </c>
      <c r="C76" s="31">
        <f>VLOOKUP(A76,級距!$A:$K,9,FALSE)</f>
        <v>7</v>
      </c>
      <c r="D76" s="31">
        <f>VLOOKUP($A76,級距!$A:$K,10,FALSE)</f>
        <v>8</v>
      </c>
      <c r="E76" s="31">
        <f>VLOOKUP($A76,級距!$A:$K,11,FALSE)</f>
        <v>4</v>
      </c>
      <c r="F76" s="31">
        <f t="shared" si="2"/>
        <v>1</v>
      </c>
    </row>
    <row r="77" spans="1:6" x14ac:dyDescent="0.25">
      <c r="A77" s="46" t="s">
        <v>694</v>
      </c>
      <c r="B77" s="45">
        <v>7800</v>
      </c>
      <c r="C77" s="31">
        <f>VLOOKUP(A77,級距!$A:$K,9,FALSE)</f>
        <v>7</v>
      </c>
      <c r="D77" s="31">
        <f>VLOOKUP($A77,級距!$A:$K,10,FALSE)</f>
        <v>5</v>
      </c>
      <c r="E77" s="31">
        <f>VLOOKUP($A77,級距!$A:$K,11,FALSE)</f>
        <v>1</v>
      </c>
      <c r="F77" s="31">
        <f t="shared" si="2"/>
        <v>1</v>
      </c>
    </row>
    <row r="78" spans="1:6" x14ac:dyDescent="0.25">
      <c r="A78" s="46" t="s">
        <v>693</v>
      </c>
      <c r="B78" s="45">
        <v>-2000</v>
      </c>
      <c r="C78" s="31">
        <f>VLOOKUP(A78,級距!$A:$K,9,FALSE)</f>
        <v>7</v>
      </c>
      <c r="D78" s="31">
        <f>VLOOKUP($A78,級距!$A:$K,10,FALSE)</f>
        <v>4</v>
      </c>
      <c r="E78" s="31">
        <f>VLOOKUP($A78,級距!$A:$K,11,FALSE)</f>
        <v>1</v>
      </c>
      <c r="F78" s="31">
        <f t="shared" si="2"/>
        <v>1</v>
      </c>
    </row>
    <row r="79" spans="1:6" x14ac:dyDescent="0.25">
      <c r="A79" s="46" t="s">
        <v>692</v>
      </c>
      <c r="B79" s="45">
        <v>9050</v>
      </c>
      <c r="C79" s="31">
        <f>VLOOKUP(A79,級距!$A:$K,9,FALSE)</f>
        <v>8</v>
      </c>
      <c r="D79" s="31">
        <f>VLOOKUP($A79,級距!$A:$K,10,FALSE)</f>
        <v>4</v>
      </c>
      <c r="E79" s="31">
        <f>VLOOKUP($A79,級距!$A:$K,11,FALSE)</f>
        <v>1</v>
      </c>
      <c r="F79" s="31">
        <f t="shared" si="2"/>
        <v>1</v>
      </c>
    </row>
    <row r="80" spans="1:6" x14ac:dyDescent="0.25">
      <c r="A80" s="46" t="s">
        <v>691</v>
      </c>
      <c r="B80" s="45">
        <v>-10400</v>
      </c>
      <c r="C80" s="31">
        <f>VLOOKUP(A80,級距!$A:$K,9,FALSE)</f>
        <v>3</v>
      </c>
      <c r="D80" s="31">
        <f>VLOOKUP($A80,級距!$A:$K,10,FALSE)</f>
        <v>2</v>
      </c>
      <c r="E80" s="31">
        <f>VLOOKUP($A80,級距!$A:$K,11,FALSE)</f>
        <v>2</v>
      </c>
      <c r="F80" s="31">
        <f t="shared" si="2"/>
        <v>1</v>
      </c>
    </row>
    <row r="81" spans="1:6" x14ac:dyDescent="0.25">
      <c r="A81" s="46" t="s">
        <v>690</v>
      </c>
      <c r="B81" s="45">
        <v>-11100</v>
      </c>
      <c r="C81" s="31">
        <f>VLOOKUP(A81,級距!$A:$K,9,FALSE)</f>
        <v>7</v>
      </c>
      <c r="D81" s="31">
        <f>VLOOKUP($A81,級距!$A:$K,10,FALSE)</f>
        <v>9</v>
      </c>
      <c r="E81" s="31">
        <f>VLOOKUP($A81,級距!$A:$K,11,FALSE)</f>
        <v>4</v>
      </c>
      <c r="F81" s="31">
        <f t="shared" si="2"/>
        <v>1</v>
      </c>
    </row>
    <row r="82" spans="1:6" x14ac:dyDescent="0.25">
      <c r="A82" s="46" t="s">
        <v>689</v>
      </c>
      <c r="B82" s="45">
        <v>2900</v>
      </c>
      <c r="C82" s="31">
        <f>VLOOKUP(A82,級距!$A:$K,9,FALSE)</f>
        <v>8</v>
      </c>
      <c r="D82" s="31">
        <f>VLOOKUP($A82,級距!$A:$K,10,FALSE)</f>
        <v>7</v>
      </c>
      <c r="E82" s="31">
        <f>VLOOKUP($A82,級距!$A:$K,11,FALSE)</f>
        <v>4</v>
      </c>
      <c r="F82" s="31">
        <f t="shared" si="2"/>
        <v>1</v>
      </c>
    </row>
    <row r="83" spans="1:6" x14ac:dyDescent="0.25">
      <c r="A83" s="46" t="s">
        <v>688</v>
      </c>
      <c r="B83" s="45">
        <v>-4700</v>
      </c>
      <c r="C83" s="31">
        <f>VLOOKUP(A83,級距!$A:$K,9,FALSE)</f>
        <v>5</v>
      </c>
      <c r="D83" s="31">
        <f>VLOOKUP($A83,級距!$A:$K,10,FALSE)</f>
        <v>6</v>
      </c>
      <c r="E83" s="31">
        <f>VLOOKUP($A83,級距!$A:$K,11,FALSE)</f>
        <v>2</v>
      </c>
      <c r="F83" s="31">
        <f t="shared" si="2"/>
        <v>1</v>
      </c>
    </row>
    <row r="84" spans="1:6" x14ac:dyDescent="0.25">
      <c r="A84" s="46" t="s">
        <v>686</v>
      </c>
      <c r="B84" s="45">
        <v>5300</v>
      </c>
      <c r="C84" s="31">
        <f>VLOOKUP(A84,級距!$A:$K,9,FALSE)</f>
        <v>4</v>
      </c>
      <c r="D84" s="31">
        <f>VLOOKUP($A84,級距!$A:$K,10,FALSE)</f>
        <v>3</v>
      </c>
      <c r="E84" s="31">
        <f>VLOOKUP($A84,級距!$A:$K,11,FALSE)</f>
        <v>2</v>
      </c>
      <c r="F84" s="31">
        <f t="shared" si="2"/>
        <v>1</v>
      </c>
    </row>
    <row r="85" spans="1:6" x14ac:dyDescent="0.25">
      <c r="A85" s="46" t="s">
        <v>685</v>
      </c>
      <c r="B85" s="45">
        <v>-4100</v>
      </c>
      <c r="C85" s="31">
        <f>VLOOKUP(A85,級距!$A:$K,9,FALSE)</f>
        <v>5</v>
      </c>
      <c r="D85" s="31">
        <f>VLOOKUP($A85,級距!$A:$K,10,FALSE)</f>
        <v>9</v>
      </c>
      <c r="E85" s="31">
        <f>VLOOKUP($A85,級距!$A:$K,11,FALSE)</f>
        <v>3</v>
      </c>
      <c r="F85" s="31">
        <f t="shared" si="2"/>
        <v>1</v>
      </c>
    </row>
    <row r="86" spans="1:6" x14ac:dyDescent="0.25">
      <c r="A86" s="46" t="s">
        <v>684</v>
      </c>
      <c r="B86" s="45">
        <v>4750</v>
      </c>
      <c r="C86" s="31">
        <f>VLOOKUP(A86,級距!$A:$K,9,FALSE)</f>
        <v>6</v>
      </c>
      <c r="D86" s="31">
        <f>VLOOKUP($A86,級距!$A:$K,10,FALSE)</f>
        <v>2</v>
      </c>
      <c r="E86" s="31">
        <f>VLOOKUP($A86,級距!$A:$K,11,FALSE)</f>
        <v>1</v>
      </c>
      <c r="F86" s="31">
        <f t="shared" si="2"/>
        <v>1</v>
      </c>
    </row>
    <row r="87" spans="1:6" x14ac:dyDescent="0.25">
      <c r="A87" s="46" t="s">
        <v>683</v>
      </c>
      <c r="B87" s="45">
        <v>-5500</v>
      </c>
      <c r="C87" s="31">
        <f>VLOOKUP(A87,級距!$A:$K,9,FALSE)</f>
        <v>2</v>
      </c>
      <c r="D87" s="31">
        <f>VLOOKUP($A87,級距!$A:$K,10,FALSE)</f>
        <v>4</v>
      </c>
      <c r="E87" s="31">
        <f>VLOOKUP($A87,級距!$A:$K,11,FALSE)</f>
        <v>2</v>
      </c>
      <c r="F87" s="31">
        <f t="shared" si="2"/>
        <v>1</v>
      </c>
    </row>
    <row r="88" spans="1:6" x14ac:dyDescent="0.25">
      <c r="A88" s="46" t="s">
        <v>682</v>
      </c>
      <c r="B88" s="45">
        <v>400</v>
      </c>
      <c r="C88" s="31">
        <f>VLOOKUP(A88,級距!$A:$K,9,FALSE)</f>
        <v>8</v>
      </c>
      <c r="D88" s="31">
        <f>VLOOKUP($A88,級距!$A:$K,10,FALSE)</f>
        <v>8</v>
      </c>
      <c r="E88" s="31">
        <f>VLOOKUP($A88,級距!$A:$K,11,FALSE)</f>
        <v>4</v>
      </c>
      <c r="F88" s="31">
        <f t="shared" si="2"/>
        <v>1</v>
      </c>
    </row>
    <row r="89" spans="1:6" x14ac:dyDescent="0.25">
      <c r="A89" s="46" t="s">
        <v>681</v>
      </c>
      <c r="B89" s="45">
        <v>21350</v>
      </c>
      <c r="C89" s="31">
        <f>VLOOKUP(A89,級距!$A:$K,9,FALSE)</f>
        <v>2</v>
      </c>
      <c r="D89" s="31">
        <f>VLOOKUP($A89,級距!$A:$K,10,FALSE)</f>
        <v>2</v>
      </c>
      <c r="E89" s="31">
        <f>VLOOKUP($A89,級距!$A:$K,11,FALSE)</f>
        <v>2</v>
      </c>
      <c r="F89" s="31">
        <f t="shared" si="2"/>
        <v>1</v>
      </c>
    </row>
    <row r="90" spans="1:6" x14ac:dyDescent="0.25">
      <c r="A90" s="46" t="s">
        <v>680</v>
      </c>
      <c r="B90" s="45">
        <v>-2600</v>
      </c>
      <c r="C90" s="31">
        <f>VLOOKUP(A90,級距!$A:$K,9,FALSE)</f>
        <v>5</v>
      </c>
      <c r="D90" s="31">
        <f>VLOOKUP($A90,級距!$A:$K,10,FALSE)</f>
        <v>4</v>
      </c>
      <c r="E90" s="31">
        <f>VLOOKUP($A90,級距!$A:$K,11,FALSE)</f>
        <v>2</v>
      </c>
      <c r="F90" s="31">
        <f t="shared" si="2"/>
        <v>1</v>
      </c>
    </row>
    <row r="91" spans="1:6" x14ac:dyDescent="0.25">
      <c r="A91" s="46" t="s">
        <v>678</v>
      </c>
      <c r="B91" s="45">
        <v>-1100</v>
      </c>
      <c r="C91" s="31">
        <f>VLOOKUP(A91,級距!$A:$K,9,FALSE)</f>
        <v>5</v>
      </c>
      <c r="D91" s="31">
        <f>VLOOKUP($A91,級距!$A:$K,10,FALSE)</f>
        <v>5</v>
      </c>
      <c r="E91" s="31">
        <f>VLOOKUP($A91,級距!$A:$K,11,FALSE)</f>
        <v>2</v>
      </c>
      <c r="F91" s="31">
        <f t="shared" si="2"/>
        <v>1</v>
      </c>
    </row>
    <row r="92" spans="1:6" x14ac:dyDescent="0.25">
      <c r="A92" s="46" t="s">
        <v>677</v>
      </c>
      <c r="B92" s="45">
        <v>-5400</v>
      </c>
      <c r="C92" s="31">
        <f>VLOOKUP(A92,級距!$A:$K,9,FALSE)</f>
        <v>6</v>
      </c>
      <c r="D92" s="31">
        <f>VLOOKUP($A92,級距!$A:$K,10,FALSE)</f>
        <v>1</v>
      </c>
      <c r="E92" s="31">
        <f>VLOOKUP($A92,級距!$A:$K,11,FALSE)</f>
        <v>1</v>
      </c>
      <c r="F92" s="31">
        <f t="shared" si="2"/>
        <v>1</v>
      </c>
    </row>
    <row r="93" spans="1:6" x14ac:dyDescent="0.25">
      <c r="A93" s="46" t="s">
        <v>676</v>
      </c>
      <c r="B93" s="45">
        <v>-5400</v>
      </c>
      <c r="C93" s="31">
        <f>VLOOKUP(A93,級距!$A:$K,9,FALSE)</f>
        <v>2</v>
      </c>
      <c r="D93" s="31">
        <f>VLOOKUP($A93,級距!$A:$K,10,FALSE)</f>
        <v>4</v>
      </c>
      <c r="E93" s="31">
        <f>VLOOKUP($A93,級距!$A:$K,11,FALSE)</f>
        <v>2</v>
      </c>
      <c r="F93" s="31">
        <f t="shared" si="2"/>
        <v>1</v>
      </c>
    </row>
    <row r="94" spans="1:6" x14ac:dyDescent="0.25">
      <c r="A94" s="46" t="s">
        <v>674</v>
      </c>
      <c r="B94" s="45">
        <v>1600</v>
      </c>
      <c r="C94" s="31">
        <f>VLOOKUP(A94,級距!$A:$K,9,FALSE)</f>
        <v>6</v>
      </c>
      <c r="D94" s="31">
        <f>VLOOKUP($A94,級距!$A:$K,10,FALSE)</f>
        <v>10</v>
      </c>
      <c r="E94" s="31">
        <f>VLOOKUP($A94,級距!$A:$K,11,FALSE)</f>
        <v>4</v>
      </c>
      <c r="F94" s="31">
        <f t="shared" si="2"/>
        <v>1</v>
      </c>
    </row>
    <row r="95" spans="1:6" x14ac:dyDescent="0.25">
      <c r="A95" s="46" t="s">
        <v>671</v>
      </c>
      <c r="B95" s="45">
        <v>3800</v>
      </c>
      <c r="C95" s="31">
        <f>VLOOKUP(A95,級距!$A:$K,9,FALSE)</f>
        <v>1</v>
      </c>
      <c r="D95" s="31">
        <f>VLOOKUP($A95,級距!$A:$K,10,FALSE)</f>
        <v>2</v>
      </c>
      <c r="E95" s="31">
        <f>VLOOKUP($A95,級距!$A:$K,11,FALSE)</f>
        <v>2</v>
      </c>
      <c r="F95" s="31">
        <f t="shared" si="2"/>
        <v>1</v>
      </c>
    </row>
    <row r="96" spans="1:6" x14ac:dyDescent="0.25">
      <c r="A96" s="46" t="s">
        <v>668</v>
      </c>
      <c r="B96" s="45">
        <v>-1400</v>
      </c>
      <c r="C96" s="31">
        <f>VLOOKUP(A96,級距!$A:$K,9,FALSE)</f>
        <v>1</v>
      </c>
      <c r="D96" s="31">
        <f>VLOOKUP($A96,級距!$A:$K,10,FALSE)</f>
        <v>1</v>
      </c>
      <c r="E96" s="31">
        <f>VLOOKUP($A96,級距!$A:$K,11,FALSE)</f>
        <v>2</v>
      </c>
      <c r="F96" s="31">
        <f t="shared" si="2"/>
        <v>1</v>
      </c>
    </row>
    <row r="97" spans="1:6" x14ac:dyDescent="0.25">
      <c r="A97" s="46" t="s">
        <v>667</v>
      </c>
      <c r="B97" s="45">
        <v>-2200</v>
      </c>
      <c r="C97" s="31">
        <f>VLOOKUP(A97,級距!$A:$K,9,FALSE)</f>
        <v>5</v>
      </c>
      <c r="D97" s="31">
        <f>VLOOKUP($A97,級距!$A:$K,10,FALSE)</f>
        <v>1</v>
      </c>
      <c r="E97" s="31">
        <f>VLOOKUP($A97,級距!$A:$K,11,FALSE)</f>
        <v>2</v>
      </c>
      <c r="F97" s="31">
        <f t="shared" si="2"/>
        <v>1</v>
      </c>
    </row>
    <row r="98" spans="1:6" x14ac:dyDescent="0.25">
      <c r="A98" s="46" t="s">
        <v>666</v>
      </c>
      <c r="B98" s="45">
        <v>-5400</v>
      </c>
      <c r="C98" s="31">
        <f>VLOOKUP(A98,級距!$A:$K,9,FALSE)</f>
        <v>5</v>
      </c>
      <c r="D98" s="31">
        <f>VLOOKUP($A98,級距!$A:$K,10,FALSE)</f>
        <v>6</v>
      </c>
      <c r="E98" s="31">
        <f>VLOOKUP($A98,級距!$A:$K,11,FALSE)</f>
        <v>2</v>
      </c>
      <c r="F98" s="31">
        <f t="shared" si="2"/>
        <v>1</v>
      </c>
    </row>
    <row r="99" spans="1:6" x14ac:dyDescent="0.25">
      <c r="A99" s="46" t="s">
        <v>665</v>
      </c>
      <c r="B99" s="45">
        <v>200</v>
      </c>
      <c r="C99" s="31">
        <f>VLOOKUP(A99,級距!$A:$K,9,FALSE)</f>
        <v>5</v>
      </c>
      <c r="D99" s="31">
        <f>VLOOKUP($A99,級距!$A:$K,10,FALSE)</f>
        <v>6</v>
      </c>
      <c r="E99" s="31">
        <f>VLOOKUP($A99,級距!$A:$K,11,FALSE)</f>
        <v>2</v>
      </c>
      <c r="F99" s="31">
        <f t="shared" si="2"/>
        <v>1</v>
      </c>
    </row>
    <row r="100" spans="1:6" x14ac:dyDescent="0.25">
      <c r="A100" s="46" t="s">
        <v>663</v>
      </c>
      <c r="B100" s="45">
        <v>3800</v>
      </c>
      <c r="C100" s="31">
        <f>VLOOKUP(A100,級距!$A:$K,9,FALSE)</f>
        <v>6</v>
      </c>
      <c r="D100" s="31">
        <f>VLOOKUP($A100,級距!$A:$K,10,FALSE)</f>
        <v>5</v>
      </c>
      <c r="E100" s="31">
        <f>VLOOKUP($A100,級距!$A:$K,11,FALSE)</f>
        <v>1</v>
      </c>
      <c r="F100" s="31">
        <f t="shared" si="2"/>
        <v>1</v>
      </c>
    </row>
    <row r="101" spans="1:6" x14ac:dyDescent="0.25">
      <c r="A101" s="46" t="s">
        <v>662</v>
      </c>
      <c r="B101" s="45">
        <v>4800</v>
      </c>
      <c r="C101" s="31">
        <f>VLOOKUP(A101,級距!$A:$K,9,FALSE)</f>
        <v>10</v>
      </c>
      <c r="D101" s="31">
        <f>VLOOKUP($A101,級距!$A:$K,10,FALSE)</f>
        <v>9</v>
      </c>
      <c r="E101" s="31">
        <f>VLOOKUP($A101,級距!$A:$K,11,FALSE)</f>
        <v>4</v>
      </c>
      <c r="F101" s="31">
        <f t="shared" si="2"/>
        <v>1</v>
      </c>
    </row>
    <row r="102" spans="1:6" x14ac:dyDescent="0.25">
      <c r="A102" s="46" t="s">
        <v>661</v>
      </c>
      <c r="B102" s="45">
        <v>-10200</v>
      </c>
      <c r="C102" s="31">
        <f>VLOOKUP(A102,級距!$A:$K,9,FALSE)</f>
        <v>10</v>
      </c>
      <c r="D102" s="31">
        <f>VLOOKUP($A102,級距!$A:$K,10,FALSE)</f>
        <v>9</v>
      </c>
      <c r="E102" s="31">
        <f>VLOOKUP($A102,級距!$A:$K,11,FALSE)</f>
        <v>4</v>
      </c>
      <c r="F102" s="31">
        <f t="shared" si="2"/>
        <v>1</v>
      </c>
    </row>
    <row r="103" spans="1:6" x14ac:dyDescent="0.25">
      <c r="A103" s="46" t="s">
        <v>660</v>
      </c>
      <c r="B103" s="45">
        <v>39900</v>
      </c>
      <c r="C103" s="31">
        <f>VLOOKUP(A103,級距!$A:$K,9,FALSE)</f>
        <v>5</v>
      </c>
      <c r="D103" s="31">
        <f>VLOOKUP($A103,級距!$A:$K,10,FALSE)</f>
        <v>8</v>
      </c>
      <c r="E103" s="31">
        <f>VLOOKUP($A103,級距!$A:$K,11,FALSE)</f>
        <v>3</v>
      </c>
      <c r="F103" s="31">
        <f t="shared" si="2"/>
        <v>1</v>
      </c>
    </row>
    <row r="104" spans="1:6" x14ac:dyDescent="0.25">
      <c r="A104" s="46" t="s">
        <v>659</v>
      </c>
      <c r="B104" s="45">
        <v>6800</v>
      </c>
      <c r="C104" s="31">
        <f>VLOOKUP(A104,級距!$A:$K,9,FALSE)</f>
        <v>1</v>
      </c>
      <c r="D104" s="31">
        <f>VLOOKUP($A104,級距!$A:$K,10,FALSE)</f>
        <v>6</v>
      </c>
      <c r="E104" s="31">
        <f>VLOOKUP($A104,級距!$A:$K,11,FALSE)</f>
        <v>2</v>
      </c>
      <c r="F104" s="31">
        <f t="shared" si="2"/>
        <v>1</v>
      </c>
    </row>
    <row r="105" spans="1:6" x14ac:dyDescent="0.25">
      <c r="A105" s="46" t="s">
        <v>658</v>
      </c>
      <c r="B105" s="45">
        <v>-1300</v>
      </c>
      <c r="C105" s="31">
        <f>VLOOKUP(A105,級距!$A:$K,9,FALSE)</f>
        <v>1</v>
      </c>
      <c r="D105" s="31">
        <f>VLOOKUP($A105,級距!$A:$K,10,FALSE)</f>
        <v>2</v>
      </c>
      <c r="E105" s="31">
        <f>VLOOKUP($A105,級距!$A:$K,11,FALSE)</f>
        <v>2</v>
      </c>
      <c r="F105" s="31">
        <f t="shared" si="2"/>
        <v>1</v>
      </c>
    </row>
    <row r="106" spans="1:6" x14ac:dyDescent="0.25">
      <c r="A106" s="46" t="s">
        <v>657</v>
      </c>
      <c r="B106" s="45">
        <v>400</v>
      </c>
      <c r="C106" s="31">
        <f>VLOOKUP(A106,級距!$A:$K,9,FALSE)</f>
        <v>4</v>
      </c>
      <c r="D106" s="31">
        <f>VLOOKUP($A106,級距!$A:$K,10,FALSE)</f>
        <v>1</v>
      </c>
      <c r="E106" s="31">
        <f>VLOOKUP($A106,級距!$A:$K,11,FALSE)</f>
        <v>2</v>
      </c>
      <c r="F106" s="31">
        <f t="shared" si="2"/>
        <v>1</v>
      </c>
    </row>
    <row r="107" spans="1:6" x14ac:dyDescent="0.25">
      <c r="A107" s="46" t="s">
        <v>656</v>
      </c>
      <c r="B107" s="45">
        <v>-700</v>
      </c>
      <c r="C107" s="31">
        <f>VLOOKUP(A107,級距!$A:$K,9,FALSE)</f>
        <v>3</v>
      </c>
      <c r="D107" s="31">
        <f>VLOOKUP($A107,級距!$A:$K,10,FALSE)</f>
        <v>5</v>
      </c>
      <c r="E107" s="31">
        <f>VLOOKUP($A107,級距!$A:$K,11,FALSE)</f>
        <v>2</v>
      </c>
      <c r="F107" s="31">
        <f t="shared" si="2"/>
        <v>1</v>
      </c>
    </row>
    <row r="108" spans="1:6" x14ac:dyDescent="0.25">
      <c r="A108" s="46" t="s">
        <v>655</v>
      </c>
      <c r="B108" s="45">
        <v>3850</v>
      </c>
      <c r="C108" s="31">
        <f>VLOOKUP(A108,級距!$A:$K,9,FALSE)</f>
        <v>7</v>
      </c>
      <c r="D108" s="31">
        <f>VLOOKUP($A108,級距!$A:$K,10,FALSE)</f>
        <v>5</v>
      </c>
      <c r="E108" s="31">
        <f>VLOOKUP($A108,級距!$A:$K,11,FALSE)</f>
        <v>1</v>
      </c>
      <c r="F108" s="31">
        <f t="shared" si="2"/>
        <v>1</v>
      </c>
    </row>
    <row r="109" spans="1:6" x14ac:dyDescent="0.25">
      <c r="A109" s="46" t="s">
        <v>654</v>
      </c>
      <c r="B109" s="45">
        <v>7750</v>
      </c>
      <c r="C109" s="31">
        <f>VLOOKUP(A109,級距!$A:$K,9,FALSE)</f>
        <v>2</v>
      </c>
      <c r="D109" s="31">
        <f>VLOOKUP($A109,級距!$A:$K,10,FALSE)</f>
        <v>10</v>
      </c>
      <c r="E109" s="31">
        <f>VLOOKUP($A109,級距!$A:$K,11,FALSE)</f>
        <v>3</v>
      </c>
      <c r="F109" s="31">
        <f t="shared" si="2"/>
        <v>1</v>
      </c>
    </row>
    <row r="110" spans="1:6" x14ac:dyDescent="0.25">
      <c r="A110" s="46" t="s">
        <v>653</v>
      </c>
      <c r="B110" s="45">
        <v>-3650</v>
      </c>
      <c r="C110" s="31">
        <f>VLOOKUP(A110,級距!$A:$K,9,FALSE)</f>
        <v>9</v>
      </c>
      <c r="D110" s="31">
        <f>VLOOKUP($A110,級距!$A:$K,10,FALSE)</f>
        <v>7</v>
      </c>
      <c r="E110" s="31">
        <f>VLOOKUP($A110,級距!$A:$K,11,FALSE)</f>
        <v>4</v>
      </c>
      <c r="F110" s="31">
        <f t="shared" si="2"/>
        <v>1</v>
      </c>
    </row>
    <row r="111" spans="1:6" x14ac:dyDescent="0.25">
      <c r="A111" s="46" t="s">
        <v>652</v>
      </c>
      <c r="B111" s="45">
        <v>32950</v>
      </c>
      <c r="C111" s="31">
        <f>VLOOKUP(A111,級距!$A:$K,9,FALSE)</f>
        <v>3</v>
      </c>
      <c r="D111" s="31">
        <f>VLOOKUP($A111,級距!$A:$K,10,FALSE)</f>
        <v>1</v>
      </c>
      <c r="E111" s="31">
        <f>VLOOKUP($A111,級距!$A:$K,11,FALSE)</f>
        <v>2</v>
      </c>
      <c r="F111" s="31">
        <f t="shared" si="2"/>
        <v>1</v>
      </c>
    </row>
    <row r="112" spans="1:6" x14ac:dyDescent="0.25">
      <c r="A112" s="46" t="s">
        <v>651</v>
      </c>
      <c r="B112" s="45">
        <v>-11050</v>
      </c>
      <c r="C112" s="31">
        <f>VLOOKUP(A112,級距!$A:$K,9,FALSE)</f>
        <v>4</v>
      </c>
      <c r="D112" s="31">
        <f>VLOOKUP($A112,級距!$A:$K,10,FALSE)</f>
        <v>4</v>
      </c>
      <c r="E112" s="31">
        <f>VLOOKUP($A112,級距!$A:$K,11,FALSE)</f>
        <v>2</v>
      </c>
      <c r="F112" s="31">
        <f t="shared" si="2"/>
        <v>1</v>
      </c>
    </row>
    <row r="113" spans="1:6" x14ac:dyDescent="0.25">
      <c r="A113" s="46" t="s">
        <v>650</v>
      </c>
      <c r="B113" s="45">
        <v>-1300</v>
      </c>
      <c r="C113" s="31">
        <f>VLOOKUP(A113,級距!$A:$K,9,FALSE)</f>
        <v>8</v>
      </c>
      <c r="D113" s="31">
        <f>VLOOKUP($A113,級距!$A:$K,10,FALSE)</f>
        <v>7</v>
      </c>
      <c r="E113" s="31">
        <f>VLOOKUP($A113,級距!$A:$K,11,FALSE)</f>
        <v>4</v>
      </c>
      <c r="F113" s="31">
        <f t="shared" si="2"/>
        <v>1</v>
      </c>
    </row>
    <row r="114" spans="1:6" x14ac:dyDescent="0.25">
      <c r="A114" s="46" t="s">
        <v>649</v>
      </c>
      <c r="B114" s="45">
        <v>-11100</v>
      </c>
      <c r="C114" s="31">
        <f>VLOOKUP(A114,級距!$A:$K,9,FALSE)</f>
        <v>2</v>
      </c>
      <c r="D114" s="31">
        <f>VLOOKUP($A114,級距!$A:$K,10,FALSE)</f>
        <v>4</v>
      </c>
      <c r="E114" s="31">
        <f>VLOOKUP($A114,級距!$A:$K,11,FALSE)</f>
        <v>2</v>
      </c>
      <c r="F114" s="31">
        <f t="shared" si="2"/>
        <v>1</v>
      </c>
    </row>
    <row r="115" spans="1:6" x14ac:dyDescent="0.25">
      <c r="A115" s="46" t="s">
        <v>648</v>
      </c>
      <c r="B115" s="45">
        <v>-6500</v>
      </c>
      <c r="C115" s="31">
        <f>VLOOKUP(A115,級距!$A:$K,9,FALSE)</f>
        <v>3</v>
      </c>
      <c r="D115" s="31">
        <f>VLOOKUP($A115,級距!$A:$K,10,FALSE)</f>
        <v>6</v>
      </c>
      <c r="E115" s="31">
        <f>VLOOKUP($A115,級距!$A:$K,11,FALSE)</f>
        <v>2</v>
      </c>
      <c r="F115" s="31">
        <f t="shared" si="2"/>
        <v>1</v>
      </c>
    </row>
    <row r="116" spans="1:6" x14ac:dyDescent="0.25">
      <c r="A116" s="46" t="s">
        <v>647</v>
      </c>
      <c r="B116" s="45">
        <v>-1150</v>
      </c>
      <c r="C116" s="31">
        <f>VLOOKUP(A116,級距!$A:$K,9,FALSE)</f>
        <v>2</v>
      </c>
      <c r="D116" s="31">
        <f>VLOOKUP($A116,級距!$A:$K,10,FALSE)</f>
        <v>3</v>
      </c>
      <c r="E116" s="31">
        <f>VLOOKUP($A116,級距!$A:$K,11,FALSE)</f>
        <v>2</v>
      </c>
      <c r="F116" s="31">
        <f t="shared" si="2"/>
        <v>1</v>
      </c>
    </row>
    <row r="117" spans="1:6" x14ac:dyDescent="0.25">
      <c r="A117" s="46" t="s">
        <v>644</v>
      </c>
      <c r="B117" s="45">
        <v>-250</v>
      </c>
      <c r="C117" s="31">
        <f>VLOOKUP(A117,級距!$A:$K,9,FALSE)</f>
        <v>8</v>
      </c>
      <c r="D117" s="31">
        <f>VLOOKUP($A117,級距!$A:$K,10,FALSE)</f>
        <v>4</v>
      </c>
      <c r="E117" s="31">
        <f>VLOOKUP($A117,級距!$A:$K,11,FALSE)</f>
        <v>1</v>
      </c>
      <c r="F117" s="31">
        <f t="shared" si="2"/>
        <v>1</v>
      </c>
    </row>
    <row r="118" spans="1:6" x14ac:dyDescent="0.25">
      <c r="A118" s="46" t="s">
        <v>642</v>
      </c>
      <c r="B118" s="45">
        <v>-2400</v>
      </c>
      <c r="C118" s="31">
        <f>VLOOKUP(A118,級距!$A:$K,9,FALSE)</f>
        <v>10</v>
      </c>
      <c r="D118" s="31">
        <f>VLOOKUP($A118,級距!$A:$K,10,FALSE)</f>
        <v>7</v>
      </c>
      <c r="E118" s="31">
        <f>VLOOKUP($A118,級距!$A:$K,11,FALSE)</f>
        <v>4</v>
      </c>
      <c r="F118" s="31">
        <f t="shared" si="2"/>
        <v>1</v>
      </c>
    </row>
    <row r="119" spans="1:6" x14ac:dyDescent="0.25">
      <c r="A119" s="46" t="s">
        <v>641</v>
      </c>
      <c r="B119" s="45">
        <v>-5200</v>
      </c>
      <c r="C119" s="31">
        <f>VLOOKUP(A119,級距!$A:$K,9,FALSE)</f>
        <v>8</v>
      </c>
      <c r="D119" s="31">
        <f>VLOOKUP($A119,級距!$A:$K,10,FALSE)</f>
        <v>6</v>
      </c>
      <c r="E119" s="31">
        <f>VLOOKUP($A119,級距!$A:$K,11,FALSE)</f>
        <v>1</v>
      </c>
      <c r="F119" s="31">
        <f t="shared" si="2"/>
        <v>1</v>
      </c>
    </row>
    <row r="120" spans="1:6" x14ac:dyDescent="0.25">
      <c r="A120" s="46" t="s">
        <v>640</v>
      </c>
      <c r="B120" s="45">
        <v>10350</v>
      </c>
      <c r="C120" s="31">
        <f>VLOOKUP(A120,級距!$A:$K,9,FALSE)</f>
        <v>10</v>
      </c>
      <c r="D120" s="31">
        <f>VLOOKUP($A120,級距!$A:$K,10,FALSE)</f>
        <v>6</v>
      </c>
      <c r="E120" s="31">
        <f>VLOOKUP($A120,級距!$A:$K,11,FALSE)</f>
        <v>1</v>
      </c>
      <c r="F120" s="31">
        <f t="shared" si="2"/>
        <v>1</v>
      </c>
    </row>
    <row r="121" spans="1:6" x14ac:dyDescent="0.25">
      <c r="A121" s="46" t="s">
        <v>638</v>
      </c>
      <c r="B121" s="45">
        <v>-7400</v>
      </c>
      <c r="C121" s="31">
        <f>VLOOKUP(A121,級距!$A:$K,9,FALSE)</f>
        <v>7</v>
      </c>
      <c r="D121" s="31">
        <f>VLOOKUP($A121,級距!$A:$K,10,FALSE)</f>
        <v>5</v>
      </c>
      <c r="E121" s="31">
        <f>VLOOKUP($A121,級距!$A:$K,11,FALSE)</f>
        <v>1</v>
      </c>
      <c r="F121" s="31">
        <f t="shared" si="2"/>
        <v>1</v>
      </c>
    </row>
    <row r="122" spans="1:6" x14ac:dyDescent="0.25">
      <c r="A122" s="46" t="s">
        <v>636</v>
      </c>
      <c r="B122" s="45">
        <v>5600</v>
      </c>
      <c r="C122" s="31">
        <f>VLOOKUP(A122,級距!$A:$K,9,FALSE)</f>
        <v>1</v>
      </c>
      <c r="D122" s="31">
        <f>VLOOKUP($A122,級距!$A:$K,10,FALSE)</f>
        <v>6</v>
      </c>
      <c r="E122" s="31">
        <f>VLOOKUP($A122,級距!$A:$K,11,FALSE)</f>
        <v>2</v>
      </c>
      <c r="F122" s="31">
        <f t="shared" si="2"/>
        <v>1</v>
      </c>
    </row>
    <row r="123" spans="1:6" x14ac:dyDescent="0.25">
      <c r="A123" s="46" t="s">
        <v>635</v>
      </c>
      <c r="B123" s="45">
        <v>-7200</v>
      </c>
      <c r="C123" s="31">
        <f>VLOOKUP(A123,級距!$A:$K,9,FALSE)</f>
        <v>5</v>
      </c>
      <c r="D123" s="31">
        <f>VLOOKUP($A123,級距!$A:$K,10,FALSE)</f>
        <v>2</v>
      </c>
      <c r="E123" s="31">
        <f>VLOOKUP($A123,級距!$A:$K,11,FALSE)</f>
        <v>2</v>
      </c>
      <c r="F123" s="31">
        <f t="shared" si="2"/>
        <v>1</v>
      </c>
    </row>
    <row r="124" spans="1:6" x14ac:dyDescent="0.25">
      <c r="A124" s="46" t="s">
        <v>634</v>
      </c>
      <c r="B124" s="45">
        <v>-5400</v>
      </c>
      <c r="C124" s="31">
        <f>VLOOKUP(A124,級距!$A:$K,9,FALSE)</f>
        <v>2</v>
      </c>
      <c r="D124" s="31">
        <f>VLOOKUP($A124,級距!$A:$K,10,FALSE)</f>
        <v>5</v>
      </c>
      <c r="E124" s="31">
        <f>VLOOKUP($A124,級距!$A:$K,11,FALSE)</f>
        <v>2</v>
      </c>
      <c r="F124" s="31">
        <f t="shared" si="2"/>
        <v>1</v>
      </c>
    </row>
    <row r="125" spans="1:6" x14ac:dyDescent="0.25">
      <c r="A125" s="46" t="s">
        <v>633</v>
      </c>
      <c r="B125" s="45">
        <v>-11050</v>
      </c>
      <c r="C125" s="31">
        <f>VLOOKUP(A125,級距!$A:$K,9,FALSE)</f>
        <v>7</v>
      </c>
      <c r="D125" s="31">
        <f>VLOOKUP($A125,級距!$A:$K,10,FALSE)</f>
        <v>9</v>
      </c>
      <c r="E125" s="31">
        <f>VLOOKUP($A125,級距!$A:$K,11,FALSE)</f>
        <v>4</v>
      </c>
      <c r="F125" s="31">
        <f t="shared" si="2"/>
        <v>1</v>
      </c>
    </row>
    <row r="126" spans="1:6" x14ac:dyDescent="0.25">
      <c r="A126" s="46" t="s">
        <v>632</v>
      </c>
      <c r="B126" s="45">
        <v>-1800</v>
      </c>
      <c r="C126" s="31">
        <f>VLOOKUP(A126,級距!$A:$K,9,FALSE)</f>
        <v>4</v>
      </c>
      <c r="D126" s="31">
        <f>VLOOKUP($A126,級距!$A:$K,10,FALSE)</f>
        <v>2</v>
      </c>
      <c r="E126" s="31">
        <f>VLOOKUP($A126,級距!$A:$K,11,FALSE)</f>
        <v>2</v>
      </c>
      <c r="F126" s="31">
        <f t="shared" si="2"/>
        <v>1</v>
      </c>
    </row>
    <row r="127" spans="1:6" x14ac:dyDescent="0.25">
      <c r="A127" s="46" t="s">
        <v>629</v>
      </c>
      <c r="B127" s="45">
        <v>-9750</v>
      </c>
      <c r="C127" s="31">
        <f>VLOOKUP(A127,級距!$A:$K,9,FALSE)</f>
        <v>5</v>
      </c>
      <c r="D127" s="31">
        <f>VLOOKUP($A127,級距!$A:$K,10,FALSE)</f>
        <v>6</v>
      </c>
      <c r="E127" s="31">
        <f>VLOOKUP($A127,級距!$A:$K,11,FALSE)</f>
        <v>2</v>
      </c>
      <c r="F127" s="31">
        <f t="shared" si="2"/>
        <v>1</v>
      </c>
    </row>
    <row r="128" spans="1:6" x14ac:dyDescent="0.25">
      <c r="A128" s="46" t="s">
        <v>626</v>
      </c>
      <c r="B128" s="45">
        <v>4400</v>
      </c>
      <c r="C128" s="31">
        <f>VLOOKUP(A128,級距!$A:$K,9,FALSE)</f>
        <v>7</v>
      </c>
      <c r="D128" s="31">
        <f>VLOOKUP($A128,級距!$A:$K,10,FALSE)</f>
        <v>7</v>
      </c>
      <c r="E128" s="31">
        <f>VLOOKUP($A128,級距!$A:$K,11,FALSE)</f>
        <v>4</v>
      </c>
      <c r="F128" s="31">
        <f t="shared" si="2"/>
        <v>1</v>
      </c>
    </row>
    <row r="129" spans="1:6" x14ac:dyDescent="0.25">
      <c r="A129" s="46" t="s">
        <v>623</v>
      </c>
      <c r="B129" s="45">
        <v>9800</v>
      </c>
      <c r="C129" s="31">
        <f>VLOOKUP(A129,級距!$A:$K,9,FALSE)</f>
        <v>5</v>
      </c>
      <c r="D129" s="31">
        <f>VLOOKUP($A129,級距!$A:$K,10,FALSE)</f>
        <v>1</v>
      </c>
      <c r="E129" s="31">
        <f>VLOOKUP($A129,級距!$A:$K,11,FALSE)</f>
        <v>2</v>
      </c>
      <c r="F129" s="31">
        <f t="shared" si="2"/>
        <v>1</v>
      </c>
    </row>
    <row r="130" spans="1:6" x14ac:dyDescent="0.25">
      <c r="A130" s="46" t="s">
        <v>622</v>
      </c>
      <c r="B130" s="45">
        <v>-5400</v>
      </c>
      <c r="C130" s="31">
        <f>VLOOKUP(A130,級距!$A:$K,9,FALSE)</f>
        <v>10</v>
      </c>
      <c r="D130" s="31">
        <f>VLOOKUP($A130,級距!$A:$K,10,FALSE)</f>
        <v>7</v>
      </c>
      <c r="E130" s="31">
        <f>VLOOKUP($A130,級距!$A:$K,11,FALSE)</f>
        <v>4</v>
      </c>
      <c r="F130" s="31">
        <f t="shared" si="2"/>
        <v>1</v>
      </c>
    </row>
    <row r="131" spans="1:6" x14ac:dyDescent="0.25">
      <c r="A131" s="46" t="s">
        <v>621</v>
      </c>
      <c r="B131" s="45">
        <v>13450</v>
      </c>
      <c r="C131" s="31">
        <f>VLOOKUP(A131,級距!$A:$K,9,FALSE)</f>
        <v>9</v>
      </c>
      <c r="D131" s="31">
        <f>VLOOKUP($A131,級距!$A:$K,10,FALSE)</f>
        <v>2</v>
      </c>
      <c r="E131" s="31">
        <f>VLOOKUP($A131,級距!$A:$K,11,FALSE)</f>
        <v>1</v>
      </c>
      <c r="F131" s="31">
        <f t="shared" si="2"/>
        <v>1</v>
      </c>
    </row>
    <row r="132" spans="1:6" x14ac:dyDescent="0.25">
      <c r="A132" s="46" t="s">
        <v>619</v>
      </c>
      <c r="B132" s="45">
        <v>-3500</v>
      </c>
      <c r="C132" s="31">
        <f>VLOOKUP(A132,級距!$A:$K,9,FALSE)</f>
        <v>10</v>
      </c>
      <c r="D132" s="31">
        <f>VLOOKUP($A132,級距!$A:$K,10,FALSE)</f>
        <v>5</v>
      </c>
      <c r="E132" s="31">
        <f>VLOOKUP($A132,級距!$A:$K,11,FALSE)</f>
        <v>1</v>
      </c>
      <c r="F132" s="31">
        <f t="shared" si="2"/>
        <v>1</v>
      </c>
    </row>
    <row r="133" spans="1:6" x14ac:dyDescent="0.25">
      <c r="A133" s="46" t="s">
        <v>618</v>
      </c>
      <c r="B133" s="45">
        <v>1700</v>
      </c>
      <c r="C133" s="31">
        <f>VLOOKUP(A133,級距!$A:$K,9,FALSE)</f>
        <v>10</v>
      </c>
      <c r="D133" s="31">
        <f>VLOOKUP($A133,級距!$A:$K,10,FALSE)</f>
        <v>10</v>
      </c>
      <c r="E133" s="31">
        <f>VLOOKUP($A133,級距!$A:$K,11,FALSE)</f>
        <v>4</v>
      </c>
      <c r="F133" s="31">
        <f t="shared" si="2"/>
        <v>1</v>
      </c>
    </row>
    <row r="134" spans="1:6" x14ac:dyDescent="0.25">
      <c r="A134" s="46" t="s">
        <v>617</v>
      </c>
      <c r="B134" s="45">
        <v>9050</v>
      </c>
      <c r="C134" s="31">
        <f>VLOOKUP(A134,級距!$A:$K,9,FALSE)</f>
        <v>9</v>
      </c>
      <c r="D134" s="31">
        <f>VLOOKUP($A134,級距!$A:$K,10,FALSE)</f>
        <v>6</v>
      </c>
      <c r="E134" s="31">
        <f>VLOOKUP($A134,級距!$A:$K,11,FALSE)</f>
        <v>1</v>
      </c>
      <c r="F134" s="31">
        <f t="shared" si="2"/>
        <v>1</v>
      </c>
    </row>
    <row r="135" spans="1:6" x14ac:dyDescent="0.25">
      <c r="A135" s="46" t="s">
        <v>616</v>
      </c>
      <c r="B135" s="45">
        <v>3000</v>
      </c>
      <c r="C135" s="31">
        <f>VLOOKUP(A135,級距!$A:$K,9,FALSE)</f>
        <v>10</v>
      </c>
      <c r="D135" s="31">
        <f>VLOOKUP($A135,級距!$A:$K,10,FALSE)</f>
        <v>9</v>
      </c>
      <c r="E135" s="31">
        <f>VLOOKUP($A135,級距!$A:$K,11,FALSE)</f>
        <v>4</v>
      </c>
      <c r="F135" s="31">
        <f t="shared" si="2"/>
        <v>1</v>
      </c>
    </row>
    <row r="136" spans="1:6" x14ac:dyDescent="0.25">
      <c r="A136" s="46" t="s">
        <v>614</v>
      </c>
      <c r="B136" s="45">
        <v>24350</v>
      </c>
      <c r="C136" s="31">
        <f>VLOOKUP(A136,級距!$A:$K,9,FALSE)</f>
        <v>10</v>
      </c>
      <c r="D136" s="31">
        <f>VLOOKUP($A136,級距!$A:$K,10,FALSE)</f>
        <v>8</v>
      </c>
      <c r="E136" s="31">
        <f>VLOOKUP($A136,級距!$A:$K,11,FALSE)</f>
        <v>4</v>
      </c>
      <c r="F136" s="31">
        <f t="shared" si="2"/>
        <v>1</v>
      </c>
    </row>
    <row r="137" spans="1:6" x14ac:dyDescent="0.25">
      <c r="A137" s="46" t="s">
        <v>613</v>
      </c>
      <c r="B137" s="45">
        <v>9550</v>
      </c>
      <c r="C137" s="31">
        <f>VLOOKUP(A137,級距!$A:$K,9,FALSE)</f>
        <v>10</v>
      </c>
      <c r="D137" s="31">
        <f>VLOOKUP($A137,級距!$A:$K,10,FALSE)</f>
        <v>5</v>
      </c>
      <c r="E137" s="31">
        <f>VLOOKUP($A137,級距!$A:$K,11,FALSE)</f>
        <v>1</v>
      </c>
      <c r="F137" s="31">
        <f t="shared" ref="F137:F200" si="3">IF(A138&lt;&gt;A137,1,0)</f>
        <v>1</v>
      </c>
    </row>
    <row r="138" spans="1:6" x14ac:dyDescent="0.25">
      <c r="A138" s="46" t="s">
        <v>612</v>
      </c>
      <c r="B138" s="45">
        <v>4300</v>
      </c>
      <c r="C138" s="31">
        <f>VLOOKUP(A138,級距!$A:$K,9,FALSE)</f>
        <v>10</v>
      </c>
      <c r="D138" s="31">
        <f>VLOOKUP($A138,級距!$A:$K,10,FALSE)</f>
        <v>7</v>
      </c>
      <c r="E138" s="31">
        <f>VLOOKUP($A138,級距!$A:$K,11,FALSE)</f>
        <v>4</v>
      </c>
      <c r="F138" s="31">
        <f t="shared" si="3"/>
        <v>1</v>
      </c>
    </row>
    <row r="139" spans="1:6" x14ac:dyDescent="0.25">
      <c r="A139" s="46" t="s">
        <v>611</v>
      </c>
      <c r="B139" s="45">
        <v>24900</v>
      </c>
      <c r="C139" s="31">
        <f>VLOOKUP(A139,級距!$A:$K,9,FALSE)</f>
        <v>10</v>
      </c>
      <c r="D139" s="31">
        <f>VLOOKUP($A139,級距!$A:$K,10,FALSE)</f>
        <v>9</v>
      </c>
      <c r="E139" s="31">
        <f>VLOOKUP($A139,級距!$A:$K,11,FALSE)</f>
        <v>4</v>
      </c>
      <c r="F139" s="31">
        <f t="shared" si="3"/>
        <v>1</v>
      </c>
    </row>
    <row r="140" spans="1:6" x14ac:dyDescent="0.25">
      <c r="A140" s="46" t="s">
        <v>610</v>
      </c>
      <c r="B140" s="45">
        <v>3950</v>
      </c>
      <c r="C140" s="31">
        <f>VLOOKUP(A140,級距!$A:$K,9,FALSE)</f>
        <v>9</v>
      </c>
      <c r="D140" s="31">
        <f>VLOOKUP($A140,級距!$A:$K,10,FALSE)</f>
        <v>9</v>
      </c>
      <c r="E140" s="31">
        <f>VLOOKUP($A140,級距!$A:$K,11,FALSE)</f>
        <v>4</v>
      </c>
      <c r="F140" s="31">
        <f t="shared" si="3"/>
        <v>1</v>
      </c>
    </row>
    <row r="141" spans="1:6" x14ac:dyDescent="0.25">
      <c r="A141" s="46" t="s">
        <v>609</v>
      </c>
      <c r="B141" s="45">
        <v>7900</v>
      </c>
      <c r="C141" s="31">
        <f>VLOOKUP(A141,級距!$A:$K,9,FALSE)</f>
        <v>9</v>
      </c>
      <c r="D141" s="31">
        <f>VLOOKUP($A141,級距!$A:$K,10,FALSE)</f>
        <v>9</v>
      </c>
      <c r="E141" s="31">
        <f>VLOOKUP($A141,級距!$A:$K,11,FALSE)</f>
        <v>4</v>
      </c>
      <c r="F141" s="31">
        <f t="shared" si="3"/>
        <v>1</v>
      </c>
    </row>
    <row r="142" spans="1:6" x14ac:dyDescent="0.25">
      <c r="A142" s="46" t="s">
        <v>605</v>
      </c>
      <c r="B142" s="45">
        <v>21150</v>
      </c>
      <c r="C142" s="31">
        <f>VLOOKUP(A142,級距!$A:$K,9,FALSE)</f>
        <v>4</v>
      </c>
      <c r="D142" s="31">
        <f>VLOOKUP($A142,級距!$A:$K,10,FALSE)</f>
        <v>6</v>
      </c>
      <c r="E142" s="31">
        <f>VLOOKUP($A142,級距!$A:$K,11,FALSE)</f>
        <v>2</v>
      </c>
      <c r="F142" s="31">
        <f t="shared" si="3"/>
        <v>1</v>
      </c>
    </row>
    <row r="143" spans="1:6" x14ac:dyDescent="0.25">
      <c r="A143" s="46" t="s">
        <v>602</v>
      </c>
      <c r="B143" s="45">
        <v>3400</v>
      </c>
      <c r="C143" s="31">
        <f>VLOOKUP(A143,級距!$A:$K,9,FALSE)</f>
        <v>1</v>
      </c>
      <c r="D143" s="31">
        <f>VLOOKUP($A143,級距!$A:$K,10,FALSE)</f>
        <v>3</v>
      </c>
      <c r="E143" s="31">
        <f>VLOOKUP($A143,級距!$A:$K,11,FALSE)</f>
        <v>2</v>
      </c>
      <c r="F143" s="31">
        <f t="shared" si="3"/>
        <v>1</v>
      </c>
    </row>
    <row r="144" spans="1:6" x14ac:dyDescent="0.25">
      <c r="A144" s="46" t="s">
        <v>601</v>
      </c>
      <c r="B144" s="45">
        <v>-3300</v>
      </c>
      <c r="C144" s="31">
        <f>VLOOKUP(A144,級距!$A:$K,9,FALSE)</f>
        <v>1</v>
      </c>
      <c r="D144" s="31">
        <f>VLOOKUP($A144,級距!$A:$K,10,FALSE)</f>
        <v>4</v>
      </c>
      <c r="E144" s="31">
        <f>VLOOKUP($A144,級距!$A:$K,11,FALSE)</f>
        <v>2</v>
      </c>
      <c r="F144" s="31">
        <f t="shared" si="3"/>
        <v>1</v>
      </c>
    </row>
    <row r="145" spans="1:6" x14ac:dyDescent="0.25">
      <c r="A145" s="46" t="s">
        <v>600</v>
      </c>
      <c r="B145" s="45">
        <v>-3700</v>
      </c>
      <c r="C145" s="31">
        <f>VLOOKUP(A145,級距!$A:$K,9,FALSE)</f>
        <v>3</v>
      </c>
      <c r="D145" s="31">
        <f>VLOOKUP($A145,級距!$A:$K,10,FALSE)</f>
        <v>1</v>
      </c>
      <c r="E145" s="31">
        <f>VLOOKUP($A145,級距!$A:$K,11,FALSE)</f>
        <v>2</v>
      </c>
      <c r="F145" s="31">
        <f t="shared" si="3"/>
        <v>1</v>
      </c>
    </row>
    <row r="146" spans="1:6" x14ac:dyDescent="0.25">
      <c r="A146" s="46" t="s">
        <v>598</v>
      </c>
      <c r="B146" s="45">
        <v>-8450</v>
      </c>
      <c r="C146" s="31">
        <f>VLOOKUP(A146,級距!$A:$K,9,FALSE)</f>
        <v>1</v>
      </c>
      <c r="D146" s="31">
        <f>VLOOKUP($A146,級距!$A:$K,10,FALSE)</f>
        <v>1</v>
      </c>
      <c r="E146" s="31">
        <f>VLOOKUP($A146,級距!$A:$K,11,FALSE)</f>
        <v>2</v>
      </c>
      <c r="F146" s="31">
        <f t="shared" si="3"/>
        <v>1</v>
      </c>
    </row>
    <row r="147" spans="1:6" x14ac:dyDescent="0.25">
      <c r="A147" s="46" t="s">
        <v>596</v>
      </c>
      <c r="B147" s="45">
        <v>-2800</v>
      </c>
      <c r="C147" s="31">
        <f>VLOOKUP(A147,級距!$A:$K,9,FALSE)</f>
        <v>3</v>
      </c>
      <c r="D147" s="31">
        <f>VLOOKUP($A147,級距!$A:$K,10,FALSE)</f>
        <v>1</v>
      </c>
      <c r="E147" s="31">
        <f>VLOOKUP($A147,級距!$A:$K,11,FALSE)</f>
        <v>2</v>
      </c>
      <c r="F147" s="31">
        <f t="shared" si="3"/>
        <v>1</v>
      </c>
    </row>
    <row r="148" spans="1:6" x14ac:dyDescent="0.25">
      <c r="A148" s="46" t="s">
        <v>595</v>
      </c>
      <c r="B148" s="45">
        <v>-5400</v>
      </c>
      <c r="C148" s="31">
        <f>VLOOKUP(A148,級距!$A:$K,9,FALSE)</f>
        <v>2</v>
      </c>
      <c r="D148" s="31">
        <f>VLOOKUP($A148,級距!$A:$K,10,FALSE)</f>
        <v>7</v>
      </c>
      <c r="E148" s="31">
        <f>VLOOKUP($A148,級距!$A:$K,11,FALSE)</f>
        <v>3</v>
      </c>
      <c r="F148" s="31">
        <f t="shared" si="3"/>
        <v>1</v>
      </c>
    </row>
    <row r="149" spans="1:6" x14ac:dyDescent="0.25">
      <c r="A149" s="46" t="s">
        <v>594</v>
      </c>
      <c r="B149" s="45">
        <v>100</v>
      </c>
      <c r="C149" s="31">
        <f>VLOOKUP(A149,級距!$A:$K,9,FALSE)</f>
        <v>9</v>
      </c>
      <c r="D149" s="31">
        <f>VLOOKUP($A149,級距!$A:$K,10,FALSE)</f>
        <v>6</v>
      </c>
      <c r="E149" s="31">
        <f>VLOOKUP($A149,級距!$A:$K,11,FALSE)</f>
        <v>1</v>
      </c>
      <c r="F149" s="31">
        <f t="shared" si="3"/>
        <v>1</v>
      </c>
    </row>
    <row r="150" spans="1:6" x14ac:dyDescent="0.25">
      <c r="A150" s="46" t="s">
        <v>593</v>
      </c>
      <c r="B150" s="45">
        <v>-2100</v>
      </c>
      <c r="C150" s="31">
        <f>VLOOKUP(A150,級距!$A:$K,9,FALSE)</f>
        <v>6</v>
      </c>
      <c r="D150" s="31">
        <f>VLOOKUP($A150,級距!$A:$K,10,FALSE)</f>
        <v>7</v>
      </c>
      <c r="E150" s="31">
        <f>VLOOKUP($A150,級距!$A:$K,11,FALSE)</f>
        <v>4</v>
      </c>
      <c r="F150" s="31">
        <f t="shared" si="3"/>
        <v>1</v>
      </c>
    </row>
    <row r="151" spans="1:6" x14ac:dyDescent="0.25">
      <c r="A151" s="46" t="s">
        <v>590</v>
      </c>
      <c r="B151" s="45">
        <v>-5400</v>
      </c>
      <c r="C151" s="31">
        <f>VLOOKUP(A151,級距!$A:$K,9,FALSE)</f>
        <v>1</v>
      </c>
      <c r="D151" s="31">
        <f>VLOOKUP($A151,級距!$A:$K,10,FALSE)</f>
        <v>2</v>
      </c>
      <c r="E151" s="31">
        <f>VLOOKUP($A151,級距!$A:$K,11,FALSE)</f>
        <v>2</v>
      </c>
      <c r="F151" s="31">
        <f t="shared" si="3"/>
        <v>1</v>
      </c>
    </row>
    <row r="152" spans="1:6" x14ac:dyDescent="0.25">
      <c r="A152" s="46" t="s">
        <v>589</v>
      </c>
      <c r="B152" s="45">
        <v>0</v>
      </c>
      <c r="C152" s="31">
        <f>VLOOKUP(A152,級距!$A:$K,9,FALSE)</f>
        <v>1</v>
      </c>
      <c r="D152" s="31">
        <f>VLOOKUP($A152,級距!$A:$K,10,FALSE)</f>
        <v>5</v>
      </c>
      <c r="E152" s="31">
        <f>VLOOKUP($A152,級距!$A:$K,11,FALSE)</f>
        <v>2</v>
      </c>
      <c r="F152" s="31">
        <f t="shared" si="3"/>
        <v>1</v>
      </c>
    </row>
    <row r="153" spans="1:6" x14ac:dyDescent="0.25">
      <c r="A153" s="46" t="s">
        <v>588</v>
      </c>
      <c r="B153" s="45">
        <v>-700</v>
      </c>
      <c r="C153" s="31">
        <f>VLOOKUP(A153,級距!$A:$K,9,FALSE)</f>
        <v>4</v>
      </c>
      <c r="D153" s="31">
        <f>VLOOKUP($A153,級距!$A:$K,10,FALSE)</f>
        <v>4</v>
      </c>
      <c r="E153" s="31">
        <f>VLOOKUP($A153,級距!$A:$K,11,FALSE)</f>
        <v>2</v>
      </c>
      <c r="F153" s="31">
        <f t="shared" si="3"/>
        <v>1</v>
      </c>
    </row>
    <row r="154" spans="1:6" x14ac:dyDescent="0.25">
      <c r="A154" s="46" t="s">
        <v>586</v>
      </c>
      <c r="B154" s="45">
        <v>-3100</v>
      </c>
      <c r="C154" s="31">
        <f>VLOOKUP(A154,級距!$A:$K,9,FALSE)</f>
        <v>5</v>
      </c>
      <c r="D154" s="31">
        <f>VLOOKUP($A154,級距!$A:$K,10,FALSE)</f>
        <v>7</v>
      </c>
      <c r="E154" s="31">
        <f>VLOOKUP($A154,級距!$A:$K,11,FALSE)</f>
        <v>3</v>
      </c>
      <c r="F154" s="31">
        <f t="shared" si="3"/>
        <v>1</v>
      </c>
    </row>
    <row r="155" spans="1:6" x14ac:dyDescent="0.25">
      <c r="A155" s="46" t="s">
        <v>585</v>
      </c>
      <c r="B155" s="45">
        <v>7750</v>
      </c>
      <c r="C155" s="31">
        <f>VLOOKUP(A155,級距!$A:$K,9,FALSE)</f>
        <v>2</v>
      </c>
      <c r="D155" s="31">
        <f>VLOOKUP($A155,級距!$A:$K,10,FALSE)</f>
        <v>1</v>
      </c>
      <c r="E155" s="31">
        <f>VLOOKUP($A155,級距!$A:$K,11,FALSE)</f>
        <v>2</v>
      </c>
      <c r="F155" s="31">
        <f t="shared" si="3"/>
        <v>1</v>
      </c>
    </row>
    <row r="156" spans="1:6" x14ac:dyDescent="0.25">
      <c r="A156" s="46" t="s">
        <v>584</v>
      </c>
      <c r="B156" s="45">
        <v>-400</v>
      </c>
      <c r="C156" s="31">
        <f>VLOOKUP(A156,級距!$A:$K,9,FALSE)</f>
        <v>1</v>
      </c>
      <c r="D156" s="31">
        <f>VLOOKUP($A156,級距!$A:$K,10,FALSE)</f>
        <v>4</v>
      </c>
      <c r="E156" s="31">
        <f>VLOOKUP($A156,級距!$A:$K,11,FALSE)</f>
        <v>2</v>
      </c>
      <c r="F156" s="31">
        <f t="shared" si="3"/>
        <v>1</v>
      </c>
    </row>
    <row r="157" spans="1:6" x14ac:dyDescent="0.25">
      <c r="A157" s="46" t="s">
        <v>583</v>
      </c>
      <c r="B157" s="45">
        <v>-2250</v>
      </c>
      <c r="C157" s="31">
        <f>VLOOKUP(A157,級距!$A:$K,9,FALSE)</f>
        <v>5</v>
      </c>
      <c r="D157" s="31">
        <f>VLOOKUP($A157,級距!$A:$K,10,FALSE)</f>
        <v>2</v>
      </c>
      <c r="E157" s="31">
        <f>VLOOKUP($A157,級距!$A:$K,11,FALSE)</f>
        <v>2</v>
      </c>
      <c r="F157" s="31">
        <f t="shared" si="3"/>
        <v>1</v>
      </c>
    </row>
    <row r="158" spans="1:6" x14ac:dyDescent="0.25">
      <c r="A158" s="46" t="s">
        <v>582</v>
      </c>
      <c r="B158" s="45">
        <v>-450</v>
      </c>
      <c r="C158" s="31">
        <f>VLOOKUP(A158,級距!$A:$K,9,FALSE)</f>
        <v>4</v>
      </c>
      <c r="D158" s="31">
        <f>VLOOKUP($A158,級距!$A:$K,10,FALSE)</f>
        <v>7</v>
      </c>
      <c r="E158" s="31">
        <f>VLOOKUP($A158,級距!$A:$K,11,FALSE)</f>
        <v>3</v>
      </c>
      <c r="F158" s="31">
        <f t="shared" si="3"/>
        <v>1</v>
      </c>
    </row>
    <row r="159" spans="1:6" x14ac:dyDescent="0.25">
      <c r="A159" s="46" t="s">
        <v>581</v>
      </c>
      <c r="B159" s="45">
        <v>-5100</v>
      </c>
      <c r="C159" s="31">
        <f>VLOOKUP(A159,級距!$A:$K,9,FALSE)</f>
        <v>2</v>
      </c>
      <c r="D159" s="31">
        <f>VLOOKUP($A159,級距!$A:$K,10,FALSE)</f>
        <v>2</v>
      </c>
      <c r="E159" s="31">
        <f>VLOOKUP($A159,級距!$A:$K,11,FALSE)</f>
        <v>2</v>
      </c>
      <c r="F159" s="31">
        <f t="shared" si="3"/>
        <v>1</v>
      </c>
    </row>
    <row r="160" spans="1:6" x14ac:dyDescent="0.25">
      <c r="A160" s="46" t="s">
        <v>580</v>
      </c>
      <c r="B160" s="45">
        <v>400</v>
      </c>
      <c r="C160" s="31">
        <f>VLOOKUP(A160,級距!$A:$K,9,FALSE)</f>
        <v>2</v>
      </c>
      <c r="D160" s="31">
        <f>VLOOKUP($A160,級距!$A:$K,10,FALSE)</f>
        <v>4</v>
      </c>
      <c r="E160" s="31">
        <f>VLOOKUP($A160,級距!$A:$K,11,FALSE)</f>
        <v>2</v>
      </c>
      <c r="F160" s="31">
        <f t="shared" si="3"/>
        <v>1</v>
      </c>
    </row>
    <row r="161" spans="1:6" x14ac:dyDescent="0.25">
      <c r="A161" s="46" t="s">
        <v>577</v>
      </c>
      <c r="B161" s="45">
        <v>-7000</v>
      </c>
      <c r="C161" s="31">
        <f>VLOOKUP(A161,級距!$A:$K,9,FALSE)</f>
        <v>4</v>
      </c>
      <c r="D161" s="31">
        <f>VLOOKUP($A161,級距!$A:$K,10,FALSE)</f>
        <v>5</v>
      </c>
      <c r="E161" s="31">
        <f>VLOOKUP($A161,級距!$A:$K,11,FALSE)</f>
        <v>2</v>
      </c>
      <c r="F161" s="31">
        <f t="shared" si="3"/>
        <v>1</v>
      </c>
    </row>
    <row r="162" spans="1:6" x14ac:dyDescent="0.25">
      <c r="A162" s="46" t="s">
        <v>576</v>
      </c>
      <c r="B162" s="45">
        <v>-1700</v>
      </c>
      <c r="C162" s="31">
        <f>VLOOKUP(A162,級距!$A:$K,9,FALSE)</f>
        <v>5</v>
      </c>
      <c r="D162" s="31">
        <f>VLOOKUP($A162,級距!$A:$K,10,FALSE)</f>
        <v>6</v>
      </c>
      <c r="E162" s="31">
        <f>VLOOKUP($A162,級距!$A:$K,11,FALSE)</f>
        <v>2</v>
      </c>
      <c r="F162" s="31">
        <f t="shared" si="3"/>
        <v>1</v>
      </c>
    </row>
    <row r="163" spans="1:6" x14ac:dyDescent="0.25">
      <c r="A163" s="46" t="s">
        <v>575</v>
      </c>
      <c r="B163" s="45">
        <v>-3400</v>
      </c>
      <c r="C163" s="31">
        <f>VLOOKUP(A163,級距!$A:$K,9,FALSE)</f>
        <v>9</v>
      </c>
      <c r="D163" s="31">
        <f>VLOOKUP($A163,級距!$A:$K,10,FALSE)</f>
        <v>1</v>
      </c>
      <c r="E163" s="31">
        <f>VLOOKUP($A163,級距!$A:$K,11,FALSE)</f>
        <v>1</v>
      </c>
      <c r="F163" s="31">
        <f t="shared" si="3"/>
        <v>1</v>
      </c>
    </row>
    <row r="164" spans="1:6" x14ac:dyDescent="0.25">
      <c r="A164" s="46" t="s">
        <v>574</v>
      </c>
      <c r="B164" s="45">
        <v>-500</v>
      </c>
      <c r="C164" s="31">
        <f>VLOOKUP(A164,級距!$A:$K,9,FALSE)</f>
        <v>5</v>
      </c>
      <c r="D164" s="31">
        <f>VLOOKUP($A164,級距!$A:$K,10,FALSE)</f>
        <v>2</v>
      </c>
      <c r="E164" s="31">
        <f>VLOOKUP($A164,級距!$A:$K,11,FALSE)</f>
        <v>2</v>
      </c>
      <c r="F164" s="31">
        <f t="shared" si="3"/>
        <v>1</v>
      </c>
    </row>
    <row r="165" spans="1:6" x14ac:dyDescent="0.25">
      <c r="A165" s="46" t="s">
        <v>573</v>
      </c>
      <c r="B165" s="45">
        <v>-5200</v>
      </c>
      <c r="C165" s="31">
        <f>VLOOKUP(A165,級距!$A:$K,9,FALSE)</f>
        <v>2</v>
      </c>
      <c r="D165" s="31">
        <f>VLOOKUP($A165,級距!$A:$K,10,FALSE)</f>
        <v>7</v>
      </c>
      <c r="E165" s="31">
        <f>VLOOKUP($A165,級距!$A:$K,11,FALSE)</f>
        <v>3</v>
      </c>
      <c r="F165" s="31">
        <f t="shared" si="3"/>
        <v>1</v>
      </c>
    </row>
    <row r="166" spans="1:6" x14ac:dyDescent="0.25">
      <c r="A166" s="46" t="s">
        <v>571</v>
      </c>
      <c r="B166" s="45">
        <v>1850</v>
      </c>
      <c r="C166" s="31">
        <f>VLOOKUP(A166,級距!$A:$K,9,FALSE)</f>
        <v>3</v>
      </c>
      <c r="D166" s="31">
        <f>VLOOKUP($A166,級距!$A:$K,10,FALSE)</f>
        <v>9</v>
      </c>
      <c r="E166" s="31">
        <f>VLOOKUP($A166,級距!$A:$K,11,FALSE)</f>
        <v>3</v>
      </c>
      <c r="F166" s="31">
        <f t="shared" si="3"/>
        <v>1</v>
      </c>
    </row>
    <row r="167" spans="1:6" x14ac:dyDescent="0.25">
      <c r="A167" s="46" t="s">
        <v>569</v>
      </c>
      <c r="B167" s="45">
        <v>2500</v>
      </c>
      <c r="C167" s="31">
        <f>VLOOKUP(A167,級距!$A:$K,9,FALSE)</f>
        <v>3</v>
      </c>
      <c r="D167" s="31">
        <f>VLOOKUP($A167,級距!$A:$K,10,FALSE)</f>
        <v>1</v>
      </c>
      <c r="E167" s="31">
        <f>VLOOKUP($A167,級距!$A:$K,11,FALSE)</f>
        <v>2</v>
      </c>
      <c r="F167" s="31">
        <f t="shared" si="3"/>
        <v>1</v>
      </c>
    </row>
    <row r="168" spans="1:6" x14ac:dyDescent="0.25">
      <c r="A168" s="46" t="s">
        <v>568</v>
      </c>
      <c r="B168" s="45">
        <v>-900</v>
      </c>
      <c r="C168" s="31">
        <f>VLOOKUP(A168,級距!$A:$K,9,FALSE)</f>
        <v>3</v>
      </c>
      <c r="D168" s="31">
        <f>VLOOKUP($A168,級距!$A:$K,10,FALSE)</f>
        <v>6</v>
      </c>
      <c r="E168" s="31">
        <f>VLOOKUP($A168,級距!$A:$K,11,FALSE)</f>
        <v>2</v>
      </c>
      <c r="F168" s="31">
        <f t="shared" si="3"/>
        <v>1</v>
      </c>
    </row>
    <row r="169" spans="1:6" x14ac:dyDescent="0.25">
      <c r="A169" s="46" t="s">
        <v>567</v>
      </c>
      <c r="B169" s="45">
        <v>-600</v>
      </c>
      <c r="C169" s="31">
        <f>VLOOKUP(A169,級距!$A:$K,9,FALSE)</f>
        <v>5</v>
      </c>
      <c r="D169" s="31">
        <f>VLOOKUP($A169,級距!$A:$K,10,FALSE)</f>
        <v>5</v>
      </c>
      <c r="E169" s="31">
        <f>VLOOKUP($A169,級距!$A:$K,11,FALSE)</f>
        <v>2</v>
      </c>
      <c r="F169" s="31">
        <f t="shared" si="3"/>
        <v>1</v>
      </c>
    </row>
    <row r="170" spans="1:6" x14ac:dyDescent="0.25">
      <c r="A170" s="46" t="s">
        <v>565</v>
      </c>
      <c r="B170" s="45">
        <v>-1800</v>
      </c>
      <c r="C170" s="31">
        <f>VLOOKUP(A170,級距!$A:$K,9,FALSE)</f>
        <v>5</v>
      </c>
      <c r="D170" s="31">
        <f>VLOOKUP($A170,級距!$A:$K,10,FALSE)</f>
        <v>6</v>
      </c>
      <c r="E170" s="31">
        <f>VLOOKUP($A170,級距!$A:$K,11,FALSE)</f>
        <v>2</v>
      </c>
      <c r="F170" s="31">
        <f t="shared" si="3"/>
        <v>1</v>
      </c>
    </row>
    <row r="171" spans="1:6" x14ac:dyDescent="0.25">
      <c r="A171" s="46" t="s">
        <v>564</v>
      </c>
      <c r="B171" s="45">
        <v>7100</v>
      </c>
      <c r="C171" s="31">
        <f>VLOOKUP(A171,級距!$A:$K,9,FALSE)</f>
        <v>2</v>
      </c>
      <c r="D171" s="31">
        <f>VLOOKUP($A171,級距!$A:$K,10,FALSE)</f>
        <v>5</v>
      </c>
      <c r="E171" s="31">
        <f>VLOOKUP($A171,級距!$A:$K,11,FALSE)</f>
        <v>2</v>
      </c>
      <c r="F171" s="31">
        <f t="shared" si="3"/>
        <v>1</v>
      </c>
    </row>
    <row r="172" spans="1:6" x14ac:dyDescent="0.25">
      <c r="A172" s="46" t="s">
        <v>562</v>
      </c>
      <c r="B172" s="45">
        <v>11300</v>
      </c>
      <c r="C172" s="31">
        <f>VLOOKUP(A172,級距!$A:$K,9,FALSE)</f>
        <v>2</v>
      </c>
      <c r="D172" s="31">
        <f>VLOOKUP($A172,級距!$A:$K,10,FALSE)</f>
        <v>1</v>
      </c>
      <c r="E172" s="31">
        <f>VLOOKUP($A172,級距!$A:$K,11,FALSE)</f>
        <v>2</v>
      </c>
      <c r="F172" s="31">
        <f t="shared" si="3"/>
        <v>1</v>
      </c>
    </row>
    <row r="173" spans="1:6" x14ac:dyDescent="0.25">
      <c r="A173" s="46" t="s">
        <v>560</v>
      </c>
      <c r="B173" s="45">
        <v>1500</v>
      </c>
      <c r="C173" s="31">
        <f>VLOOKUP(A173,級距!$A:$K,9,FALSE)</f>
        <v>5</v>
      </c>
      <c r="D173" s="31">
        <f>VLOOKUP($A173,級距!$A:$K,10,FALSE)</f>
        <v>9</v>
      </c>
      <c r="E173" s="31">
        <f>VLOOKUP($A173,級距!$A:$K,11,FALSE)</f>
        <v>3</v>
      </c>
      <c r="F173" s="31">
        <f t="shared" si="3"/>
        <v>1</v>
      </c>
    </row>
    <row r="174" spans="1:6" x14ac:dyDescent="0.25">
      <c r="A174" s="46" t="s">
        <v>559</v>
      </c>
      <c r="B174" s="45">
        <v>-1700</v>
      </c>
      <c r="C174" s="31">
        <f>VLOOKUP(A174,級距!$A:$K,9,FALSE)</f>
        <v>1</v>
      </c>
      <c r="D174" s="31">
        <f>VLOOKUP($A174,級距!$A:$K,10,FALSE)</f>
        <v>8</v>
      </c>
      <c r="E174" s="31">
        <f>VLOOKUP($A174,級距!$A:$K,11,FALSE)</f>
        <v>3</v>
      </c>
      <c r="F174" s="31">
        <f t="shared" si="3"/>
        <v>1</v>
      </c>
    </row>
    <row r="175" spans="1:6" x14ac:dyDescent="0.25">
      <c r="A175" s="46" t="s">
        <v>557</v>
      </c>
      <c r="B175" s="45">
        <v>1200</v>
      </c>
      <c r="C175" s="31">
        <f>VLOOKUP(A175,級距!$A:$K,9,FALSE)</f>
        <v>5</v>
      </c>
      <c r="D175" s="31">
        <f>VLOOKUP($A175,級距!$A:$K,10,FALSE)</f>
        <v>6</v>
      </c>
      <c r="E175" s="31">
        <f>VLOOKUP($A175,級距!$A:$K,11,FALSE)</f>
        <v>2</v>
      </c>
      <c r="F175" s="31">
        <f t="shared" si="3"/>
        <v>1</v>
      </c>
    </row>
    <row r="176" spans="1:6" x14ac:dyDescent="0.25">
      <c r="A176" s="46" t="s">
        <v>556</v>
      </c>
      <c r="B176" s="45">
        <v>3500</v>
      </c>
      <c r="C176" s="31">
        <f>VLOOKUP(A176,級距!$A:$K,9,FALSE)</f>
        <v>5</v>
      </c>
      <c r="D176" s="31">
        <f>VLOOKUP($A176,級距!$A:$K,10,FALSE)</f>
        <v>4</v>
      </c>
      <c r="E176" s="31">
        <f>VLOOKUP($A176,級距!$A:$K,11,FALSE)</f>
        <v>2</v>
      </c>
      <c r="F176" s="31">
        <f t="shared" si="3"/>
        <v>1</v>
      </c>
    </row>
    <row r="177" spans="1:6" x14ac:dyDescent="0.25">
      <c r="A177" s="46" t="s">
        <v>555</v>
      </c>
      <c r="B177" s="45">
        <v>400</v>
      </c>
      <c r="C177" s="31">
        <f>VLOOKUP(A177,級距!$A:$K,9,FALSE)</f>
        <v>3</v>
      </c>
      <c r="D177" s="31">
        <f>VLOOKUP($A177,級距!$A:$K,10,FALSE)</f>
        <v>1</v>
      </c>
      <c r="E177" s="31">
        <f>VLOOKUP($A177,級距!$A:$K,11,FALSE)</f>
        <v>2</v>
      </c>
      <c r="F177" s="31">
        <f t="shared" si="3"/>
        <v>1</v>
      </c>
    </row>
    <row r="178" spans="1:6" x14ac:dyDescent="0.25">
      <c r="A178" s="46" t="s">
        <v>554</v>
      </c>
      <c r="B178" s="45">
        <v>3300</v>
      </c>
      <c r="C178" s="31">
        <f>VLOOKUP(A178,級距!$A:$K,9,FALSE)</f>
        <v>5</v>
      </c>
      <c r="D178" s="31">
        <f>VLOOKUP($A178,級距!$A:$K,10,FALSE)</f>
        <v>7</v>
      </c>
      <c r="E178" s="31">
        <f>VLOOKUP($A178,級距!$A:$K,11,FALSE)</f>
        <v>3</v>
      </c>
      <c r="F178" s="31">
        <f t="shared" si="3"/>
        <v>1</v>
      </c>
    </row>
    <row r="179" spans="1:6" x14ac:dyDescent="0.25">
      <c r="A179" s="46" t="s">
        <v>553</v>
      </c>
      <c r="B179" s="45">
        <v>-2350</v>
      </c>
      <c r="C179" s="31">
        <f>VLOOKUP(A179,級距!$A:$K,9,FALSE)</f>
        <v>4</v>
      </c>
      <c r="D179" s="31">
        <f>VLOOKUP($A179,級距!$A:$K,10,FALSE)</f>
        <v>4</v>
      </c>
      <c r="E179" s="31">
        <f>VLOOKUP($A179,級距!$A:$K,11,FALSE)</f>
        <v>2</v>
      </c>
      <c r="F179" s="31">
        <f t="shared" si="3"/>
        <v>1</v>
      </c>
    </row>
    <row r="180" spans="1:6" x14ac:dyDescent="0.25">
      <c r="A180" s="46" t="s">
        <v>551</v>
      </c>
      <c r="B180" s="45">
        <v>-1600</v>
      </c>
      <c r="C180" s="31">
        <f>VLOOKUP(A180,級距!$A:$K,9,FALSE)</f>
        <v>4</v>
      </c>
      <c r="D180" s="31">
        <f>VLOOKUP($A180,級距!$A:$K,10,FALSE)</f>
        <v>1</v>
      </c>
      <c r="E180" s="31">
        <f>VLOOKUP($A180,級距!$A:$K,11,FALSE)</f>
        <v>2</v>
      </c>
      <c r="F180" s="31">
        <f t="shared" si="3"/>
        <v>1</v>
      </c>
    </row>
    <row r="181" spans="1:6" x14ac:dyDescent="0.25">
      <c r="A181" s="46" t="s">
        <v>550</v>
      </c>
      <c r="B181" s="45">
        <v>-3050</v>
      </c>
      <c r="C181" s="31">
        <f>VLOOKUP(A181,級距!$A:$K,9,FALSE)</f>
        <v>5</v>
      </c>
      <c r="D181" s="31">
        <f>VLOOKUP($A181,級距!$A:$K,10,FALSE)</f>
        <v>1</v>
      </c>
      <c r="E181" s="31">
        <f>VLOOKUP($A181,級距!$A:$K,11,FALSE)</f>
        <v>2</v>
      </c>
      <c r="F181" s="31">
        <f t="shared" si="3"/>
        <v>1</v>
      </c>
    </row>
    <row r="182" spans="1:6" x14ac:dyDescent="0.25">
      <c r="A182" s="46" t="s">
        <v>549</v>
      </c>
      <c r="B182" s="45">
        <v>-100</v>
      </c>
      <c r="C182" s="31">
        <f>VLOOKUP(A182,級距!$A:$K,9,FALSE)</f>
        <v>5</v>
      </c>
      <c r="D182" s="31">
        <f>VLOOKUP($A182,級距!$A:$K,10,FALSE)</f>
        <v>9</v>
      </c>
      <c r="E182" s="31">
        <f>VLOOKUP($A182,級距!$A:$K,11,FALSE)</f>
        <v>3</v>
      </c>
      <c r="F182" s="31">
        <f t="shared" si="3"/>
        <v>1</v>
      </c>
    </row>
    <row r="183" spans="1:6" x14ac:dyDescent="0.25">
      <c r="A183" s="46" t="s">
        <v>548</v>
      </c>
      <c r="B183" s="45">
        <v>-7350</v>
      </c>
      <c r="C183" s="31">
        <f>VLOOKUP(A183,級距!$A:$K,9,FALSE)</f>
        <v>5</v>
      </c>
      <c r="D183" s="31">
        <f>VLOOKUP($A183,級距!$A:$K,10,FALSE)</f>
        <v>7</v>
      </c>
      <c r="E183" s="31">
        <f>VLOOKUP($A183,級距!$A:$K,11,FALSE)</f>
        <v>3</v>
      </c>
      <c r="F183" s="31">
        <f t="shared" si="3"/>
        <v>1</v>
      </c>
    </row>
    <row r="184" spans="1:6" x14ac:dyDescent="0.25">
      <c r="A184" s="46" t="s">
        <v>547</v>
      </c>
      <c r="B184" s="45">
        <v>5500</v>
      </c>
      <c r="C184" s="31">
        <f>VLOOKUP(A184,級距!$A:$K,9,FALSE)</f>
        <v>4</v>
      </c>
      <c r="D184" s="31">
        <f>VLOOKUP($A184,級距!$A:$K,10,FALSE)</f>
        <v>6</v>
      </c>
      <c r="E184" s="31">
        <f>VLOOKUP($A184,級距!$A:$K,11,FALSE)</f>
        <v>2</v>
      </c>
      <c r="F184" s="31">
        <f t="shared" si="3"/>
        <v>1</v>
      </c>
    </row>
    <row r="185" spans="1:6" x14ac:dyDescent="0.25">
      <c r="A185" s="46" t="s">
        <v>545</v>
      </c>
      <c r="B185" s="45">
        <v>1650</v>
      </c>
      <c r="C185" s="31">
        <f>VLOOKUP(A185,級距!$A:$K,9,FALSE)</f>
        <v>2</v>
      </c>
      <c r="D185" s="31">
        <f>VLOOKUP($A185,級距!$A:$K,10,FALSE)</f>
        <v>4</v>
      </c>
      <c r="E185" s="31">
        <f>VLOOKUP($A185,級距!$A:$K,11,FALSE)</f>
        <v>2</v>
      </c>
      <c r="F185" s="31">
        <f t="shared" si="3"/>
        <v>1</v>
      </c>
    </row>
    <row r="186" spans="1:6" x14ac:dyDescent="0.25">
      <c r="A186" s="46" t="s">
        <v>544</v>
      </c>
      <c r="B186" s="45">
        <v>-2850</v>
      </c>
      <c r="C186" s="31">
        <f>VLOOKUP(A186,級距!$A:$K,9,FALSE)</f>
        <v>4</v>
      </c>
      <c r="D186" s="31">
        <f>VLOOKUP($A186,級距!$A:$K,10,FALSE)</f>
        <v>8</v>
      </c>
      <c r="E186" s="31">
        <f>VLOOKUP($A186,級距!$A:$K,11,FALSE)</f>
        <v>3</v>
      </c>
      <c r="F186" s="31">
        <f t="shared" si="3"/>
        <v>1</v>
      </c>
    </row>
    <row r="187" spans="1:6" x14ac:dyDescent="0.25">
      <c r="A187" s="46" t="s">
        <v>542</v>
      </c>
      <c r="B187" s="45">
        <v>-1000</v>
      </c>
      <c r="C187" s="31">
        <f>VLOOKUP(A187,級距!$A:$K,9,FALSE)</f>
        <v>3</v>
      </c>
      <c r="D187" s="31">
        <f>VLOOKUP($A187,級距!$A:$K,10,FALSE)</f>
        <v>4</v>
      </c>
      <c r="E187" s="31">
        <f>VLOOKUP($A187,級距!$A:$K,11,FALSE)</f>
        <v>2</v>
      </c>
      <c r="F187" s="31">
        <f t="shared" si="3"/>
        <v>1</v>
      </c>
    </row>
    <row r="188" spans="1:6" x14ac:dyDescent="0.25">
      <c r="A188" s="46" t="s">
        <v>540</v>
      </c>
      <c r="B188" s="45">
        <v>700</v>
      </c>
      <c r="C188" s="31">
        <f>VLOOKUP(A188,級距!$A:$K,9,FALSE)</f>
        <v>1</v>
      </c>
      <c r="D188" s="31">
        <f>VLOOKUP($A188,級距!$A:$K,10,FALSE)</f>
        <v>3</v>
      </c>
      <c r="E188" s="31">
        <f>VLOOKUP($A188,級距!$A:$K,11,FALSE)</f>
        <v>2</v>
      </c>
      <c r="F188" s="31">
        <f t="shared" si="3"/>
        <v>1</v>
      </c>
    </row>
    <row r="189" spans="1:6" x14ac:dyDescent="0.25">
      <c r="A189" s="46" t="s">
        <v>539</v>
      </c>
      <c r="B189" s="45">
        <v>800</v>
      </c>
      <c r="C189" s="31">
        <f>VLOOKUP(A189,級距!$A:$K,9,FALSE)</f>
        <v>2</v>
      </c>
      <c r="D189" s="31">
        <f>VLOOKUP($A189,級距!$A:$K,10,FALSE)</f>
        <v>3</v>
      </c>
      <c r="E189" s="31">
        <f>VLOOKUP($A189,級距!$A:$K,11,FALSE)</f>
        <v>2</v>
      </c>
      <c r="F189" s="31">
        <f t="shared" si="3"/>
        <v>1</v>
      </c>
    </row>
    <row r="190" spans="1:6" x14ac:dyDescent="0.25">
      <c r="A190" s="46" t="s">
        <v>537</v>
      </c>
      <c r="B190" s="45">
        <v>-1050</v>
      </c>
      <c r="C190" s="31">
        <f>VLOOKUP(A190,級距!$A:$K,9,FALSE)</f>
        <v>4</v>
      </c>
      <c r="D190" s="31">
        <f>VLOOKUP($A190,級距!$A:$K,10,FALSE)</f>
        <v>2</v>
      </c>
      <c r="E190" s="31">
        <f>VLOOKUP($A190,級距!$A:$K,11,FALSE)</f>
        <v>2</v>
      </c>
      <c r="F190" s="31">
        <f t="shared" si="3"/>
        <v>1</v>
      </c>
    </row>
    <row r="191" spans="1:6" x14ac:dyDescent="0.25">
      <c r="A191" s="46" t="s">
        <v>536</v>
      </c>
      <c r="B191" s="45">
        <v>-4300</v>
      </c>
      <c r="C191" s="31">
        <f>VLOOKUP(A191,級距!$A:$K,9,FALSE)</f>
        <v>7</v>
      </c>
      <c r="D191" s="31">
        <f>VLOOKUP($A191,級距!$A:$K,10,FALSE)</f>
        <v>9</v>
      </c>
      <c r="E191" s="31">
        <f>VLOOKUP($A191,級距!$A:$K,11,FALSE)</f>
        <v>4</v>
      </c>
      <c r="F191" s="31">
        <f t="shared" si="3"/>
        <v>1</v>
      </c>
    </row>
    <row r="192" spans="1:6" x14ac:dyDescent="0.25">
      <c r="A192" s="46" t="s">
        <v>531</v>
      </c>
      <c r="B192" s="45">
        <v>-5400</v>
      </c>
      <c r="C192" s="31">
        <f>VLOOKUP(A192,級距!$A:$K,9,FALSE)</f>
        <v>8</v>
      </c>
      <c r="D192" s="31">
        <f>VLOOKUP($A192,級距!$A:$K,10,FALSE)</f>
        <v>9</v>
      </c>
      <c r="E192" s="31">
        <f>VLOOKUP($A192,級距!$A:$K,11,FALSE)</f>
        <v>4</v>
      </c>
      <c r="F192" s="31">
        <f t="shared" si="3"/>
        <v>1</v>
      </c>
    </row>
    <row r="193" spans="1:6" x14ac:dyDescent="0.25">
      <c r="A193" s="46" t="s">
        <v>529</v>
      </c>
      <c r="B193" s="45">
        <v>6400</v>
      </c>
      <c r="C193" s="31">
        <f>VLOOKUP(A193,級距!$A:$K,9,FALSE)</f>
        <v>4</v>
      </c>
      <c r="D193" s="31">
        <f>VLOOKUP($A193,級距!$A:$K,10,FALSE)</f>
        <v>8</v>
      </c>
      <c r="E193" s="31">
        <f>VLOOKUP($A193,級距!$A:$K,11,FALSE)</f>
        <v>3</v>
      </c>
      <c r="F193" s="31">
        <f t="shared" si="3"/>
        <v>1</v>
      </c>
    </row>
    <row r="194" spans="1:6" x14ac:dyDescent="0.25">
      <c r="A194" s="46" t="s">
        <v>528</v>
      </c>
      <c r="B194" s="45">
        <v>-5200</v>
      </c>
      <c r="C194" s="31">
        <f>VLOOKUP(A194,級距!$A:$K,9,FALSE)</f>
        <v>4</v>
      </c>
      <c r="D194" s="31">
        <f>VLOOKUP($A194,級距!$A:$K,10,FALSE)</f>
        <v>4</v>
      </c>
      <c r="E194" s="31">
        <f>VLOOKUP($A194,級距!$A:$K,11,FALSE)</f>
        <v>2</v>
      </c>
      <c r="F194" s="31">
        <f t="shared" si="3"/>
        <v>1</v>
      </c>
    </row>
    <row r="195" spans="1:6" x14ac:dyDescent="0.25">
      <c r="A195" s="46" t="s">
        <v>525</v>
      </c>
      <c r="B195" s="45">
        <v>500</v>
      </c>
      <c r="C195" s="31">
        <f>VLOOKUP(A195,級距!$A:$K,9,FALSE)</f>
        <v>5</v>
      </c>
      <c r="D195" s="31">
        <f>VLOOKUP($A195,級距!$A:$K,10,FALSE)</f>
        <v>6</v>
      </c>
      <c r="E195" s="31">
        <f>VLOOKUP($A195,級距!$A:$K,11,FALSE)</f>
        <v>2</v>
      </c>
      <c r="F195" s="31">
        <f t="shared" si="3"/>
        <v>1</v>
      </c>
    </row>
    <row r="196" spans="1:6" x14ac:dyDescent="0.25">
      <c r="A196" s="46" t="s">
        <v>524</v>
      </c>
      <c r="B196" s="45">
        <v>-5900</v>
      </c>
      <c r="C196" s="31">
        <f>VLOOKUP(A196,級距!$A:$K,9,FALSE)</f>
        <v>3</v>
      </c>
      <c r="D196" s="31">
        <f>VLOOKUP($A196,級距!$A:$K,10,FALSE)</f>
        <v>1</v>
      </c>
      <c r="E196" s="31">
        <f>VLOOKUP($A196,級距!$A:$K,11,FALSE)</f>
        <v>2</v>
      </c>
      <c r="F196" s="31">
        <f t="shared" si="3"/>
        <v>1</v>
      </c>
    </row>
    <row r="197" spans="1:6" x14ac:dyDescent="0.25">
      <c r="A197" s="46" t="s">
        <v>522</v>
      </c>
      <c r="B197" s="45">
        <v>7600</v>
      </c>
      <c r="C197" s="31">
        <f>VLOOKUP(A197,級距!$A:$K,9,FALSE)</f>
        <v>1</v>
      </c>
      <c r="D197" s="31">
        <f>VLOOKUP($A197,級距!$A:$K,10,FALSE)</f>
        <v>6</v>
      </c>
      <c r="E197" s="31">
        <f>VLOOKUP($A197,級距!$A:$K,11,FALSE)</f>
        <v>2</v>
      </c>
      <c r="F197" s="31">
        <f t="shared" si="3"/>
        <v>1</v>
      </c>
    </row>
    <row r="198" spans="1:6" x14ac:dyDescent="0.25">
      <c r="A198" s="46" t="s">
        <v>521</v>
      </c>
      <c r="B198" s="45">
        <v>-5400</v>
      </c>
      <c r="C198" s="31">
        <f>VLOOKUP(A198,級距!$A:$K,9,FALSE)</f>
        <v>4</v>
      </c>
      <c r="D198" s="31">
        <f>VLOOKUP($A198,級距!$A:$K,10,FALSE)</f>
        <v>3</v>
      </c>
      <c r="E198" s="31">
        <f>VLOOKUP($A198,級距!$A:$K,11,FALSE)</f>
        <v>2</v>
      </c>
      <c r="F198" s="31">
        <f t="shared" si="3"/>
        <v>1</v>
      </c>
    </row>
    <row r="199" spans="1:6" x14ac:dyDescent="0.25">
      <c r="A199" s="46" t="s">
        <v>520</v>
      </c>
      <c r="B199" s="45">
        <v>-2300</v>
      </c>
      <c r="C199" s="31">
        <f>VLOOKUP(A199,級距!$A:$K,9,FALSE)</f>
        <v>5</v>
      </c>
      <c r="D199" s="31">
        <f>VLOOKUP($A199,級距!$A:$K,10,FALSE)</f>
        <v>3</v>
      </c>
      <c r="E199" s="31">
        <f>VLOOKUP($A199,級距!$A:$K,11,FALSE)</f>
        <v>2</v>
      </c>
      <c r="F199" s="31">
        <f t="shared" si="3"/>
        <v>1</v>
      </c>
    </row>
    <row r="200" spans="1:6" x14ac:dyDescent="0.25">
      <c r="A200" s="46" t="s">
        <v>519</v>
      </c>
      <c r="B200" s="45">
        <v>-5600</v>
      </c>
      <c r="C200" s="31">
        <f>VLOOKUP(A200,級距!$A:$K,9,FALSE)</f>
        <v>3</v>
      </c>
      <c r="D200" s="31">
        <f>VLOOKUP($A200,級距!$A:$K,10,FALSE)</f>
        <v>4</v>
      </c>
      <c r="E200" s="31">
        <f>VLOOKUP($A200,級距!$A:$K,11,FALSE)</f>
        <v>2</v>
      </c>
      <c r="F200" s="31">
        <f t="shared" si="3"/>
        <v>1</v>
      </c>
    </row>
    <row r="201" spans="1:6" x14ac:dyDescent="0.25">
      <c r="A201" s="46" t="s">
        <v>518</v>
      </c>
      <c r="B201" s="45">
        <v>500</v>
      </c>
      <c r="C201" s="31">
        <f>VLOOKUP(A201,級距!$A:$K,9,FALSE)</f>
        <v>7</v>
      </c>
      <c r="D201" s="31">
        <f>VLOOKUP($A201,級距!$A:$K,10,FALSE)</f>
        <v>7</v>
      </c>
      <c r="E201" s="31">
        <f>VLOOKUP($A201,級距!$A:$K,11,FALSE)</f>
        <v>4</v>
      </c>
      <c r="F201" s="31">
        <f t="shared" ref="F201:F264" si="4">IF(A202&lt;&gt;A201,1,0)</f>
        <v>1</v>
      </c>
    </row>
    <row r="202" spans="1:6" x14ac:dyDescent="0.25">
      <c r="A202" s="46" t="s">
        <v>517</v>
      </c>
      <c r="B202" s="45">
        <v>-3100</v>
      </c>
      <c r="C202" s="31">
        <f>VLOOKUP(A202,級距!$A:$K,9,FALSE)</f>
        <v>5</v>
      </c>
      <c r="D202" s="31">
        <f>VLOOKUP($A202,級距!$A:$K,10,FALSE)</f>
        <v>2</v>
      </c>
      <c r="E202" s="31">
        <f>VLOOKUP($A202,級距!$A:$K,11,FALSE)</f>
        <v>2</v>
      </c>
      <c r="F202" s="31">
        <f t="shared" si="4"/>
        <v>1</v>
      </c>
    </row>
    <row r="203" spans="1:6" x14ac:dyDescent="0.25">
      <c r="A203" s="46" t="s">
        <v>516</v>
      </c>
      <c r="B203" s="45">
        <v>2600</v>
      </c>
      <c r="C203" s="31">
        <f>VLOOKUP(A203,級距!$A:$K,9,FALSE)</f>
        <v>5</v>
      </c>
      <c r="D203" s="31">
        <f>VLOOKUP($A203,級距!$A:$K,10,FALSE)</f>
        <v>8</v>
      </c>
      <c r="E203" s="31">
        <f>VLOOKUP($A203,級距!$A:$K,11,FALSE)</f>
        <v>3</v>
      </c>
      <c r="F203" s="31">
        <f t="shared" si="4"/>
        <v>1</v>
      </c>
    </row>
    <row r="204" spans="1:6" x14ac:dyDescent="0.25">
      <c r="A204" s="46" t="s">
        <v>515</v>
      </c>
      <c r="B204" s="45">
        <v>-1250</v>
      </c>
      <c r="C204" s="31">
        <f>VLOOKUP(A204,級距!$A:$K,9,FALSE)</f>
        <v>5</v>
      </c>
      <c r="D204" s="31">
        <f>VLOOKUP($A204,級距!$A:$K,10,FALSE)</f>
        <v>5</v>
      </c>
      <c r="E204" s="31">
        <f>VLOOKUP($A204,級距!$A:$K,11,FALSE)</f>
        <v>2</v>
      </c>
      <c r="F204" s="31">
        <f t="shared" si="4"/>
        <v>1</v>
      </c>
    </row>
    <row r="205" spans="1:6" x14ac:dyDescent="0.25">
      <c r="A205" s="46" t="s">
        <v>514</v>
      </c>
      <c r="B205" s="45">
        <v>6850</v>
      </c>
      <c r="C205" s="31">
        <f>VLOOKUP(A205,級距!$A:$K,9,FALSE)</f>
        <v>5</v>
      </c>
      <c r="D205" s="31">
        <f>VLOOKUP($A205,級距!$A:$K,10,FALSE)</f>
        <v>8</v>
      </c>
      <c r="E205" s="31">
        <f>VLOOKUP($A205,級距!$A:$K,11,FALSE)</f>
        <v>3</v>
      </c>
      <c r="F205" s="31">
        <f t="shared" si="4"/>
        <v>1</v>
      </c>
    </row>
    <row r="206" spans="1:6" x14ac:dyDescent="0.25">
      <c r="A206" s="46" t="s">
        <v>513</v>
      </c>
      <c r="B206" s="45">
        <v>-5700</v>
      </c>
      <c r="C206" s="31">
        <f>VLOOKUP(A206,級距!$A:$K,9,FALSE)</f>
        <v>2</v>
      </c>
      <c r="D206" s="31">
        <f>VLOOKUP($A206,級距!$A:$K,10,FALSE)</f>
        <v>2</v>
      </c>
      <c r="E206" s="31">
        <f>VLOOKUP($A206,級距!$A:$K,11,FALSE)</f>
        <v>2</v>
      </c>
      <c r="F206" s="31">
        <f t="shared" si="4"/>
        <v>1</v>
      </c>
    </row>
    <row r="207" spans="1:6" x14ac:dyDescent="0.25">
      <c r="A207" s="46" t="s">
        <v>512</v>
      </c>
      <c r="B207" s="45">
        <v>2300</v>
      </c>
      <c r="C207" s="31">
        <f>VLOOKUP(A207,級距!$A:$K,9,FALSE)</f>
        <v>5</v>
      </c>
      <c r="D207" s="31">
        <f>VLOOKUP($A207,級距!$A:$K,10,FALSE)</f>
        <v>3</v>
      </c>
      <c r="E207" s="31">
        <f>VLOOKUP($A207,級距!$A:$K,11,FALSE)</f>
        <v>2</v>
      </c>
      <c r="F207" s="31">
        <f t="shared" si="4"/>
        <v>1</v>
      </c>
    </row>
    <row r="208" spans="1:6" x14ac:dyDescent="0.25">
      <c r="A208" s="46" t="s">
        <v>511</v>
      </c>
      <c r="B208" s="45">
        <v>-2450</v>
      </c>
      <c r="C208" s="31">
        <f>VLOOKUP(A208,級距!$A:$K,9,FALSE)</f>
        <v>10</v>
      </c>
      <c r="D208" s="31">
        <f>VLOOKUP($A208,級距!$A:$K,10,FALSE)</f>
        <v>10</v>
      </c>
      <c r="E208" s="31">
        <f>VLOOKUP($A208,級距!$A:$K,11,FALSE)</f>
        <v>4</v>
      </c>
      <c r="F208" s="31">
        <f t="shared" si="4"/>
        <v>1</v>
      </c>
    </row>
    <row r="209" spans="1:6" x14ac:dyDescent="0.25">
      <c r="A209" s="46" t="s">
        <v>510</v>
      </c>
      <c r="B209" s="45">
        <v>-1700</v>
      </c>
      <c r="C209" s="31">
        <f>VLOOKUP(A209,級距!$A:$K,9,FALSE)</f>
        <v>4</v>
      </c>
      <c r="D209" s="31">
        <f>VLOOKUP($A209,級距!$A:$K,10,FALSE)</f>
        <v>3</v>
      </c>
      <c r="E209" s="31">
        <f>VLOOKUP($A209,級距!$A:$K,11,FALSE)</f>
        <v>2</v>
      </c>
      <c r="F209" s="31">
        <f t="shared" si="4"/>
        <v>1</v>
      </c>
    </row>
    <row r="210" spans="1:6" x14ac:dyDescent="0.25">
      <c r="A210" s="46" t="s">
        <v>509</v>
      </c>
      <c r="B210" s="45">
        <v>4350</v>
      </c>
      <c r="C210" s="31">
        <f>VLOOKUP(A210,級距!$A:$K,9,FALSE)</f>
        <v>6</v>
      </c>
      <c r="D210" s="31">
        <f>VLOOKUP($A210,級距!$A:$K,10,FALSE)</f>
        <v>1</v>
      </c>
      <c r="E210" s="31">
        <f>VLOOKUP($A210,級距!$A:$K,11,FALSE)</f>
        <v>1</v>
      </c>
      <c r="F210" s="31">
        <f t="shared" si="4"/>
        <v>1</v>
      </c>
    </row>
    <row r="211" spans="1:6" x14ac:dyDescent="0.25">
      <c r="A211" s="46" t="s">
        <v>508</v>
      </c>
      <c r="B211" s="45">
        <v>-1400</v>
      </c>
      <c r="C211" s="31">
        <f>VLOOKUP(A211,級距!$A:$K,9,FALSE)</f>
        <v>10</v>
      </c>
      <c r="D211" s="31">
        <f>VLOOKUP($A211,級距!$A:$K,10,FALSE)</f>
        <v>9</v>
      </c>
      <c r="E211" s="31">
        <f>VLOOKUP($A211,級距!$A:$K,11,FALSE)</f>
        <v>4</v>
      </c>
      <c r="F211" s="31">
        <f t="shared" si="4"/>
        <v>1</v>
      </c>
    </row>
    <row r="212" spans="1:6" x14ac:dyDescent="0.25">
      <c r="A212" s="46" t="s">
        <v>507</v>
      </c>
      <c r="B212" s="45">
        <v>-10900</v>
      </c>
      <c r="C212" s="31">
        <f>VLOOKUP(A212,級距!$A:$K,9,FALSE)</f>
        <v>5</v>
      </c>
      <c r="D212" s="31">
        <f>VLOOKUP($A212,級距!$A:$K,10,FALSE)</f>
        <v>2</v>
      </c>
      <c r="E212" s="31">
        <f>VLOOKUP($A212,級距!$A:$K,11,FALSE)</f>
        <v>2</v>
      </c>
      <c r="F212" s="31">
        <f t="shared" si="4"/>
        <v>1</v>
      </c>
    </row>
    <row r="213" spans="1:6" x14ac:dyDescent="0.25">
      <c r="A213" s="46" t="s">
        <v>506</v>
      </c>
      <c r="B213" s="45">
        <v>13950</v>
      </c>
      <c r="C213" s="31">
        <f>VLOOKUP(A213,級距!$A:$K,9,FALSE)</f>
        <v>7</v>
      </c>
      <c r="D213" s="31">
        <f>VLOOKUP($A213,級距!$A:$K,10,FALSE)</f>
        <v>10</v>
      </c>
      <c r="E213" s="31">
        <f>VLOOKUP($A213,級距!$A:$K,11,FALSE)</f>
        <v>4</v>
      </c>
      <c r="F213" s="31">
        <f t="shared" si="4"/>
        <v>1</v>
      </c>
    </row>
    <row r="214" spans="1:6" x14ac:dyDescent="0.25">
      <c r="A214" s="46" t="s">
        <v>505</v>
      </c>
      <c r="B214" s="45">
        <v>-7800</v>
      </c>
      <c r="C214" s="31">
        <f>VLOOKUP(A214,級距!$A:$K,9,FALSE)</f>
        <v>4</v>
      </c>
      <c r="D214" s="31">
        <f>VLOOKUP($A214,級距!$A:$K,10,FALSE)</f>
        <v>8</v>
      </c>
      <c r="E214" s="31">
        <f>VLOOKUP($A214,級距!$A:$K,11,FALSE)</f>
        <v>3</v>
      </c>
      <c r="F214" s="31">
        <f t="shared" si="4"/>
        <v>1</v>
      </c>
    </row>
    <row r="215" spans="1:6" x14ac:dyDescent="0.25">
      <c r="A215" s="46" t="s">
        <v>504</v>
      </c>
      <c r="B215" s="45">
        <v>10700</v>
      </c>
      <c r="C215" s="31">
        <f>VLOOKUP(A215,級距!$A:$K,9,FALSE)</f>
        <v>5</v>
      </c>
      <c r="D215" s="31">
        <f>VLOOKUP($A215,級距!$A:$K,10,FALSE)</f>
        <v>4</v>
      </c>
      <c r="E215" s="31">
        <f>VLOOKUP($A215,級距!$A:$K,11,FALSE)</f>
        <v>2</v>
      </c>
      <c r="F215" s="31">
        <f t="shared" si="4"/>
        <v>1</v>
      </c>
    </row>
    <row r="216" spans="1:6" x14ac:dyDescent="0.25">
      <c r="A216" s="46" t="s">
        <v>502</v>
      </c>
      <c r="B216" s="45">
        <v>7450</v>
      </c>
      <c r="C216" s="31">
        <f>VLOOKUP(A216,級距!$A:$K,9,FALSE)</f>
        <v>5</v>
      </c>
      <c r="D216" s="31">
        <f>VLOOKUP($A216,級距!$A:$K,10,FALSE)</f>
        <v>3</v>
      </c>
      <c r="E216" s="31">
        <f>VLOOKUP($A216,級距!$A:$K,11,FALSE)</f>
        <v>2</v>
      </c>
      <c r="F216" s="31">
        <f t="shared" si="4"/>
        <v>1</v>
      </c>
    </row>
    <row r="217" spans="1:6" x14ac:dyDescent="0.25">
      <c r="A217" s="46" t="s">
        <v>501</v>
      </c>
      <c r="B217" s="45">
        <v>-3850</v>
      </c>
      <c r="C217" s="31">
        <f>VLOOKUP(A217,級距!$A:$K,9,FALSE)</f>
        <v>3</v>
      </c>
      <c r="D217" s="31">
        <f>VLOOKUP($A217,級距!$A:$K,10,FALSE)</f>
        <v>1</v>
      </c>
      <c r="E217" s="31">
        <f>VLOOKUP($A217,級距!$A:$K,11,FALSE)</f>
        <v>2</v>
      </c>
      <c r="F217" s="31">
        <f t="shared" si="4"/>
        <v>1</v>
      </c>
    </row>
    <row r="218" spans="1:6" x14ac:dyDescent="0.25">
      <c r="A218" s="46" t="s">
        <v>500</v>
      </c>
      <c r="B218" s="45">
        <v>0</v>
      </c>
      <c r="C218" s="31">
        <f>VLOOKUP(A218,級距!$A:$K,9,FALSE)</f>
        <v>5</v>
      </c>
      <c r="D218" s="31">
        <f>VLOOKUP($A218,級距!$A:$K,10,FALSE)</f>
        <v>6</v>
      </c>
      <c r="E218" s="31">
        <f>VLOOKUP($A218,級距!$A:$K,11,FALSE)</f>
        <v>2</v>
      </c>
      <c r="F218" s="31">
        <f t="shared" si="4"/>
        <v>1</v>
      </c>
    </row>
    <row r="219" spans="1:6" x14ac:dyDescent="0.25">
      <c r="A219" s="46" t="s">
        <v>496</v>
      </c>
      <c r="B219" s="45">
        <v>-1450</v>
      </c>
      <c r="C219" s="31">
        <f>VLOOKUP(A219,級距!$A:$K,9,FALSE)</f>
        <v>5</v>
      </c>
      <c r="D219" s="31">
        <f>VLOOKUP($A219,級距!$A:$K,10,FALSE)</f>
        <v>4</v>
      </c>
      <c r="E219" s="31">
        <f>VLOOKUP($A219,級距!$A:$K,11,FALSE)</f>
        <v>2</v>
      </c>
      <c r="F219" s="31">
        <f t="shared" si="4"/>
        <v>1</v>
      </c>
    </row>
    <row r="220" spans="1:6" x14ac:dyDescent="0.25">
      <c r="A220" s="46" t="s">
        <v>495</v>
      </c>
      <c r="B220" s="45">
        <v>-900</v>
      </c>
      <c r="C220" s="31">
        <f>VLOOKUP(A220,級距!$A:$K,9,FALSE)</f>
        <v>2</v>
      </c>
      <c r="D220" s="31">
        <f>VLOOKUP($A220,級距!$A:$K,10,FALSE)</f>
        <v>4</v>
      </c>
      <c r="E220" s="31">
        <f>VLOOKUP($A220,級距!$A:$K,11,FALSE)</f>
        <v>2</v>
      </c>
      <c r="F220" s="31">
        <f t="shared" si="4"/>
        <v>1</v>
      </c>
    </row>
    <row r="221" spans="1:6" x14ac:dyDescent="0.25">
      <c r="A221" s="46" t="s">
        <v>494</v>
      </c>
      <c r="B221" s="45">
        <v>-1900</v>
      </c>
      <c r="C221" s="31">
        <f>VLOOKUP(A221,級距!$A:$K,9,FALSE)</f>
        <v>4</v>
      </c>
      <c r="D221" s="31">
        <f>VLOOKUP($A221,級距!$A:$K,10,FALSE)</f>
        <v>2</v>
      </c>
      <c r="E221" s="31">
        <f>VLOOKUP($A221,級距!$A:$K,11,FALSE)</f>
        <v>2</v>
      </c>
      <c r="F221" s="31">
        <f t="shared" si="4"/>
        <v>1</v>
      </c>
    </row>
    <row r="222" spans="1:6" x14ac:dyDescent="0.25">
      <c r="A222" s="46" t="s">
        <v>492</v>
      </c>
      <c r="B222" s="45">
        <v>-150</v>
      </c>
      <c r="C222" s="31">
        <f>VLOOKUP(A222,級距!$A:$K,9,FALSE)</f>
        <v>5</v>
      </c>
      <c r="D222" s="31">
        <f>VLOOKUP($A222,級距!$A:$K,10,FALSE)</f>
        <v>9</v>
      </c>
      <c r="E222" s="31">
        <f>VLOOKUP($A222,級距!$A:$K,11,FALSE)</f>
        <v>3</v>
      </c>
      <c r="F222" s="31">
        <f t="shared" si="4"/>
        <v>1</v>
      </c>
    </row>
    <row r="223" spans="1:6" x14ac:dyDescent="0.25">
      <c r="A223" s="46" t="s">
        <v>491</v>
      </c>
      <c r="B223" s="45">
        <v>-1750</v>
      </c>
      <c r="C223" s="31">
        <f>VLOOKUP(A223,級距!$A:$K,9,FALSE)</f>
        <v>3</v>
      </c>
      <c r="D223" s="31">
        <f>VLOOKUP($A223,級距!$A:$K,10,FALSE)</f>
        <v>2</v>
      </c>
      <c r="E223" s="31">
        <f>VLOOKUP($A223,級距!$A:$K,11,FALSE)</f>
        <v>2</v>
      </c>
      <c r="F223" s="31">
        <f t="shared" si="4"/>
        <v>1</v>
      </c>
    </row>
    <row r="224" spans="1:6" x14ac:dyDescent="0.25">
      <c r="A224" s="46" t="s">
        <v>489</v>
      </c>
      <c r="B224" s="45">
        <v>-5350</v>
      </c>
      <c r="C224" s="31">
        <f>VLOOKUP(A224,級距!$A:$K,9,FALSE)</f>
        <v>4</v>
      </c>
      <c r="D224" s="31">
        <f>VLOOKUP($A224,級距!$A:$K,10,FALSE)</f>
        <v>9</v>
      </c>
      <c r="E224" s="31">
        <f>VLOOKUP($A224,級距!$A:$K,11,FALSE)</f>
        <v>3</v>
      </c>
      <c r="F224" s="31">
        <f t="shared" si="4"/>
        <v>1</v>
      </c>
    </row>
    <row r="225" spans="1:6" x14ac:dyDescent="0.25">
      <c r="A225" s="46" t="s">
        <v>487</v>
      </c>
      <c r="B225" s="45">
        <v>5100</v>
      </c>
      <c r="C225" s="31">
        <f>VLOOKUP(A225,級距!$A:$K,9,FALSE)</f>
        <v>3</v>
      </c>
      <c r="D225" s="31">
        <f>VLOOKUP($A225,級距!$A:$K,10,FALSE)</f>
        <v>5</v>
      </c>
      <c r="E225" s="31">
        <f>VLOOKUP($A225,級距!$A:$K,11,FALSE)</f>
        <v>2</v>
      </c>
      <c r="F225" s="31">
        <f t="shared" si="4"/>
        <v>1</v>
      </c>
    </row>
    <row r="226" spans="1:6" x14ac:dyDescent="0.25">
      <c r="A226" s="46" t="s">
        <v>486</v>
      </c>
      <c r="B226" s="45">
        <v>-1200</v>
      </c>
      <c r="C226" s="31">
        <f>VLOOKUP(A226,級距!$A:$K,9,FALSE)</f>
        <v>7</v>
      </c>
      <c r="D226" s="31">
        <f>VLOOKUP($A226,級距!$A:$K,10,FALSE)</f>
        <v>6</v>
      </c>
      <c r="E226" s="31">
        <f>VLOOKUP($A226,級距!$A:$K,11,FALSE)</f>
        <v>1</v>
      </c>
      <c r="F226" s="31">
        <f t="shared" si="4"/>
        <v>1</v>
      </c>
    </row>
    <row r="227" spans="1:6" x14ac:dyDescent="0.25">
      <c r="A227" s="46" t="s">
        <v>485</v>
      </c>
      <c r="B227" s="45">
        <v>1100</v>
      </c>
      <c r="C227" s="31">
        <f>VLOOKUP(A227,級距!$A:$K,9,FALSE)</f>
        <v>4</v>
      </c>
      <c r="D227" s="31">
        <f>VLOOKUP($A227,級距!$A:$K,10,FALSE)</f>
        <v>2</v>
      </c>
      <c r="E227" s="31">
        <f>VLOOKUP($A227,級距!$A:$K,11,FALSE)</f>
        <v>2</v>
      </c>
      <c r="F227" s="31">
        <f t="shared" si="4"/>
        <v>1</v>
      </c>
    </row>
    <row r="228" spans="1:6" x14ac:dyDescent="0.25">
      <c r="A228" s="46" t="s">
        <v>483</v>
      </c>
      <c r="B228" s="45">
        <v>200</v>
      </c>
      <c r="C228" s="31">
        <f>VLOOKUP(A228,級距!$A:$K,9,FALSE)</f>
        <v>2</v>
      </c>
      <c r="D228" s="31">
        <f>VLOOKUP($A228,級距!$A:$K,10,FALSE)</f>
        <v>6</v>
      </c>
      <c r="E228" s="31">
        <f>VLOOKUP($A228,級距!$A:$K,11,FALSE)</f>
        <v>2</v>
      </c>
      <c r="F228" s="31">
        <f t="shared" si="4"/>
        <v>1</v>
      </c>
    </row>
    <row r="229" spans="1:6" x14ac:dyDescent="0.25">
      <c r="A229" s="46" t="s">
        <v>482</v>
      </c>
      <c r="B229" s="45">
        <v>5950</v>
      </c>
      <c r="C229" s="31">
        <f>VLOOKUP(A229,級距!$A:$K,9,FALSE)</f>
        <v>5</v>
      </c>
      <c r="D229" s="31">
        <f>VLOOKUP($A229,級距!$A:$K,10,FALSE)</f>
        <v>7</v>
      </c>
      <c r="E229" s="31">
        <f>VLOOKUP($A229,級距!$A:$K,11,FALSE)</f>
        <v>3</v>
      </c>
      <c r="F229" s="31">
        <f t="shared" si="4"/>
        <v>1</v>
      </c>
    </row>
    <row r="230" spans="1:6" x14ac:dyDescent="0.25">
      <c r="A230" s="46" t="s">
        <v>481</v>
      </c>
      <c r="B230" s="45">
        <v>-2900</v>
      </c>
      <c r="C230" s="31">
        <f>VLOOKUP(A230,級距!$A:$K,9,FALSE)</f>
        <v>3</v>
      </c>
      <c r="D230" s="31">
        <f>VLOOKUP($A230,級距!$A:$K,10,FALSE)</f>
        <v>2</v>
      </c>
      <c r="E230" s="31">
        <f>VLOOKUP($A230,級距!$A:$K,11,FALSE)</f>
        <v>2</v>
      </c>
      <c r="F230" s="31">
        <f t="shared" si="4"/>
        <v>1</v>
      </c>
    </row>
    <row r="231" spans="1:6" x14ac:dyDescent="0.25">
      <c r="A231" s="46" t="s">
        <v>480</v>
      </c>
      <c r="B231" s="45">
        <v>-600</v>
      </c>
      <c r="C231" s="31">
        <f>VLOOKUP(A231,級距!$A:$K,9,FALSE)</f>
        <v>7</v>
      </c>
      <c r="D231" s="31">
        <f>VLOOKUP($A231,級距!$A:$K,10,FALSE)</f>
        <v>7</v>
      </c>
      <c r="E231" s="31">
        <f>VLOOKUP($A231,級距!$A:$K,11,FALSE)</f>
        <v>4</v>
      </c>
      <c r="F231" s="31">
        <f t="shared" si="4"/>
        <v>1</v>
      </c>
    </row>
    <row r="232" spans="1:6" x14ac:dyDescent="0.25">
      <c r="A232" s="46" t="s">
        <v>479</v>
      </c>
      <c r="B232" s="45">
        <v>6000</v>
      </c>
      <c r="C232" s="31">
        <f>VLOOKUP(A232,級距!$A:$K,9,FALSE)</f>
        <v>4</v>
      </c>
      <c r="D232" s="31">
        <f>VLOOKUP($A232,級距!$A:$K,10,FALSE)</f>
        <v>3</v>
      </c>
      <c r="E232" s="31">
        <f>VLOOKUP($A232,級距!$A:$K,11,FALSE)</f>
        <v>2</v>
      </c>
      <c r="F232" s="31">
        <f t="shared" si="4"/>
        <v>1</v>
      </c>
    </row>
    <row r="233" spans="1:6" x14ac:dyDescent="0.25">
      <c r="A233" s="46" t="s">
        <v>478</v>
      </c>
      <c r="B233" s="45">
        <v>-9100</v>
      </c>
      <c r="C233" s="31">
        <f>VLOOKUP(A233,級距!$A:$K,9,FALSE)</f>
        <v>9</v>
      </c>
      <c r="D233" s="31">
        <f>VLOOKUP($A233,級距!$A:$K,10,FALSE)</f>
        <v>9</v>
      </c>
      <c r="E233" s="31">
        <f>VLOOKUP($A233,級距!$A:$K,11,FALSE)</f>
        <v>4</v>
      </c>
      <c r="F233" s="31">
        <f t="shared" si="4"/>
        <v>1</v>
      </c>
    </row>
    <row r="234" spans="1:6" x14ac:dyDescent="0.25">
      <c r="A234" s="46" t="s">
        <v>475</v>
      </c>
      <c r="B234" s="45">
        <v>4100</v>
      </c>
      <c r="C234" s="31">
        <f>VLOOKUP(A234,級距!$A:$K,9,FALSE)</f>
        <v>8</v>
      </c>
      <c r="D234" s="31">
        <f>VLOOKUP($A234,級距!$A:$K,10,FALSE)</f>
        <v>5</v>
      </c>
      <c r="E234" s="31">
        <f>VLOOKUP($A234,級距!$A:$K,11,FALSE)</f>
        <v>1</v>
      </c>
      <c r="F234" s="31">
        <f t="shared" si="4"/>
        <v>1</v>
      </c>
    </row>
    <row r="235" spans="1:6" x14ac:dyDescent="0.25">
      <c r="A235" s="46" t="s">
        <v>472</v>
      </c>
      <c r="B235" s="45">
        <v>-6250</v>
      </c>
      <c r="C235" s="31">
        <f>VLOOKUP(A235,級距!$A:$K,9,FALSE)</f>
        <v>4</v>
      </c>
      <c r="D235" s="31">
        <f>VLOOKUP($A235,級距!$A:$K,10,FALSE)</f>
        <v>2</v>
      </c>
      <c r="E235" s="31">
        <f>VLOOKUP($A235,級距!$A:$K,11,FALSE)</f>
        <v>2</v>
      </c>
      <c r="F235" s="31">
        <f t="shared" si="4"/>
        <v>1</v>
      </c>
    </row>
    <row r="236" spans="1:6" x14ac:dyDescent="0.25">
      <c r="A236" s="46" t="s">
        <v>469</v>
      </c>
      <c r="B236" s="45">
        <v>17050</v>
      </c>
      <c r="C236" s="31">
        <f>VLOOKUP(A236,級距!$A:$K,9,FALSE)</f>
        <v>8</v>
      </c>
      <c r="D236" s="31">
        <f>VLOOKUP($A236,級距!$A:$K,10,FALSE)</f>
        <v>9</v>
      </c>
      <c r="E236" s="31">
        <f>VLOOKUP($A236,級距!$A:$K,11,FALSE)</f>
        <v>4</v>
      </c>
      <c r="F236" s="31">
        <f t="shared" si="4"/>
        <v>1</v>
      </c>
    </row>
    <row r="237" spans="1:6" x14ac:dyDescent="0.25">
      <c r="A237" s="46" t="s">
        <v>468</v>
      </c>
      <c r="B237" s="45">
        <v>4600</v>
      </c>
      <c r="C237" s="31">
        <f>VLOOKUP(A237,級距!$A:$K,9,FALSE)</f>
        <v>9</v>
      </c>
      <c r="D237" s="31">
        <f>VLOOKUP($A237,級距!$A:$K,10,FALSE)</f>
        <v>6</v>
      </c>
      <c r="E237" s="31">
        <f>VLOOKUP($A237,級距!$A:$K,11,FALSE)</f>
        <v>1</v>
      </c>
      <c r="F237" s="31">
        <f t="shared" si="4"/>
        <v>1</v>
      </c>
    </row>
    <row r="238" spans="1:6" x14ac:dyDescent="0.25">
      <c r="A238" s="46" t="s">
        <v>467</v>
      </c>
      <c r="B238" s="45">
        <v>-700</v>
      </c>
      <c r="C238" s="31">
        <f>VLOOKUP(A238,級距!$A:$K,9,FALSE)</f>
        <v>3</v>
      </c>
      <c r="D238" s="31">
        <f>VLOOKUP($A238,級距!$A:$K,10,FALSE)</f>
        <v>4</v>
      </c>
      <c r="E238" s="31">
        <f>VLOOKUP($A238,級距!$A:$K,11,FALSE)</f>
        <v>2</v>
      </c>
      <c r="F238" s="31">
        <f t="shared" si="4"/>
        <v>1</v>
      </c>
    </row>
    <row r="239" spans="1:6" x14ac:dyDescent="0.25">
      <c r="A239" s="46" t="s">
        <v>466</v>
      </c>
      <c r="B239" s="45">
        <v>-4300</v>
      </c>
      <c r="C239" s="31">
        <f>VLOOKUP(A239,級距!$A:$K,9,FALSE)</f>
        <v>5</v>
      </c>
      <c r="D239" s="31">
        <f>VLOOKUP($A239,級距!$A:$K,10,FALSE)</f>
        <v>1</v>
      </c>
      <c r="E239" s="31">
        <f>VLOOKUP($A239,級距!$A:$K,11,FALSE)</f>
        <v>2</v>
      </c>
      <c r="F239" s="31">
        <f t="shared" si="4"/>
        <v>1</v>
      </c>
    </row>
    <row r="240" spans="1:6" x14ac:dyDescent="0.25">
      <c r="A240" s="46" t="s">
        <v>465</v>
      </c>
      <c r="B240" s="45">
        <v>10700</v>
      </c>
      <c r="C240" s="31">
        <f>VLOOKUP(A240,級距!$A:$K,9,FALSE)</f>
        <v>7</v>
      </c>
      <c r="D240" s="31">
        <f>VLOOKUP($A240,級距!$A:$K,10,FALSE)</f>
        <v>7</v>
      </c>
      <c r="E240" s="31">
        <f>VLOOKUP($A240,級距!$A:$K,11,FALSE)</f>
        <v>4</v>
      </c>
      <c r="F240" s="31">
        <f t="shared" si="4"/>
        <v>1</v>
      </c>
    </row>
    <row r="241" spans="1:6" x14ac:dyDescent="0.25">
      <c r="A241" s="46" t="s">
        <v>464</v>
      </c>
      <c r="B241" s="45">
        <v>-1800</v>
      </c>
      <c r="C241" s="31">
        <f>VLOOKUP(A241,級距!$A:$K,9,FALSE)</f>
        <v>10</v>
      </c>
      <c r="D241" s="31">
        <f>VLOOKUP($A241,級距!$A:$K,10,FALSE)</f>
        <v>6</v>
      </c>
      <c r="E241" s="31">
        <f>VLOOKUP($A241,級距!$A:$K,11,FALSE)</f>
        <v>1</v>
      </c>
      <c r="F241" s="31">
        <f t="shared" si="4"/>
        <v>1</v>
      </c>
    </row>
    <row r="242" spans="1:6" x14ac:dyDescent="0.25">
      <c r="A242" s="46" t="s">
        <v>463</v>
      </c>
      <c r="B242" s="45">
        <v>-1900</v>
      </c>
      <c r="C242" s="31">
        <f>VLOOKUP(A242,級距!$A:$K,9,FALSE)</f>
        <v>6</v>
      </c>
      <c r="D242" s="31">
        <f>VLOOKUP($A242,級距!$A:$K,10,FALSE)</f>
        <v>1</v>
      </c>
      <c r="E242" s="31">
        <f>VLOOKUP($A242,級距!$A:$K,11,FALSE)</f>
        <v>1</v>
      </c>
      <c r="F242" s="31">
        <f t="shared" si="4"/>
        <v>1</v>
      </c>
    </row>
    <row r="243" spans="1:6" x14ac:dyDescent="0.25">
      <c r="A243" s="46" t="s">
        <v>460</v>
      </c>
      <c r="B243" s="45">
        <v>-5400</v>
      </c>
      <c r="C243" s="31">
        <f>VLOOKUP(A243,級距!$A:$K,9,FALSE)</f>
        <v>6</v>
      </c>
      <c r="D243" s="31">
        <f>VLOOKUP($A243,級距!$A:$K,10,FALSE)</f>
        <v>2</v>
      </c>
      <c r="E243" s="31">
        <f>VLOOKUP($A243,級距!$A:$K,11,FALSE)</f>
        <v>1</v>
      </c>
      <c r="F243" s="31">
        <f t="shared" si="4"/>
        <v>1</v>
      </c>
    </row>
    <row r="244" spans="1:6" x14ac:dyDescent="0.25">
      <c r="A244" s="46" t="s">
        <v>458</v>
      </c>
      <c r="B244" s="45">
        <v>7250</v>
      </c>
      <c r="C244" s="31">
        <f>VLOOKUP(A244,級距!$A:$K,9,FALSE)</f>
        <v>5</v>
      </c>
      <c r="D244" s="31">
        <f>VLOOKUP($A244,級距!$A:$K,10,FALSE)</f>
        <v>3</v>
      </c>
      <c r="E244" s="31">
        <f>VLOOKUP($A244,級距!$A:$K,11,FALSE)</f>
        <v>2</v>
      </c>
      <c r="F244" s="31">
        <f t="shared" si="4"/>
        <v>1</v>
      </c>
    </row>
    <row r="245" spans="1:6" x14ac:dyDescent="0.25">
      <c r="A245" s="46" t="s">
        <v>457</v>
      </c>
      <c r="B245" s="45">
        <v>-1300</v>
      </c>
      <c r="C245" s="31">
        <f>VLOOKUP(A245,級距!$A:$K,9,FALSE)</f>
        <v>9</v>
      </c>
      <c r="D245" s="31">
        <f>VLOOKUP($A245,級距!$A:$K,10,FALSE)</f>
        <v>8</v>
      </c>
      <c r="E245" s="31">
        <f>VLOOKUP($A245,級距!$A:$K,11,FALSE)</f>
        <v>4</v>
      </c>
      <c r="F245" s="31">
        <f t="shared" si="4"/>
        <v>1</v>
      </c>
    </row>
    <row r="246" spans="1:6" x14ac:dyDescent="0.25">
      <c r="A246" s="46" t="s">
        <v>456</v>
      </c>
      <c r="B246" s="45">
        <v>-5400</v>
      </c>
      <c r="C246" s="31">
        <f>VLOOKUP(A246,級距!$A:$K,9,FALSE)</f>
        <v>10</v>
      </c>
      <c r="D246" s="31">
        <f>VLOOKUP($A246,級距!$A:$K,10,FALSE)</f>
        <v>9</v>
      </c>
      <c r="E246" s="31">
        <f>VLOOKUP($A246,級距!$A:$K,11,FALSE)</f>
        <v>4</v>
      </c>
      <c r="F246" s="31">
        <f t="shared" si="4"/>
        <v>1</v>
      </c>
    </row>
    <row r="247" spans="1:6" x14ac:dyDescent="0.25">
      <c r="A247" s="46" t="s">
        <v>455</v>
      </c>
      <c r="B247" s="45">
        <v>-10800</v>
      </c>
      <c r="C247" s="31">
        <f>VLOOKUP(A247,級距!$A:$K,9,FALSE)</f>
        <v>8</v>
      </c>
      <c r="D247" s="31">
        <f>VLOOKUP($A247,級距!$A:$K,10,FALSE)</f>
        <v>4</v>
      </c>
      <c r="E247" s="31">
        <f>VLOOKUP($A247,級距!$A:$K,11,FALSE)</f>
        <v>1</v>
      </c>
      <c r="F247" s="31">
        <f t="shared" si="4"/>
        <v>1</v>
      </c>
    </row>
    <row r="248" spans="1:6" x14ac:dyDescent="0.25">
      <c r="A248" s="46" t="s">
        <v>454</v>
      </c>
      <c r="B248" s="45">
        <v>2650</v>
      </c>
      <c r="C248" s="31">
        <f>VLOOKUP(A248,級距!$A:$K,9,FALSE)</f>
        <v>9</v>
      </c>
      <c r="D248" s="31">
        <f>VLOOKUP($A248,級距!$A:$K,10,FALSE)</f>
        <v>4</v>
      </c>
      <c r="E248" s="31">
        <f>VLOOKUP($A248,級距!$A:$K,11,FALSE)</f>
        <v>1</v>
      </c>
      <c r="F248" s="31">
        <f t="shared" si="4"/>
        <v>1</v>
      </c>
    </row>
    <row r="249" spans="1:6" x14ac:dyDescent="0.25">
      <c r="A249" s="46" t="s">
        <v>452</v>
      </c>
      <c r="B249" s="45">
        <v>14150</v>
      </c>
      <c r="C249" s="31">
        <f>VLOOKUP(A249,級距!$A:$K,9,FALSE)</f>
        <v>8</v>
      </c>
      <c r="D249" s="31">
        <f>VLOOKUP($A249,級距!$A:$K,10,FALSE)</f>
        <v>7</v>
      </c>
      <c r="E249" s="31">
        <f>VLOOKUP($A249,級距!$A:$K,11,FALSE)</f>
        <v>4</v>
      </c>
      <c r="F249" s="31">
        <f t="shared" si="4"/>
        <v>1</v>
      </c>
    </row>
    <row r="250" spans="1:6" x14ac:dyDescent="0.25">
      <c r="A250" s="46" t="s">
        <v>451</v>
      </c>
      <c r="B250" s="45">
        <v>2050</v>
      </c>
      <c r="C250" s="31">
        <f>VLOOKUP(A250,級距!$A:$K,9,FALSE)</f>
        <v>5</v>
      </c>
      <c r="D250" s="31">
        <f>VLOOKUP($A250,級距!$A:$K,10,FALSE)</f>
        <v>8</v>
      </c>
      <c r="E250" s="31">
        <f>VLOOKUP($A250,級距!$A:$K,11,FALSE)</f>
        <v>3</v>
      </c>
      <c r="F250" s="31">
        <f t="shared" si="4"/>
        <v>1</v>
      </c>
    </row>
    <row r="251" spans="1:6" x14ac:dyDescent="0.25">
      <c r="A251" s="46" t="s">
        <v>450</v>
      </c>
      <c r="B251" s="45">
        <v>2000</v>
      </c>
      <c r="C251" s="31">
        <f>VLOOKUP(A251,級距!$A:$K,9,FALSE)</f>
        <v>5</v>
      </c>
      <c r="D251" s="31">
        <f>VLOOKUP($A251,級距!$A:$K,10,FALSE)</f>
        <v>4</v>
      </c>
      <c r="E251" s="31">
        <f>VLOOKUP($A251,級距!$A:$K,11,FALSE)</f>
        <v>2</v>
      </c>
      <c r="F251" s="31">
        <f t="shared" si="4"/>
        <v>1</v>
      </c>
    </row>
    <row r="252" spans="1:6" x14ac:dyDescent="0.25">
      <c r="A252" s="46" t="s">
        <v>449</v>
      </c>
      <c r="B252" s="45">
        <v>6250</v>
      </c>
      <c r="C252" s="31">
        <f>VLOOKUP(A252,級距!$A:$K,9,FALSE)</f>
        <v>8</v>
      </c>
      <c r="D252" s="31">
        <f>VLOOKUP($A252,級距!$A:$K,10,FALSE)</f>
        <v>7</v>
      </c>
      <c r="E252" s="31">
        <f>VLOOKUP($A252,級距!$A:$K,11,FALSE)</f>
        <v>4</v>
      </c>
      <c r="F252" s="31">
        <f t="shared" si="4"/>
        <v>1</v>
      </c>
    </row>
    <row r="253" spans="1:6" x14ac:dyDescent="0.25">
      <c r="A253" s="46" t="s">
        <v>448</v>
      </c>
      <c r="B253" s="45">
        <v>700</v>
      </c>
      <c r="C253" s="31">
        <f>VLOOKUP(A253,級距!$A:$K,9,FALSE)</f>
        <v>7</v>
      </c>
      <c r="D253" s="31">
        <f>VLOOKUP($A253,級距!$A:$K,10,FALSE)</f>
        <v>1</v>
      </c>
      <c r="E253" s="31">
        <f>VLOOKUP($A253,級距!$A:$K,11,FALSE)</f>
        <v>1</v>
      </c>
      <c r="F253" s="31">
        <f t="shared" si="4"/>
        <v>1</v>
      </c>
    </row>
    <row r="254" spans="1:6" x14ac:dyDescent="0.25">
      <c r="A254" s="46" t="s">
        <v>447</v>
      </c>
      <c r="B254" s="45">
        <v>-800</v>
      </c>
      <c r="C254" s="31">
        <f>VLOOKUP(A254,級距!$A:$K,9,FALSE)</f>
        <v>9</v>
      </c>
      <c r="D254" s="31">
        <f>VLOOKUP($A254,級距!$A:$K,10,FALSE)</f>
        <v>4</v>
      </c>
      <c r="E254" s="31">
        <f>VLOOKUP($A254,級距!$A:$K,11,FALSE)</f>
        <v>1</v>
      </c>
      <c r="F254" s="31">
        <f t="shared" si="4"/>
        <v>1</v>
      </c>
    </row>
    <row r="255" spans="1:6" x14ac:dyDescent="0.25">
      <c r="A255" s="46" t="s">
        <v>446</v>
      </c>
      <c r="B255" s="45">
        <v>100</v>
      </c>
      <c r="C255" s="31">
        <f>VLOOKUP(A255,級距!$A:$K,9,FALSE)</f>
        <v>9</v>
      </c>
      <c r="D255" s="31">
        <f>VLOOKUP($A255,級距!$A:$K,10,FALSE)</f>
        <v>4</v>
      </c>
      <c r="E255" s="31">
        <f>VLOOKUP($A255,級距!$A:$K,11,FALSE)</f>
        <v>1</v>
      </c>
      <c r="F255" s="31">
        <f t="shared" si="4"/>
        <v>1</v>
      </c>
    </row>
    <row r="256" spans="1:6" x14ac:dyDescent="0.25">
      <c r="A256" s="46" t="s">
        <v>445</v>
      </c>
      <c r="B256" s="45">
        <v>-1600</v>
      </c>
      <c r="C256" s="31">
        <f>VLOOKUP(A256,級距!$A:$K,9,FALSE)</f>
        <v>10</v>
      </c>
      <c r="D256" s="31">
        <f>VLOOKUP($A256,級距!$A:$K,10,FALSE)</f>
        <v>8</v>
      </c>
      <c r="E256" s="31">
        <f>VLOOKUP($A256,級距!$A:$K,11,FALSE)</f>
        <v>4</v>
      </c>
      <c r="F256" s="31">
        <f t="shared" si="4"/>
        <v>1</v>
      </c>
    </row>
    <row r="257" spans="1:6" x14ac:dyDescent="0.25">
      <c r="A257" s="46" t="s">
        <v>444</v>
      </c>
      <c r="B257" s="45">
        <v>-5400</v>
      </c>
      <c r="C257" s="31">
        <f>VLOOKUP(A257,級距!$A:$K,9,FALSE)</f>
        <v>8</v>
      </c>
      <c r="D257" s="31">
        <f>VLOOKUP($A257,級距!$A:$K,10,FALSE)</f>
        <v>6</v>
      </c>
      <c r="E257" s="31">
        <f>VLOOKUP($A257,級距!$A:$K,11,FALSE)</f>
        <v>1</v>
      </c>
      <c r="F257" s="31">
        <f t="shared" si="4"/>
        <v>1</v>
      </c>
    </row>
    <row r="258" spans="1:6" x14ac:dyDescent="0.25">
      <c r="A258" s="46" t="s">
        <v>443</v>
      </c>
      <c r="B258" s="45">
        <v>8850</v>
      </c>
      <c r="C258" s="31">
        <f>VLOOKUP(A258,級距!$A:$K,9,FALSE)</f>
        <v>5</v>
      </c>
      <c r="D258" s="31">
        <f>VLOOKUP($A258,級距!$A:$K,10,FALSE)</f>
        <v>2</v>
      </c>
      <c r="E258" s="31">
        <f>VLOOKUP($A258,級距!$A:$K,11,FALSE)</f>
        <v>2</v>
      </c>
      <c r="F258" s="31">
        <f t="shared" si="4"/>
        <v>1</v>
      </c>
    </row>
    <row r="259" spans="1:6" x14ac:dyDescent="0.25">
      <c r="A259" s="46" t="s">
        <v>442</v>
      </c>
      <c r="B259" s="45">
        <v>6650</v>
      </c>
      <c r="C259" s="31">
        <f>VLOOKUP(A259,級距!$A:$K,9,FALSE)</f>
        <v>10</v>
      </c>
      <c r="D259" s="31">
        <f>VLOOKUP($A259,級距!$A:$K,10,FALSE)</f>
        <v>9</v>
      </c>
      <c r="E259" s="31">
        <f>VLOOKUP($A259,級距!$A:$K,11,FALSE)</f>
        <v>4</v>
      </c>
      <c r="F259" s="31">
        <f t="shared" si="4"/>
        <v>1</v>
      </c>
    </row>
    <row r="260" spans="1:6" x14ac:dyDescent="0.25">
      <c r="A260" s="46" t="s">
        <v>441</v>
      </c>
      <c r="B260" s="45">
        <v>-10900</v>
      </c>
      <c r="C260" s="31">
        <f>VLOOKUP(A260,級距!$A:$K,9,FALSE)</f>
        <v>7</v>
      </c>
      <c r="D260" s="31">
        <f>VLOOKUP($A260,級距!$A:$K,10,FALSE)</f>
        <v>4</v>
      </c>
      <c r="E260" s="31">
        <f>VLOOKUP($A260,級距!$A:$K,11,FALSE)</f>
        <v>1</v>
      </c>
      <c r="F260" s="31">
        <f t="shared" si="4"/>
        <v>1</v>
      </c>
    </row>
    <row r="261" spans="1:6" x14ac:dyDescent="0.25">
      <c r="A261" s="46" t="s">
        <v>440</v>
      </c>
      <c r="B261" s="45">
        <v>-7500</v>
      </c>
      <c r="C261" s="31">
        <f>VLOOKUP(A261,級距!$A:$K,9,FALSE)</f>
        <v>5</v>
      </c>
      <c r="D261" s="31">
        <f>VLOOKUP($A261,級距!$A:$K,10,FALSE)</f>
        <v>7</v>
      </c>
      <c r="E261" s="31">
        <f>VLOOKUP($A261,級距!$A:$K,11,FALSE)</f>
        <v>3</v>
      </c>
      <c r="F261" s="31">
        <f t="shared" si="4"/>
        <v>1</v>
      </c>
    </row>
    <row r="262" spans="1:6" x14ac:dyDescent="0.25">
      <c r="A262" s="46" t="s">
        <v>439</v>
      </c>
      <c r="B262" s="45">
        <v>4400</v>
      </c>
      <c r="C262" s="31">
        <f>VLOOKUP(A262,級距!$A:$K,9,FALSE)</f>
        <v>4</v>
      </c>
      <c r="D262" s="31">
        <f>VLOOKUP($A262,級距!$A:$K,10,FALSE)</f>
        <v>2</v>
      </c>
      <c r="E262" s="31">
        <f>VLOOKUP($A262,級距!$A:$K,11,FALSE)</f>
        <v>2</v>
      </c>
      <c r="F262" s="31">
        <f t="shared" si="4"/>
        <v>1</v>
      </c>
    </row>
    <row r="263" spans="1:6" x14ac:dyDescent="0.25">
      <c r="A263" s="46" t="s">
        <v>438</v>
      </c>
      <c r="B263" s="45">
        <v>-7600</v>
      </c>
      <c r="C263" s="31">
        <f>VLOOKUP(A263,級距!$A:$K,9,FALSE)</f>
        <v>7</v>
      </c>
      <c r="D263" s="31">
        <f>VLOOKUP($A263,級距!$A:$K,10,FALSE)</f>
        <v>7</v>
      </c>
      <c r="E263" s="31">
        <f>VLOOKUP($A263,級距!$A:$K,11,FALSE)</f>
        <v>4</v>
      </c>
      <c r="F263" s="31">
        <f t="shared" si="4"/>
        <v>1</v>
      </c>
    </row>
    <row r="264" spans="1:6" x14ac:dyDescent="0.25">
      <c r="A264" s="46" t="s">
        <v>437</v>
      </c>
      <c r="B264" s="45">
        <v>-1900</v>
      </c>
      <c r="C264" s="31">
        <f>VLOOKUP(A264,級距!$A:$K,9,FALSE)</f>
        <v>4</v>
      </c>
      <c r="D264" s="31">
        <f>VLOOKUP($A264,級距!$A:$K,10,FALSE)</f>
        <v>1</v>
      </c>
      <c r="E264" s="31">
        <f>VLOOKUP($A264,級距!$A:$K,11,FALSE)</f>
        <v>2</v>
      </c>
      <c r="F264" s="31">
        <f t="shared" si="4"/>
        <v>1</v>
      </c>
    </row>
    <row r="265" spans="1:6" x14ac:dyDescent="0.25">
      <c r="A265" s="46" t="s">
        <v>436</v>
      </c>
      <c r="B265" s="45">
        <v>-400</v>
      </c>
      <c r="C265" s="31">
        <f>VLOOKUP(A265,級距!$A:$K,9,FALSE)</f>
        <v>5</v>
      </c>
      <c r="D265" s="31">
        <f>VLOOKUP($A265,級距!$A:$K,10,FALSE)</f>
        <v>7</v>
      </c>
      <c r="E265" s="31">
        <f>VLOOKUP($A265,級距!$A:$K,11,FALSE)</f>
        <v>3</v>
      </c>
      <c r="F265" s="31">
        <f t="shared" ref="F265:F328" si="5">IF(A266&lt;&gt;A265,1,0)</f>
        <v>1</v>
      </c>
    </row>
    <row r="266" spans="1:6" x14ac:dyDescent="0.25">
      <c r="A266" s="46" t="s">
        <v>434</v>
      </c>
      <c r="B266" s="45">
        <v>13250</v>
      </c>
      <c r="C266" s="31">
        <f>VLOOKUP(A266,級距!$A:$K,9,FALSE)</f>
        <v>5</v>
      </c>
      <c r="D266" s="31">
        <f>VLOOKUP($A266,級距!$A:$K,10,FALSE)</f>
        <v>6</v>
      </c>
      <c r="E266" s="31">
        <f>VLOOKUP($A266,級距!$A:$K,11,FALSE)</f>
        <v>2</v>
      </c>
      <c r="F266" s="31">
        <f t="shared" si="5"/>
        <v>1</v>
      </c>
    </row>
    <row r="267" spans="1:6" x14ac:dyDescent="0.25">
      <c r="A267" s="46" t="s">
        <v>433</v>
      </c>
      <c r="B267" s="45">
        <v>-6900</v>
      </c>
      <c r="C267" s="31">
        <f>VLOOKUP(A267,級距!$A:$K,9,FALSE)</f>
        <v>1</v>
      </c>
      <c r="D267" s="31">
        <f>VLOOKUP($A267,級距!$A:$K,10,FALSE)</f>
        <v>5</v>
      </c>
      <c r="E267" s="31">
        <f>VLOOKUP($A267,級距!$A:$K,11,FALSE)</f>
        <v>2</v>
      </c>
      <c r="F267" s="31">
        <f t="shared" si="5"/>
        <v>1</v>
      </c>
    </row>
    <row r="268" spans="1:6" x14ac:dyDescent="0.25">
      <c r="A268" s="46" t="s">
        <v>432</v>
      </c>
      <c r="B268" s="45">
        <v>-4600</v>
      </c>
      <c r="C268" s="31">
        <f>VLOOKUP(A268,級距!$A:$K,9,FALSE)</f>
        <v>1</v>
      </c>
      <c r="D268" s="31">
        <f>VLOOKUP($A268,級距!$A:$K,10,FALSE)</f>
        <v>4</v>
      </c>
      <c r="E268" s="31">
        <f>VLOOKUP($A268,級距!$A:$K,11,FALSE)</f>
        <v>2</v>
      </c>
      <c r="F268" s="31">
        <f t="shared" si="5"/>
        <v>1</v>
      </c>
    </row>
    <row r="269" spans="1:6" x14ac:dyDescent="0.25">
      <c r="A269" s="46" t="s">
        <v>431</v>
      </c>
      <c r="B269" s="45">
        <v>-11000</v>
      </c>
      <c r="C269" s="31">
        <f>VLOOKUP(A269,級距!$A:$K,9,FALSE)</f>
        <v>7</v>
      </c>
      <c r="D269" s="31">
        <f>VLOOKUP($A269,級距!$A:$K,10,FALSE)</f>
        <v>7</v>
      </c>
      <c r="E269" s="31">
        <f>VLOOKUP($A269,級距!$A:$K,11,FALSE)</f>
        <v>4</v>
      </c>
      <c r="F269" s="31">
        <f t="shared" si="5"/>
        <v>1</v>
      </c>
    </row>
    <row r="270" spans="1:6" x14ac:dyDescent="0.25">
      <c r="A270" s="46" t="s">
        <v>430</v>
      </c>
      <c r="B270" s="45">
        <v>-6600</v>
      </c>
      <c r="C270" s="31">
        <f>VLOOKUP(A270,級距!$A:$K,9,FALSE)</f>
        <v>2</v>
      </c>
      <c r="D270" s="31">
        <f>VLOOKUP($A270,級距!$A:$K,10,FALSE)</f>
        <v>1</v>
      </c>
      <c r="E270" s="31">
        <f>VLOOKUP($A270,級距!$A:$K,11,FALSE)</f>
        <v>2</v>
      </c>
      <c r="F270" s="31">
        <f t="shared" si="5"/>
        <v>1</v>
      </c>
    </row>
    <row r="271" spans="1:6" x14ac:dyDescent="0.25">
      <c r="A271" s="46" t="s">
        <v>429</v>
      </c>
      <c r="B271" s="45">
        <v>100</v>
      </c>
      <c r="C271" s="31">
        <f>VLOOKUP(A271,級距!$A:$K,9,FALSE)</f>
        <v>9</v>
      </c>
      <c r="D271" s="31">
        <f>VLOOKUP($A271,級距!$A:$K,10,FALSE)</f>
        <v>7</v>
      </c>
      <c r="E271" s="31">
        <f>VLOOKUP($A271,級距!$A:$K,11,FALSE)</f>
        <v>4</v>
      </c>
      <c r="F271" s="31">
        <f t="shared" si="5"/>
        <v>1</v>
      </c>
    </row>
    <row r="272" spans="1:6" x14ac:dyDescent="0.25">
      <c r="A272" s="46" t="s">
        <v>428</v>
      </c>
      <c r="B272" s="45">
        <v>3150</v>
      </c>
      <c r="C272" s="31">
        <f>VLOOKUP(A272,級距!$A:$K,9,FALSE)</f>
        <v>2</v>
      </c>
      <c r="D272" s="31">
        <f>VLOOKUP($A272,級距!$A:$K,10,FALSE)</f>
        <v>1</v>
      </c>
      <c r="E272" s="31">
        <f>VLOOKUP($A272,級距!$A:$K,11,FALSE)</f>
        <v>2</v>
      </c>
      <c r="F272" s="31">
        <f t="shared" si="5"/>
        <v>1</v>
      </c>
    </row>
    <row r="273" spans="1:6" x14ac:dyDescent="0.25">
      <c r="A273" s="46" t="s">
        <v>427</v>
      </c>
      <c r="B273" s="45">
        <v>-8500</v>
      </c>
      <c r="C273" s="31">
        <f>VLOOKUP(A273,級距!$A:$K,9,FALSE)</f>
        <v>10</v>
      </c>
      <c r="D273" s="31">
        <f>VLOOKUP($A273,級距!$A:$K,10,FALSE)</f>
        <v>8</v>
      </c>
      <c r="E273" s="31">
        <f>VLOOKUP($A273,級距!$A:$K,11,FALSE)</f>
        <v>4</v>
      </c>
      <c r="F273" s="31">
        <f t="shared" si="5"/>
        <v>1</v>
      </c>
    </row>
    <row r="274" spans="1:6" x14ac:dyDescent="0.25">
      <c r="A274" s="46" t="s">
        <v>425</v>
      </c>
      <c r="B274" s="45">
        <v>20050</v>
      </c>
      <c r="C274" s="31">
        <f>VLOOKUP(A274,級距!$A:$K,9,FALSE)</f>
        <v>1</v>
      </c>
      <c r="D274" s="31">
        <f>VLOOKUP($A274,級距!$A:$K,10,FALSE)</f>
        <v>7</v>
      </c>
      <c r="E274" s="31">
        <f>VLOOKUP($A274,級距!$A:$K,11,FALSE)</f>
        <v>3</v>
      </c>
      <c r="F274" s="31">
        <f t="shared" si="5"/>
        <v>1</v>
      </c>
    </row>
    <row r="275" spans="1:6" x14ac:dyDescent="0.25">
      <c r="A275" s="46" t="s">
        <v>424</v>
      </c>
      <c r="B275" s="45">
        <v>-2000</v>
      </c>
      <c r="C275" s="31">
        <f>VLOOKUP(A275,級距!$A:$K,9,FALSE)</f>
        <v>1</v>
      </c>
      <c r="D275" s="31">
        <f>VLOOKUP($A275,級距!$A:$K,10,FALSE)</f>
        <v>4</v>
      </c>
      <c r="E275" s="31">
        <f>VLOOKUP($A275,級距!$A:$K,11,FALSE)</f>
        <v>2</v>
      </c>
      <c r="F275" s="31">
        <f t="shared" si="5"/>
        <v>1</v>
      </c>
    </row>
    <row r="276" spans="1:6" x14ac:dyDescent="0.25">
      <c r="A276" s="46" t="s">
        <v>423</v>
      </c>
      <c r="B276" s="45">
        <v>15000</v>
      </c>
      <c r="C276" s="31">
        <f>VLOOKUP(A276,級距!$A:$K,9,FALSE)</f>
        <v>1</v>
      </c>
      <c r="D276" s="31">
        <f>VLOOKUP($A276,級距!$A:$K,10,FALSE)</f>
        <v>7</v>
      </c>
      <c r="E276" s="31">
        <f>VLOOKUP($A276,級距!$A:$K,11,FALSE)</f>
        <v>3</v>
      </c>
      <c r="F276" s="31">
        <f t="shared" si="5"/>
        <v>1</v>
      </c>
    </row>
    <row r="277" spans="1:6" x14ac:dyDescent="0.25">
      <c r="A277" s="46" t="s">
        <v>422</v>
      </c>
      <c r="B277" s="45">
        <v>2100</v>
      </c>
      <c r="C277" s="31">
        <f>VLOOKUP(A277,級距!$A:$K,9,FALSE)</f>
        <v>5</v>
      </c>
      <c r="D277" s="31">
        <f>VLOOKUP($A277,級距!$A:$K,10,FALSE)</f>
        <v>1</v>
      </c>
      <c r="E277" s="31">
        <f>VLOOKUP($A277,級距!$A:$K,11,FALSE)</f>
        <v>2</v>
      </c>
      <c r="F277" s="31">
        <f t="shared" si="5"/>
        <v>1</v>
      </c>
    </row>
    <row r="278" spans="1:6" x14ac:dyDescent="0.25">
      <c r="A278" s="46" t="s">
        <v>421</v>
      </c>
      <c r="B278" s="45">
        <v>-2300</v>
      </c>
      <c r="C278" s="31">
        <f>VLOOKUP(A278,級距!$A:$K,9,FALSE)</f>
        <v>5</v>
      </c>
      <c r="D278" s="31">
        <f>VLOOKUP($A278,級距!$A:$K,10,FALSE)</f>
        <v>1</v>
      </c>
      <c r="E278" s="31">
        <f>VLOOKUP($A278,級距!$A:$K,11,FALSE)</f>
        <v>2</v>
      </c>
      <c r="F278" s="31">
        <f t="shared" si="5"/>
        <v>1</v>
      </c>
    </row>
    <row r="279" spans="1:6" x14ac:dyDescent="0.25">
      <c r="A279" s="46" t="s">
        <v>420</v>
      </c>
      <c r="B279" s="45">
        <v>800</v>
      </c>
      <c r="C279" s="31">
        <f>VLOOKUP(A279,級距!$A:$K,9,FALSE)</f>
        <v>1</v>
      </c>
      <c r="D279" s="31">
        <f>VLOOKUP($A279,級距!$A:$K,10,FALSE)</f>
        <v>4</v>
      </c>
      <c r="E279" s="31">
        <f>VLOOKUP($A279,級距!$A:$K,11,FALSE)</f>
        <v>2</v>
      </c>
      <c r="F279" s="31">
        <f t="shared" si="5"/>
        <v>1</v>
      </c>
    </row>
    <row r="280" spans="1:6" x14ac:dyDescent="0.25">
      <c r="A280" s="46" t="s">
        <v>419</v>
      </c>
      <c r="B280" s="45">
        <v>9100</v>
      </c>
      <c r="C280" s="31">
        <f>VLOOKUP(A280,級距!$A:$K,9,FALSE)</f>
        <v>4</v>
      </c>
      <c r="D280" s="31">
        <f>VLOOKUP($A280,級距!$A:$K,10,FALSE)</f>
        <v>4</v>
      </c>
      <c r="E280" s="31">
        <f>VLOOKUP($A280,級距!$A:$K,11,FALSE)</f>
        <v>2</v>
      </c>
      <c r="F280" s="31">
        <f t="shared" si="5"/>
        <v>1</v>
      </c>
    </row>
    <row r="281" spans="1:6" x14ac:dyDescent="0.25">
      <c r="A281" s="46" t="s">
        <v>418</v>
      </c>
      <c r="B281" s="45">
        <v>-5200</v>
      </c>
      <c r="C281" s="31">
        <f>VLOOKUP(A281,級距!$A:$K,9,FALSE)</f>
        <v>5</v>
      </c>
      <c r="D281" s="31">
        <f>VLOOKUP($A281,級距!$A:$K,10,FALSE)</f>
        <v>2</v>
      </c>
      <c r="E281" s="31">
        <f>VLOOKUP($A281,級距!$A:$K,11,FALSE)</f>
        <v>2</v>
      </c>
      <c r="F281" s="31">
        <f t="shared" si="5"/>
        <v>1</v>
      </c>
    </row>
    <row r="282" spans="1:6" x14ac:dyDescent="0.25">
      <c r="A282" s="46" t="s">
        <v>417</v>
      </c>
      <c r="B282" s="45">
        <v>100</v>
      </c>
      <c r="C282" s="31">
        <f>VLOOKUP(A282,級距!$A:$K,9,FALSE)</f>
        <v>3</v>
      </c>
      <c r="D282" s="31">
        <f>VLOOKUP($A282,級距!$A:$K,10,FALSE)</f>
        <v>5</v>
      </c>
      <c r="E282" s="31">
        <f>VLOOKUP($A282,級距!$A:$K,11,FALSE)</f>
        <v>2</v>
      </c>
      <c r="F282" s="31">
        <f t="shared" si="5"/>
        <v>1</v>
      </c>
    </row>
    <row r="283" spans="1:6" x14ac:dyDescent="0.25">
      <c r="A283" s="46" t="s">
        <v>415</v>
      </c>
      <c r="B283" s="45">
        <v>3000</v>
      </c>
      <c r="C283" s="31">
        <f>VLOOKUP(A283,級距!$A:$K,9,FALSE)</f>
        <v>6</v>
      </c>
      <c r="D283" s="31">
        <f>VLOOKUP($A283,級距!$A:$K,10,FALSE)</f>
        <v>3</v>
      </c>
      <c r="E283" s="31">
        <f>VLOOKUP($A283,級距!$A:$K,11,FALSE)</f>
        <v>1</v>
      </c>
      <c r="F283" s="31">
        <f t="shared" si="5"/>
        <v>1</v>
      </c>
    </row>
    <row r="284" spans="1:6" x14ac:dyDescent="0.25">
      <c r="A284" s="46" t="s">
        <v>414</v>
      </c>
      <c r="B284" s="45">
        <v>-5400</v>
      </c>
      <c r="C284" s="31">
        <f>VLOOKUP(A284,級距!$A:$K,9,FALSE)</f>
        <v>7</v>
      </c>
      <c r="D284" s="31">
        <f>VLOOKUP($A284,級距!$A:$K,10,FALSE)</f>
        <v>7</v>
      </c>
      <c r="E284" s="31">
        <f>VLOOKUP($A284,級距!$A:$K,11,FALSE)</f>
        <v>4</v>
      </c>
      <c r="F284" s="31">
        <f t="shared" si="5"/>
        <v>1</v>
      </c>
    </row>
    <row r="285" spans="1:6" x14ac:dyDescent="0.25">
      <c r="A285" s="46" t="s">
        <v>413</v>
      </c>
      <c r="B285" s="45">
        <v>-2100</v>
      </c>
      <c r="C285" s="31">
        <f>VLOOKUP(A285,級距!$A:$K,9,FALSE)</f>
        <v>7</v>
      </c>
      <c r="D285" s="31">
        <f>VLOOKUP($A285,級距!$A:$K,10,FALSE)</f>
        <v>6</v>
      </c>
      <c r="E285" s="31">
        <f>VLOOKUP($A285,級距!$A:$K,11,FALSE)</f>
        <v>1</v>
      </c>
      <c r="F285" s="31">
        <f t="shared" si="5"/>
        <v>1</v>
      </c>
    </row>
    <row r="286" spans="1:6" x14ac:dyDescent="0.25">
      <c r="A286" s="46" t="s">
        <v>412</v>
      </c>
      <c r="B286" s="45">
        <v>7150</v>
      </c>
      <c r="C286" s="31">
        <f>VLOOKUP(A286,級距!$A:$K,9,FALSE)</f>
        <v>2</v>
      </c>
      <c r="D286" s="31">
        <f>VLOOKUP($A286,級距!$A:$K,10,FALSE)</f>
        <v>9</v>
      </c>
      <c r="E286" s="31">
        <f>VLOOKUP($A286,級距!$A:$K,11,FALSE)</f>
        <v>3</v>
      </c>
      <c r="F286" s="31">
        <f t="shared" si="5"/>
        <v>1</v>
      </c>
    </row>
    <row r="287" spans="1:6" x14ac:dyDescent="0.25">
      <c r="A287" s="46" t="s">
        <v>410</v>
      </c>
      <c r="B287" s="45">
        <v>900</v>
      </c>
      <c r="C287" s="31">
        <f>VLOOKUP(A287,級距!$A:$K,9,FALSE)</f>
        <v>7</v>
      </c>
      <c r="D287" s="31">
        <f>VLOOKUP($A287,級距!$A:$K,10,FALSE)</f>
        <v>8</v>
      </c>
      <c r="E287" s="31">
        <f>VLOOKUP($A287,級距!$A:$K,11,FALSE)</f>
        <v>4</v>
      </c>
      <c r="F287" s="31">
        <f t="shared" si="5"/>
        <v>1</v>
      </c>
    </row>
    <row r="288" spans="1:6" x14ac:dyDescent="0.25">
      <c r="A288" s="46" t="s">
        <v>409</v>
      </c>
      <c r="B288" s="45">
        <v>5150</v>
      </c>
      <c r="C288" s="31">
        <f>VLOOKUP(A288,級距!$A:$K,9,FALSE)</f>
        <v>1</v>
      </c>
      <c r="D288" s="31">
        <f>VLOOKUP($A288,級距!$A:$K,10,FALSE)</f>
        <v>6</v>
      </c>
      <c r="E288" s="31">
        <f>VLOOKUP($A288,級距!$A:$K,11,FALSE)</f>
        <v>2</v>
      </c>
      <c r="F288" s="31">
        <f t="shared" si="5"/>
        <v>1</v>
      </c>
    </row>
    <row r="289" spans="1:6" x14ac:dyDescent="0.25">
      <c r="A289" s="46" t="s">
        <v>408</v>
      </c>
      <c r="B289" s="45">
        <v>5300</v>
      </c>
      <c r="C289" s="31">
        <f>VLOOKUP(A289,級距!$A:$K,9,FALSE)</f>
        <v>4</v>
      </c>
      <c r="D289" s="31">
        <f>VLOOKUP($A289,級距!$A:$K,10,FALSE)</f>
        <v>1</v>
      </c>
      <c r="E289" s="31">
        <f>VLOOKUP($A289,級距!$A:$K,11,FALSE)</f>
        <v>2</v>
      </c>
      <c r="F289" s="31">
        <f t="shared" si="5"/>
        <v>1</v>
      </c>
    </row>
    <row r="290" spans="1:6" x14ac:dyDescent="0.25">
      <c r="A290" s="46" t="s">
        <v>407</v>
      </c>
      <c r="B290" s="45">
        <v>0</v>
      </c>
      <c r="C290" s="31">
        <f>VLOOKUP(A290,級距!$A:$K,9,FALSE)</f>
        <v>3</v>
      </c>
      <c r="D290" s="31">
        <f>VLOOKUP($A290,級距!$A:$K,10,FALSE)</f>
        <v>9</v>
      </c>
      <c r="E290" s="31">
        <f>VLOOKUP($A290,級距!$A:$K,11,FALSE)</f>
        <v>3</v>
      </c>
      <c r="F290" s="31">
        <f t="shared" si="5"/>
        <v>1</v>
      </c>
    </row>
    <row r="291" spans="1:6" x14ac:dyDescent="0.25">
      <c r="A291" s="46" t="s">
        <v>404</v>
      </c>
      <c r="B291" s="45">
        <v>3550</v>
      </c>
      <c r="C291" s="31">
        <f>VLOOKUP(A291,級距!$A:$K,9,FALSE)</f>
        <v>7</v>
      </c>
      <c r="D291" s="31">
        <f>VLOOKUP($A291,級距!$A:$K,10,FALSE)</f>
        <v>10</v>
      </c>
      <c r="E291" s="31">
        <f>VLOOKUP($A291,級距!$A:$K,11,FALSE)</f>
        <v>4</v>
      </c>
      <c r="F291" s="31">
        <f t="shared" si="5"/>
        <v>1</v>
      </c>
    </row>
    <row r="292" spans="1:6" x14ac:dyDescent="0.25">
      <c r="A292" s="46" t="s">
        <v>403</v>
      </c>
      <c r="B292" s="45">
        <v>-1900</v>
      </c>
      <c r="C292" s="31">
        <f>VLOOKUP(A292,級距!$A:$K,9,FALSE)</f>
        <v>3</v>
      </c>
      <c r="D292" s="31">
        <f>VLOOKUP($A292,級距!$A:$K,10,FALSE)</f>
        <v>4</v>
      </c>
      <c r="E292" s="31">
        <f>VLOOKUP($A292,級距!$A:$K,11,FALSE)</f>
        <v>2</v>
      </c>
      <c r="F292" s="31">
        <f t="shared" si="5"/>
        <v>1</v>
      </c>
    </row>
    <row r="293" spans="1:6" x14ac:dyDescent="0.25">
      <c r="A293" s="46" t="s">
        <v>402</v>
      </c>
      <c r="B293" s="45">
        <v>-3800</v>
      </c>
      <c r="C293" s="31">
        <f>VLOOKUP(A293,級距!$A:$K,9,FALSE)</f>
        <v>2</v>
      </c>
      <c r="D293" s="31">
        <f>VLOOKUP($A293,級距!$A:$K,10,FALSE)</f>
        <v>3</v>
      </c>
      <c r="E293" s="31">
        <f>VLOOKUP($A293,級距!$A:$K,11,FALSE)</f>
        <v>2</v>
      </c>
      <c r="F293" s="31">
        <f t="shared" si="5"/>
        <v>1</v>
      </c>
    </row>
    <row r="294" spans="1:6" x14ac:dyDescent="0.25">
      <c r="A294" s="46" t="s">
        <v>401</v>
      </c>
      <c r="B294" s="45">
        <v>2800</v>
      </c>
      <c r="C294" s="31">
        <f>VLOOKUP(A294,級距!$A:$K,9,FALSE)</f>
        <v>9</v>
      </c>
      <c r="D294" s="31">
        <f>VLOOKUP($A294,級距!$A:$K,10,FALSE)</f>
        <v>9</v>
      </c>
      <c r="E294" s="31">
        <f>VLOOKUP($A294,級距!$A:$K,11,FALSE)</f>
        <v>4</v>
      </c>
      <c r="F294" s="31">
        <f t="shared" si="5"/>
        <v>1</v>
      </c>
    </row>
    <row r="295" spans="1:6" x14ac:dyDescent="0.25">
      <c r="A295" s="46" t="s">
        <v>400</v>
      </c>
      <c r="B295" s="45">
        <v>6050</v>
      </c>
      <c r="C295" s="31">
        <f>VLOOKUP(A295,級距!$A:$K,9,FALSE)</f>
        <v>5</v>
      </c>
      <c r="D295" s="31">
        <f>VLOOKUP($A295,級距!$A:$K,10,FALSE)</f>
        <v>5</v>
      </c>
      <c r="E295" s="31">
        <f>VLOOKUP($A295,級距!$A:$K,11,FALSE)</f>
        <v>2</v>
      </c>
      <c r="F295" s="31">
        <f t="shared" si="5"/>
        <v>1</v>
      </c>
    </row>
    <row r="296" spans="1:6" x14ac:dyDescent="0.25">
      <c r="A296" s="46" t="s">
        <v>399</v>
      </c>
      <c r="B296" s="45">
        <v>8300</v>
      </c>
      <c r="C296" s="31">
        <f>VLOOKUP(A296,級距!$A:$K,9,FALSE)</f>
        <v>3</v>
      </c>
      <c r="D296" s="31">
        <f>VLOOKUP($A296,級距!$A:$K,10,FALSE)</f>
        <v>10</v>
      </c>
      <c r="E296" s="31">
        <f>VLOOKUP($A296,級距!$A:$K,11,FALSE)</f>
        <v>3</v>
      </c>
      <c r="F296" s="31">
        <f t="shared" si="5"/>
        <v>1</v>
      </c>
    </row>
    <row r="297" spans="1:6" x14ac:dyDescent="0.25">
      <c r="A297" s="46" t="s">
        <v>398</v>
      </c>
      <c r="B297" s="45">
        <v>1300</v>
      </c>
      <c r="C297" s="31">
        <f>VLOOKUP(A297,級距!$A:$K,9,FALSE)</f>
        <v>5</v>
      </c>
      <c r="D297" s="31">
        <f>VLOOKUP($A297,級距!$A:$K,10,FALSE)</f>
        <v>6</v>
      </c>
      <c r="E297" s="31">
        <f>VLOOKUP($A297,級距!$A:$K,11,FALSE)</f>
        <v>2</v>
      </c>
      <c r="F297" s="31">
        <f t="shared" si="5"/>
        <v>1</v>
      </c>
    </row>
    <row r="298" spans="1:6" x14ac:dyDescent="0.25">
      <c r="A298" s="46" t="s">
        <v>397</v>
      </c>
      <c r="B298" s="45">
        <v>8400</v>
      </c>
      <c r="C298" s="31">
        <f>VLOOKUP(A298,級距!$A:$K,9,FALSE)</f>
        <v>3</v>
      </c>
      <c r="D298" s="31">
        <f>VLOOKUP($A298,級距!$A:$K,10,FALSE)</f>
        <v>10</v>
      </c>
      <c r="E298" s="31">
        <f>VLOOKUP($A298,級距!$A:$K,11,FALSE)</f>
        <v>3</v>
      </c>
      <c r="F298" s="31">
        <f t="shared" si="5"/>
        <v>1</v>
      </c>
    </row>
    <row r="299" spans="1:6" x14ac:dyDescent="0.25">
      <c r="A299" s="46" t="s">
        <v>395</v>
      </c>
      <c r="B299" s="45">
        <v>12900</v>
      </c>
      <c r="C299" s="31">
        <f>VLOOKUP(A299,級距!$A:$K,9,FALSE)</f>
        <v>4</v>
      </c>
      <c r="D299" s="31">
        <f>VLOOKUP($A299,級距!$A:$K,10,FALSE)</f>
        <v>2</v>
      </c>
      <c r="E299" s="31">
        <f>VLOOKUP($A299,級距!$A:$K,11,FALSE)</f>
        <v>2</v>
      </c>
      <c r="F299" s="31">
        <f t="shared" si="5"/>
        <v>1</v>
      </c>
    </row>
    <row r="300" spans="1:6" x14ac:dyDescent="0.25">
      <c r="A300" s="46" t="s">
        <v>393</v>
      </c>
      <c r="B300" s="45">
        <v>-2000</v>
      </c>
      <c r="C300" s="31">
        <f>VLOOKUP(A300,級距!$A:$K,9,FALSE)</f>
        <v>5</v>
      </c>
      <c r="D300" s="31">
        <f>VLOOKUP($A300,級距!$A:$K,10,FALSE)</f>
        <v>8</v>
      </c>
      <c r="E300" s="31">
        <f>VLOOKUP($A300,級距!$A:$K,11,FALSE)</f>
        <v>3</v>
      </c>
      <c r="F300" s="31">
        <f t="shared" si="5"/>
        <v>1</v>
      </c>
    </row>
    <row r="301" spans="1:6" x14ac:dyDescent="0.25">
      <c r="A301" s="46" t="s">
        <v>392</v>
      </c>
      <c r="B301" s="45">
        <v>-5400</v>
      </c>
      <c r="C301" s="31">
        <f>VLOOKUP(A301,級距!$A:$K,9,FALSE)</f>
        <v>5</v>
      </c>
      <c r="D301" s="31">
        <f>VLOOKUP($A301,級距!$A:$K,10,FALSE)</f>
        <v>6</v>
      </c>
      <c r="E301" s="31">
        <f>VLOOKUP($A301,級距!$A:$K,11,FALSE)</f>
        <v>2</v>
      </c>
      <c r="F301" s="31">
        <f t="shared" si="5"/>
        <v>1</v>
      </c>
    </row>
    <row r="302" spans="1:6" x14ac:dyDescent="0.25">
      <c r="A302" s="46" t="s">
        <v>391</v>
      </c>
      <c r="B302" s="45">
        <v>4900</v>
      </c>
      <c r="C302" s="31">
        <f>VLOOKUP(A302,級距!$A:$K,9,FALSE)</f>
        <v>4</v>
      </c>
      <c r="D302" s="31">
        <f>VLOOKUP($A302,級距!$A:$K,10,FALSE)</f>
        <v>3</v>
      </c>
      <c r="E302" s="31">
        <f>VLOOKUP($A302,級距!$A:$K,11,FALSE)</f>
        <v>2</v>
      </c>
      <c r="F302" s="31">
        <f t="shared" si="5"/>
        <v>1</v>
      </c>
    </row>
    <row r="303" spans="1:6" x14ac:dyDescent="0.25">
      <c r="A303" s="46" t="s">
        <v>390</v>
      </c>
      <c r="B303" s="45">
        <v>-1400</v>
      </c>
      <c r="C303" s="31">
        <f>VLOOKUP(A303,級距!$A:$K,9,FALSE)</f>
        <v>3</v>
      </c>
      <c r="D303" s="31">
        <f>VLOOKUP($A303,級距!$A:$K,10,FALSE)</f>
        <v>4</v>
      </c>
      <c r="E303" s="31">
        <f>VLOOKUP($A303,級距!$A:$K,11,FALSE)</f>
        <v>2</v>
      </c>
      <c r="F303" s="31">
        <f t="shared" si="5"/>
        <v>1</v>
      </c>
    </row>
    <row r="304" spans="1:6" x14ac:dyDescent="0.25">
      <c r="A304" s="46" t="s">
        <v>389</v>
      </c>
      <c r="B304" s="45">
        <v>-1000</v>
      </c>
      <c r="C304" s="31">
        <f>VLOOKUP(A304,級距!$A:$K,9,FALSE)</f>
        <v>5</v>
      </c>
      <c r="D304" s="31">
        <f>VLOOKUP($A304,級距!$A:$K,10,FALSE)</f>
        <v>8</v>
      </c>
      <c r="E304" s="31">
        <f>VLOOKUP($A304,級距!$A:$K,11,FALSE)</f>
        <v>3</v>
      </c>
      <c r="F304" s="31">
        <f t="shared" si="5"/>
        <v>1</v>
      </c>
    </row>
    <row r="305" spans="1:6" x14ac:dyDescent="0.25">
      <c r="A305" s="46" t="s">
        <v>388</v>
      </c>
      <c r="B305" s="45">
        <v>13650</v>
      </c>
      <c r="C305" s="31">
        <f>VLOOKUP(A305,級距!$A:$K,9,FALSE)</f>
        <v>6</v>
      </c>
      <c r="D305" s="31">
        <f>VLOOKUP($A305,級距!$A:$K,10,FALSE)</f>
        <v>10</v>
      </c>
      <c r="E305" s="31">
        <f>VLOOKUP($A305,級距!$A:$K,11,FALSE)</f>
        <v>4</v>
      </c>
      <c r="F305" s="31">
        <f t="shared" si="5"/>
        <v>1</v>
      </c>
    </row>
    <row r="306" spans="1:6" x14ac:dyDescent="0.25">
      <c r="A306" s="46" t="s">
        <v>387</v>
      </c>
      <c r="B306" s="45">
        <v>-5400</v>
      </c>
      <c r="C306" s="31">
        <f>VLOOKUP(A306,級距!$A:$K,9,FALSE)</f>
        <v>6</v>
      </c>
      <c r="D306" s="31">
        <f>VLOOKUP($A306,級距!$A:$K,10,FALSE)</f>
        <v>6</v>
      </c>
      <c r="E306" s="31">
        <f>VLOOKUP($A306,級距!$A:$K,11,FALSE)</f>
        <v>1</v>
      </c>
      <c r="F306" s="31">
        <f t="shared" si="5"/>
        <v>1</v>
      </c>
    </row>
    <row r="307" spans="1:6" x14ac:dyDescent="0.25">
      <c r="A307" s="46" t="s">
        <v>385</v>
      </c>
      <c r="B307" s="45">
        <v>-700</v>
      </c>
      <c r="C307" s="31">
        <f>VLOOKUP(A307,級距!$A:$K,9,FALSE)</f>
        <v>7</v>
      </c>
      <c r="D307" s="31">
        <f>VLOOKUP($A307,級距!$A:$K,10,FALSE)</f>
        <v>6</v>
      </c>
      <c r="E307" s="31">
        <f>VLOOKUP($A307,級距!$A:$K,11,FALSE)</f>
        <v>1</v>
      </c>
      <c r="F307" s="31">
        <f t="shared" si="5"/>
        <v>1</v>
      </c>
    </row>
    <row r="308" spans="1:6" x14ac:dyDescent="0.25">
      <c r="A308" s="46" t="s">
        <v>384</v>
      </c>
      <c r="B308" s="45">
        <v>-900</v>
      </c>
      <c r="C308" s="31">
        <f>VLOOKUP(A308,級距!$A:$K,9,FALSE)</f>
        <v>5</v>
      </c>
      <c r="D308" s="31">
        <f>VLOOKUP($A308,級距!$A:$K,10,FALSE)</f>
        <v>3</v>
      </c>
      <c r="E308" s="31">
        <f>VLOOKUP($A308,級距!$A:$K,11,FALSE)</f>
        <v>2</v>
      </c>
      <c r="F308" s="31">
        <f t="shared" si="5"/>
        <v>1</v>
      </c>
    </row>
    <row r="309" spans="1:6" x14ac:dyDescent="0.25">
      <c r="A309" s="46" t="s">
        <v>382</v>
      </c>
      <c r="B309" s="45">
        <v>10400</v>
      </c>
      <c r="C309" s="31">
        <f>VLOOKUP(A309,級距!$A:$K,9,FALSE)</f>
        <v>1</v>
      </c>
      <c r="D309" s="31">
        <f>VLOOKUP($A309,級距!$A:$K,10,FALSE)</f>
        <v>3</v>
      </c>
      <c r="E309" s="31">
        <f>VLOOKUP($A309,級距!$A:$K,11,FALSE)</f>
        <v>2</v>
      </c>
      <c r="F309" s="31">
        <f t="shared" si="5"/>
        <v>1</v>
      </c>
    </row>
    <row r="310" spans="1:6" x14ac:dyDescent="0.25">
      <c r="A310" s="46" t="s">
        <v>381</v>
      </c>
      <c r="B310" s="45">
        <v>7150</v>
      </c>
      <c r="C310" s="31">
        <f>VLOOKUP(A310,級距!$A:$K,9,FALSE)</f>
        <v>2</v>
      </c>
      <c r="D310" s="31">
        <f>VLOOKUP($A310,級距!$A:$K,10,FALSE)</f>
        <v>8</v>
      </c>
      <c r="E310" s="31">
        <f>VLOOKUP($A310,級距!$A:$K,11,FALSE)</f>
        <v>3</v>
      </c>
      <c r="F310" s="31">
        <f t="shared" si="5"/>
        <v>1</v>
      </c>
    </row>
    <row r="311" spans="1:6" x14ac:dyDescent="0.25">
      <c r="A311" s="46" t="s">
        <v>380</v>
      </c>
      <c r="B311" s="45">
        <v>-3900</v>
      </c>
      <c r="C311" s="31">
        <f>VLOOKUP(A311,級距!$A:$K,9,FALSE)</f>
        <v>1</v>
      </c>
      <c r="D311" s="31">
        <f>VLOOKUP($A311,級距!$A:$K,10,FALSE)</f>
        <v>6</v>
      </c>
      <c r="E311" s="31">
        <f>VLOOKUP($A311,級距!$A:$K,11,FALSE)</f>
        <v>2</v>
      </c>
      <c r="F311" s="31">
        <f t="shared" si="5"/>
        <v>1</v>
      </c>
    </row>
    <row r="312" spans="1:6" x14ac:dyDescent="0.25">
      <c r="A312" s="46" t="s">
        <v>379</v>
      </c>
      <c r="B312" s="45">
        <v>-500</v>
      </c>
      <c r="C312" s="31">
        <f>VLOOKUP(A312,級距!$A:$K,9,FALSE)</f>
        <v>5</v>
      </c>
      <c r="D312" s="31">
        <f>VLOOKUP($A312,級距!$A:$K,10,FALSE)</f>
        <v>7</v>
      </c>
      <c r="E312" s="31">
        <f>VLOOKUP($A312,級距!$A:$K,11,FALSE)</f>
        <v>3</v>
      </c>
      <c r="F312" s="31">
        <f t="shared" si="5"/>
        <v>1</v>
      </c>
    </row>
    <row r="313" spans="1:6" x14ac:dyDescent="0.25">
      <c r="A313" s="46" t="s">
        <v>378</v>
      </c>
      <c r="B313" s="45">
        <v>-900</v>
      </c>
      <c r="C313" s="31">
        <f>VLOOKUP(A313,級距!$A:$K,9,FALSE)</f>
        <v>2</v>
      </c>
      <c r="D313" s="31">
        <f>VLOOKUP($A313,級距!$A:$K,10,FALSE)</f>
        <v>6</v>
      </c>
      <c r="E313" s="31">
        <f>VLOOKUP($A313,級距!$A:$K,11,FALSE)</f>
        <v>2</v>
      </c>
      <c r="F313" s="31">
        <f t="shared" si="5"/>
        <v>1</v>
      </c>
    </row>
    <row r="314" spans="1:6" x14ac:dyDescent="0.25">
      <c r="A314" s="46" t="s">
        <v>377</v>
      </c>
      <c r="B314" s="45">
        <v>-2400</v>
      </c>
      <c r="C314" s="31">
        <f>VLOOKUP(A314,級距!$A:$K,9,FALSE)</f>
        <v>1</v>
      </c>
      <c r="D314" s="31">
        <f>VLOOKUP($A314,級距!$A:$K,10,FALSE)</f>
        <v>2</v>
      </c>
      <c r="E314" s="31">
        <f>VLOOKUP($A314,級距!$A:$K,11,FALSE)</f>
        <v>2</v>
      </c>
      <c r="F314" s="31">
        <f t="shared" si="5"/>
        <v>1</v>
      </c>
    </row>
    <row r="315" spans="1:6" x14ac:dyDescent="0.25">
      <c r="A315" s="46" t="s">
        <v>376</v>
      </c>
      <c r="B315" s="45">
        <v>-1000</v>
      </c>
      <c r="C315" s="31">
        <f>VLOOKUP(A315,級距!$A:$K,9,FALSE)</f>
        <v>1</v>
      </c>
      <c r="D315" s="31">
        <f>VLOOKUP($A315,級距!$A:$K,10,FALSE)</f>
        <v>5</v>
      </c>
      <c r="E315" s="31">
        <f>VLOOKUP($A315,級距!$A:$K,11,FALSE)</f>
        <v>2</v>
      </c>
      <c r="F315" s="31">
        <f t="shared" si="5"/>
        <v>1</v>
      </c>
    </row>
    <row r="316" spans="1:6" x14ac:dyDescent="0.25">
      <c r="A316" s="46" t="s">
        <v>374</v>
      </c>
      <c r="B316" s="45">
        <v>4250</v>
      </c>
      <c r="C316" s="31">
        <f>VLOOKUP(A316,級距!$A:$K,9,FALSE)</f>
        <v>3</v>
      </c>
      <c r="D316" s="31">
        <f>VLOOKUP($A316,級距!$A:$K,10,FALSE)</f>
        <v>6</v>
      </c>
      <c r="E316" s="31">
        <f>VLOOKUP($A316,級距!$A:$K,11,FALSE)</f>
        <v>2</v>
      </c>
      <c r="F316" s="31">
        <f t="shared" si="5"/>
        <v>1</v>
      </c>
    </row>
    <row r="317" spans="1:6" x14ac:dyDescent="0.25">
      <c r="A317" s="46" t="s">
        <v>372</v>
      </c>
      <c r="B317" s="45">
        <v>1300</v>
      </c>
      <c r="C317" s="31">
        <f>VLOOKUP(A317,級距!$A:$K,9,FALSE)</f>
        <v>1</v>
      </c>
      <c r="D317" s="31">
        <f>VLOOKUP($A317,級距!$A:$K,10,FALSE)</f>
        <v>4</v>
      </c>
      <c r="E317" s="31">
        <f>VLOOKUP($A317,級距!$A:$K,11,FALSE)</f>
        <v>2</v>
      </c>
      <c r="F317" s="31">
        <f t="shared" si="5"/>
        <v>1</v>
      </c>
    </row>
    <row r="318" spans="1:6" x14ac:dyDescent="0.25">
      <c r="A318" s="46" t="s">
        <v>371</v>
      </c>
      <c r="B318" s="45">
        <v>-800</v>
      </c>
      <c r="C318" s="31">
        <f>VLOOKUP(A318,級距!$A:$K,9,FALSE)</f>
        <v>3</v>
      </c>
      <c r="D318" s="31">
        <f>VLOOKUP($A318,級距!$A:$K,10,FALSE)</f>
        <v>5</v>
      </c>
      <c r="E318" s="31">
        <f>VLOOKUP($A318,級距!$A:$K,11,FALSE)</f>
        <v>2</v>
      </c>
      <c r="F318" s="31">
        <f t="shared" si="5"/>
        <v>1</v>
      </c>
    </row>
    <row r="319" spans="1:6" x14ac:dyDescent="0.25">
      <c r="A319" s="46" t="s">
        <v>369</v>
      </c>
      <c r="B319" s="45">
        <v>-1800</v>
      </c>
      <c r="C319" s="31">
        <f>VLOOKUP(A319,級距!$A:$K,9,FALSE)</f>
        <v>8</v>
      </c>
      <c r="D319" s="31">
        <f>VLOOKUP($A319,級距!$A:$K,10,FALSE)</f>
        <v>8</v>
      </c>
      <c r="E319" s="31">
        <f>VLOOKUP($A319,級距!$A:$K,11,FALSE)</f>
        <v>4</v>
      </c>
      <c r="F319" s="31">
        <f t="shared" si="5"/>
        <v>1</v>
      </c>
    </row>
    <row r="320" spans="1:6" x14ac:dyDescent="0.25">
      <c r="A320" s="46" t="s">
        <v>366</v>
      </c>
      <c r="B320" s="45">
        <v>-800</v>
      </c>
      <c r="C320" s="31">
        <f>VLOOKUP(A320,級距!$A:$K,9,FALSE)</f>
        <v>5</v>
      </c>
      <c r="D320" s="31">
        <f>VLOOKUP($A320,級距!$A:$K,10,FALSE)</f>
        <v>6</v>
      </c>
      <c r="E320" s="31">
        <f>VLOOKUP($A320,級距!$A:$K,11,FALSE)</f>
        <v>2</v>
      </c>
      <c r="F320" s="31">
        <f t="shared" si="5"/>
        <v>1</v>
      </c>
    </row>
    <row r="321" spans="1:6" x14ac:dyDescent="0.25">
      <c r="A321" s="46" t="s">
        <v>365</v>
      </c>
      <c r="B321" s="45">
        <v>-11200</v>
      </c>
      <c r="C321" s="31">
        <f>VLOOKUP(A321,級距!$A:$K,9,FALSE)</f>
        <v>6</v>
      </c>
      <c r="D321" s="31">
        <f>VLOOKUP($A321,級距!$A:$K,10,FALSE)</f>
        <v>9</v>
      </c>
      <c r="E321" s="31">
        <f>VLOOKUP($A321,級距!$A:$K,11,FALSE)</f>
        <v>4</v>
      </c>
      <c r="F321" s="31">
        <f t="shared" si="5"/>
        <v>1</v>
      </c>
    </row>
    <row r="322" spans="1:6" x14ac:dyDescent="0.25">
      <c r="A322" s="46" t="s">
        <v>364</v>
      </c>
      <c r="B322" s="45">
        <v>1400</v>
      </c>
      <c r="C322" s="31">
        <f>VLOOKUP(A322,級距!$A:$K,9,FALSE)</f>
        <v>10</v>
      </c>
      <c r="D322" s="31">
        <f>VLOOKUP($A322,級距!$A:$K,10,FALSE)</f>
        <v>10</v>
      </c>
      <c r="E322" s="31">
        <f>VLOOKUP($A322,級距!$A:$K,11,FALSE)</f>
        <v>4</v>
      </c>
      <c r="F322" s="31">
        <f t="shared" si="5"/>
        <v>1</v>
      </c>
    </row>
    <row r="323" spans="1:6" x14ac:dyDescent="0.25">
      <c r="A323" s="46" t="s">
        <v>363</v>
      </c>
      <c r="B323" s="45">
        <v>5050</v>
      </c>
      <c r="C323" s="31">
        <f>VLOOKUP(A323,級距!$A:$K,9,FALSE)</f>
        <v>3</v>
      </c>
      <c r="D323" s="31">
        <f>VLOOKUP($A323,級距!$A:$K,10,FALSE)</f>
        <v>8</v>
      </c>
      <c r="E323" s="31">
        <f>VLOOKUP($A323,級距!$A:$K,11,FALSE)</f>
        <v>3</v>
      </c>
      <c r="F323" s="31">
        <f t="shared" si="5"/>
        <v>1</v>
      </c>
    </row>
    <row r="324" spans="1:6" x14ac:dyDescent="0.25">
      <c r="A324" s="46" t="s">
        <v>362</v>
      </c>
      <c r="B324" s="45">
        <v>6300</v>
      </c>
      <c r="C324" s="31">
        <f>VLOOKUP(A324,級距!$A:$K,9,FALSE)</f>
        <v>1</v>
      </c>
      <c r="D324" s="31">
        <f>VLOOKUP($A324,級距!$A:$K,10,FALSE)</f>
        <v>6</v>
      </c>
      <c r="E324" s="31">
        <f>VLOOKUP($A324,級距!$A:$K,11,FALSE)</f>
        <v>2</v>
      </c>
      <c r="F324" s="31">
        <f t="shared" si="5"/>
        <v>1</v>
      </c>
    </row>
    <row r="325" spans="1:6" x14ac:dyDescent="0.25">
      <c r="A325" s="46" t="s">
        <v>361</v>
      </c>
      <c r="B325" s="45">
        <v>2400</v>
      </c>
      <c r="C325" s="31">
        <f>VLOOKUP(A325,級距!$A:$K,9,FALSE)</f>
        <v>1</v>
      </c>
      <c r="D325" s="31">
        <f>VLOOKUP($A325,級距!$A:$K,10,FALSE)</f>
        <v>1</v>
      </c>
      <c r="E325" s="31">
        <f>VLOOKUP($A325,級距!$A:$K,11,FALSE)</f>
        <v>2</v>
      </c>
      <c r="F325" s="31">
        <f t="shared" si="5"/>
        <v>1</v>
      </c>
    </row>
    <row r="326" spans="1:6" x14ac:dyDescent="0.25">
      <c r="A326" s="46" t="s">
        <v>360</v>
      </c>
      <c r="B326" s="45">
        <v>2150</v>
      </c>
      <c r="C326" s="31">
        <f>VLOOKUP(A326,級距!$A:$K,9,FALSE)</f>
        <v>4</v>
      </c>
      <c r="D326" s="31">
        <f>VLOOKUP($A326,級距!$A:$K,10,FALSE)</f>
        <v>7</v>
      </c>
      <c r="E326" s="31">
        <f>VLOOKUP($A326,級距!$A:$K,11,FALSE)</f>
        <v>3</v>
      </c>
      <c r="F326" s="31">
        <f t="shared" si="5"/>
        <v>1</v>
      </c>
    </row>
    <row r="327" spans="1:6" x14ac:dyDescent="0.25">
      <c r="A327" s="46" t="s">
        <v>359</v>
      </c>
      <c r="B327" s="45">
        <v>3300</v>
      </c>
      <c r="C327" s="31">
        <f>VLOOKUP(A327,級距!$A:$K,9,FALSE)</f>
        <v>5</v>
      </c>
      <c r="D327" s="31">
        <f>VLOOKUP($A327,級距!$A:$K,10,FALSE)</f>
        <v>2</v>
      </c>
      <c r="E327" s="31">
        <f>VLOOKUP($A327,級距!$A:$K,11,FALSE)</f>
        <v>2</v>
      </c>
      <c r="F327" s="31">
        <f t="shared" si="5"/>
        <v>1</v>
      </c>
    </row>
    <row r="328" spans="1:6" x14ac:dyDescent="0.25">
      <c r="A328" s="46" t="s">
        <v>358</v>
      </c>
      <c r="B328" s="45">
        <v>1000</v>
      </c>
      <c r="C328" s="31">
        <f>VLOOKUP(A328,級距!$A:$K,9,FALSE)</f>
        <v>1</v>
      </c>
      <c r="D328" s="31">
        <f>VLOOKUP($A328,級距!$A:$K,10,FALSE)</f>
        <v>1</v>
      </c>
      <c r="E328" s="31">
        <f>VLOOKUP($A328,級距!$A:$K,11,FALSE)</f>
        <v>2</v>
      </c>
      <c r="F328" s="31">
        <f t="shared" si="5"/>
        <v>1</v>
      </c>
    </row>
    <row r="329" spans="1:6" x14ac:dyDescent="0.25">
      <c r="A329" s="46" t="s">
        <v>357</v>
      </c>
      <c r="B329" s="45">
        <v>-3800</v>
      </c>
      <c r="C329" s="31">
        <f>VLOOKUP(A329,級距!$A:$K,9,FALSE)</f>
        <v>3</v>
      </c>
      <c r="D329" s="31">
        <f>VLOOKUP($A329,級距!$A:$K,10,FALSE)</f>
        <v>5</v>
      </c>
      <c r="E329" s="31">
        <f>VLOOKUP($A329,級距!$A:$K,11,FALSE)</f>
        <v>2</v>
      </c>
      <c r="F329" s="31">
        <f t="shared" ref="F329:F392" si="6">IF(A330&lt;&gt;A329,1,0)</f>
        <v>1</v>
      </c>
    </row>
    <row r="330" spans="1:6" x14ac:dyDescent="0.25">
      <c r="A330" s="46" t="s">
        <v>356</v>
      </c>
      <c r="B330" s="45">
        <v>-2900</v>
      </c>
      <c r="C330" s="31">
        <f>VLOOKUP(A330,級距!$A:$K,9,FALSE)</f>
        <v>4</v>
      </c>
      <c r="D330" s="31">
        <f>VLOOKUP($A330,級距!$A:$K,10,FALSE)</f>
        <v>2</v>
      </c>
      <c r="E330" s="31">
        <f>VLOOKUP($A330,級距!$A:$K,11,FALSE)</f>
        <v>2</v>
      </c>
      <c r="F330" s="31">
        <f t="shared" si="6"/>
        <v>1</v>
      </c>
    </row>
    <row r="331" spans="1:6" x14ac:dyDescent="0.25">
      <c r="A331" s="46" t="s">
        <v>354</v>
      </c>
      <c r="B331" s="45">
        <v>-11050</v>
      </c>
      <c r="C331" s="31">
        <f>VLOOKUP(A331,級距!$A:$K,9,FALSE)</f>
        <v>5</v>
      </c>
      <c r="D331" s="31">
        <f>VLOOKUP($A331,級距!$A:$K,10,FALSE)</f>
        <v>10</v>
      </c>
      <c r="E331" s="31">
        <f>VLOOKUP($A331,級距!$A:$K,11,FALSE)</f>
        <v>3</v>
      </c>
      <c r="F331" s="31">
        <f t="shared" si="6"/>
        <v>1</v>
      </c>
    </row>
    <row r="332" spans="1:6" x14ac:dyDescent="0.25">
      <c r="A332" s="46" t="s">
        <v>353</v>
      </c>
      <c r="B332" s="45">
        <v>-5250</v>
      </c>
      <c r="C332" s="31">
        <f>VLOOKUP(A332,級距!$A:$K,9,FALSE)</f>
        <v>2</v>
      </c>
      <c r="D332" s="31">
        <f>VLOOKUP($A332,級距!$A:$K,10,FALSE)</f>
        <v>1</v>
      </c>
      <c r="E332" s="31">
        <f>VLOOKUP($A332,級距!$A:$K,11,FALSE)</f>
        <v>2</v>
      </c>
      <c r="F332" s="31">
        <f t="shared" si="6"/>
        <v>1</v>
      </c>
    </row>
    <row r="333" spans="1:6" x14ac:dyDescent="0.25">
      <c r="A333" s="46" t="s">
        <v>352</v>
      </c>
      <c r="B333" s="45">
        <v>-1400</v>
      </c>
      <c r="C333" s="31">
        <f>VLOOKUP(A333,級距!$A:$K,9,FALSE)</f>
        <v>5</v>
      </c>
      <c r="D333" s="31">
        <f>VLOOKUP($A333,級距!$A:$K,10,FALSE)</f>
        <v>9</v>
      </c>
      <c r="E333" s="31">
        <f>VLOOKUP($A333,級距!$A:$K,11,FALSE)</f>
        <v>3</v>
      </c>
      <c r="F333" s="31">
        <f t="shared" si="6"/>
        <v>1</v>
      </c>
    </row>
    <row r="334" spans="1:6" x14ac:dyDescent="0.25">
      <c r="A334" s="46" t="s">
        <v>351</v>
      </c>
      <c r="B334" s="45">
        <v>-6550</v>
      </c>
      <c r="C334" s="31">
        <f>VLOOKUP(A334,級距!$A:$K,9,FALSE)</f>
        <v>2</v>
      </c>
      <c r="D334" s="31">
        <f>VLOOKUP($A334,級距!$A:$K,10,FALSE)</f>
        <v>3</v>
      </c>
      <c r="E334" s="31">
        <f>VLOOKUP($A334,級距!$A:$K,11,FALSE)</f>
        <v>2</v>
      </c>
      <c r="F334" s="31">
        <f t="shared" si="6"/>
        <v>1</v>
      </c>
    </row>
    <row r="335" spans="1:6" x14ac:dyDescent="0.25">
      <c r="A335" s="46" t="s">
        <v>350</v>
      </c>
      <c r="B335" s="45">
        <v>800</v>
      </c>
      <c r="C335" s="31">
        <f>VLOOKUP(A335,級距!$A:$K,9,FALSE)</f>
        <v>5</v>
      </c>
      <c r="D335" s="31">
        <f>VLOOKUP($A335,級距!$A:$K,10,FALSE)</f>
        <v>7</v>
      </c>
      <c r="E335" s="31">
        <f>VLOOKUP($A335,級距!$A:$K,11,FALSE)</f>
        <v>3</v>
      </c>
      <c r="F335" s="31">
        <f t="shared" si="6"/>
        <v>1</v>
      </c>
    </row>
    <row r="336" spans="1:6" x14ac:dyDescent="0.25">
      <c r="A336" s="46" t="s">
        <v>349</v>
      </c>
      <c r="B336" s="45">
        <v>-3700</v>
      </c>
      <c r="C336" s="31">
        <f>VLOOKUP(A336,級距!$A:$K,9,FALSE)</f>
        <v>7</v>
      </c>
      <c r="D336" s="31">
        <f>VLOOKUP($A336,級距!$A:$K,10,FALSE)</f>
        <v>10</v>
      </c>
      <c r="E336" s="31">
        <f>VLOOKUP($A336,級距!$A:$K,11,FALSE)</f>
        <v>4</v>
      </c>
      <c r="F336" s="31">
        <f t="shared" si="6"/>
        <v>1</v>
      </c>
    </row>
    <row r="337" spans="1:6" x14ac:dyDescent="0.25">
      <c r="A337" s="46" t="s">
        <v>348</v>
      </c>
      <c r="B337" s="45">
        <v>10200</v>
      </c>
      <c r="C337" s="31">
        <f>VLOOKUP(A337,級距!$A:$K,9,FALSE)</f>
        <v>5</v>
      </c>
      <c r="D337" s="31">
        <f>VLOOKUP($A337,級距!$A:$K,10,FALSE)</f>
        <v>5</v>
      </c>
      <c r="E337" s="31">
        <f>VLOOKUP($A337,級距!$A:$K,11,FALSE)</f>
        <v>2</v>
      </c>
      <c r="F337" s="31">
        <f t="shared" si="6"/>
        <v>1</v>
      </c>
    </row>
    <row r="338" spans="1:6" x14ac:dyDescent="0.25">
      <c r="A338" s="46" t="s">
        <v>347</v>
      </c>
      <c r="B338" s="45">
        <v>300</v>
      </c>
      <c r="C338" s="31">
        <f>VLOOKUP(A338,級距!$A:$K,9,FALSE)</f>
        <v>9</v>
      </c>
      <c r="D338" s="31">
        <f>VLOOKUP($A338,級距!$A:$K,10,FALSE)</f>
        <v>3</v>
      </c>
      <c r="E338" s="31">
        <f>VLOOKUP($A338,級距!$A:$K,11,FALSE)</f>
        <v>1</v>
      </c>
      <c r="F338" s="31">
        <f t="shared" si="6"/>
        <v>1</v>
      </c>
    </row>
    <row r="339" spans="1:6" x14ac:dyDescent="0.25">
      <c r="A339" s="46" t="s">
        <v>346</v>
      </c>
      <c r="B339" s="45">
        <v>-11200</v>
      </c>
      <c r="C339" s="31">
        <f>VLOOKUP(A339,級距!$A:$K,9,FALSE)</f>
        <v>1</v>
      </c>
      <c r="D339" s="31">
        <f>VLOOKUP($A339,級距!$A:$K,10,FALSE)</f>
        <v>6</v>
      </c>
      <c r="E339" s="31">
        <f>VLOOKUP($A339,級距!$A:$K,11,FALSE)</f>
        <v>2</v>
      </c>
      <c r="F339" s="31">
        <f t="shared" si="6"/>
        <v>1</v>
      </c>
    </row>
    <row r="340" spans="1:6" x14ac:dyDescent="0.25">
      <c r="A340" s="46" t="s">
        <v>344</v>
      </c>
      <c r="B340" s="45">
        <v>-5200</v>
      </c>
      <c r="C340" s="31">
        <f>VLOOKUP(A340,級距!$A:$K,9,FALSE)</f>
        <v>5</v>
      </c>
      <c r="D340" s="31">
        <f>VLOOKUP($A340,級距!$A:$K,10,FALSE)</f>
        <v>4</v>
      </c>
      <c r="E340" s="31">
        <f>VLOOKUP($A340,級距!$A:$K,11,FALSE)</f>
        <v>2</v>
      </c>
      <c r="F340" s="31">
        <f t="shared" si="6"/>
        <v>1</v>
      </c>
    </row>
    <row r="341" spans="1:6" x14ac:dyDescent="0.25">
      <c r="A341" s="46" t="s">
        <v>343</v>
      </c>
      <c r="B341" s="45">
        <v>8550</v>
      </c>
      <c r="C341" s="31">
        <f>VLOOKUP(A341,級距!$A:$K,9,FALSE)</f>
        <v>8</v>
      </c>
      <c r="D341" s="31">
        <f>VLOOKUP($A341,級距!$A:$K,10,FALSE)</f>
        <v>3</v>
      </c>
      <c r="E341" s="31">
        <f>VLOOKUP($A341,級距!$A:$K,11,FALSE)</f>
        <v>1</v>
      </c>
      <c r="F341" s="31">
        <f t="shared" si="6"/>
        <v>1</v>
      </c>
    </row>
    <row r="342" spans="1:6" x14ac:dyDescent="0.25">
      <c r="A342" s="46" t="s">
        <v>342</v>
      </c>
      <c r="B342" s="45">
        <v>-4300</v>
      </c>
      <c r="C342" s="31">
        <f>VLOOKUP(A342,級距!$A:$K,9,FALSE)</f>
        <v>5</v>
      </c>
      <c r="D342" s="31">
        <f>VLOOKUP($A342,級距!$A:$K,10,FALSE)</f>
        <v>4</v>
      </c>
      <c r="E342" s="31">
        <f>VLOOKUP($A342,級距!$A:$K,11,FALSE)</f>
        <v>2</v>
      </c>
      <c r="F342" s="31">
        <f t="shared" si="6"/>
        <v>1</v>
      </c>
    </row>
    <row r="343" spans="1:6" x14ac:dyDescent="0.25">
      <c r="A343" s="46" t="s">
        <v>341</v>
      </c>
      <c r="B343" s="45">
        <v>2700</v>
      </c>
      <c r="C343" s="31">
        <f>VLOOKUP(A343,級距!$A:$K,9,FALSE)</f>
        <v>8</v>
      </c>
      <c r="D343" s="31">
        <f>VLOOKUP($A343,級距!$A:$K,10,FALSE)</f>
        <v>8</v>
      </c>
      <c r="E343" s="31">
        <f>VLOOKUP($A343,級距!$A:$K,11,FALSE)</f>
        <v>4</v>
      </c>
      <c r="F343" s="31">
        <f t="shared" si="6"/>
        <v>1</v>
      </c>
    </row>
    <row r="344" spans="1:6" x14ac:dyDescent="0.25">
      <c r="A344" s="46" t="s">
        <v>338</v>
      </c>
      <c r="B344" s="45">
        <v>-5400</v>
      </c>
      <c r="C344" s="31">
        <f>VLOOKUP(A344,級距!$A:$K,9,FALSE)</f>
        <v>3</v>
      </c>
      <c r="D344" s="31">
        <f>VLOOKUP($A344,級距!$A:$K,10,FALSE)</f>
        <v>1</v>
      </c>
      <c r="E344" s="31">
        <f>VLOOKUP($A344,級距!$A:$K,11,FALSE)</f>
        <v>2</v>
      </c>
      <c r="F344" s="31">
        <f t="shared" si="6"/>
        <v>1</v>
      </c>
    </row>
    <row r="345" spans="1:6" x14ac:dyDescent="0.25">
      <c r="A345" s="46" t="s">
        <v>336</v>
      </c>
      <c r="B345" s="45">
        <v>-5400</v>
      </c>
      <c r="C345" s="31">
        <f>VLOOKUP(A345,級距!$A:$K,9,FALSE)</f>
        <v>7</v>
      </c>
      <c r="D345" s="31">
        <f>VLOOKUP($A345,級距!$A:$K,10,FALSE)</f>
        <v>9</v>
      </c>
      <c r="E345" s="31">
        <f>VLOOKUP($A345,級距!$A:$K,11,FALSE)</f>
        <v>4</v>
      </c>
      <c r="F345" s="31">
        <f t="shared" si="6"/>
        <v>1</v>
      </c>
    </row>
    <row r="346" spans="1:6" x14ac:dyDescent="0.25">
      <c r="A346" s="46" t="s">
        <v>333</v>
      </c>
      <c r="B346" s="45">
        <v>600</v>
      </c>
      <c r="C346" s="31">
        <f>VLOOKUP(A346,級距!$A:$K,9,FALSE)</f>
        <v>3</v>
      </c>
      <c r="D346" s="31">
        <f>VLOOKUP($A346,級距!$A:$K,10,FALSE)</f>
        <v>8</v>
      </c>
      <c r="E346" s="31">
        <f>VLOOKUP($A346,級距!$A:$K,11,FALSE)</f>
        <v>3</v>
      </c>
      <c r="F346" s="31">
        <f t="shared" si="6"/>
        <v>1</v>
      </c>
    </row>
    <row r="347" spans="1:6" x14ac:dyDescent="0.25">
      <c r="A347" s="46" t="s">
        <v>332</v>
      </c>
      <c r="B347" s="45">
        <v>16250</v>
      </c>
      <c r="C347" s="31">
        <f>VLOOKUP(A347,級距!$A:$K,9,FALSE)</f>
        <v>4</v>
      </c>
      <c r="D347" s="31">
        <f>VLOOKUP($A347,級距!$A:$K,10,FALSE)</f>
        <v>4</v>
      </c>
      <c r="E347" s="31">
        <f>VLOOKUP($A347,級距!$A:$K,11,FALSE)</f>
        <v>2</v>
      </c>
      <c r="F347" s="31">
        <f t="shared" si="6"/>
        <v>1</v>
      </c>
    </row>
    <row r="348" spans="1:6" x14ac:dyDescent="0.25">
      <c r="A348" s="46" t="s">
        <v>331</v>
      </c>
      <c r="B348" s="45">
        <v>-1450</v>
      </c>
      <c r="C348" s="31">
        <f>VLOOKUP(A348,級距!$A:$K,9,FALSE)</f>
        <v>5</v>
      </c>
      <c r="D348" s="31">
        <f>VLOOKUP($A348,級距!$A:$K,10,FALSE)</f>
        <v>4</v>
      </c>
      <c r="E348" s="31">
        <f>VLOOKUP($A348,級距!$A:$K,11,FALSE)</f>
        <v>2</v>
      </c>
      <c r="F348" s="31">
        <f t="shared" si="6"/>
        <v>1</v>
      </c>
    </row>
    <row r="349" spans="1:6" x14ac:dyDescent="0.25">
      <c r="A349" s="46" t="s">
        <v>329</v>
      </c>
      <c r="B349" s="45">
        <v>5950</v>
      </c>
      <c r="C349" s="31">
        <f>VLOOKUP(A349,級距!$A:$K,9,FALSE)</f>
        <v>8</v>
      </c>
      <c r="D349" s="31">
        <f>VLOOKUP($A349,級距!$A:$K,10,FALSE)</f>
        <v>7</v>
      </c>
      <c r="E349" s="31">
        <f>VLOOKUP($A349,級距!$A:$K,11,FALSE)</f>
        <v>4</v>
      </c>
      <c r="F349" s="31">
        <f t="shared" si="6"/>
        <v>1</v>
      </c>
    </row>
    <row r="350" spans="1:6" x14ac:dyDescent="0.25">
      <c r="A350" s="46" t="s">
        <v>328</v>
      </c>
      <c r="B350" s="45">
        <v>-4900</v>
      </c>
      <c r="C350" s="31">
        <f>VLOOKUP(A350,級距!$A:$K,9,FALSE)</f>
        <v>8</v>
      </c>
      <c r="D350" s="31">
        <f>VLOOKUP($A350,級距!$A:$K,10,FALSE)</f>
        <v>5</v>
      </c>
      <c r="E350" s="31">
        <f>VLOOKUP($A350,級距!$A:$K,11,FALSE)</f>
        <v>1</v>
      </c>
      <c r="F350" s="31">
        <f t="shared" si="6"/>
        <v>1</v>
      </c>
    </row>
    <row r="351" spans="1:6" x14ac:dyDescent="0.25">
      <c r="A351" s="46" t="s">
        <v>327</v>
      </c>
      <c r="B351" s="45">
        <v>-100</v>
      </c>
      <c r="C351" s="31">
        <f>VLOOKUP(A351,級距!$A:$K,9,FALSE)</f>
        <v>7</v>
      </c>
      <c r="D351" s="31">
        <f>VLOOKUP($A351,級距!$A:$K,10,FALSE)</f>
        <v>2</v>
      </c>
      <c r="E351" s="31">
        <f>VLOOKUP($A351,級距!$A:$K,11,FALSE)</f>
        <v>1</v>
      </c>
      <c r="F351" s="31">
        <f t="shared" si="6"/>
        <v>1</v>
      </c>
    </row>
    <row r="352" spans="1:6" x14ac:dyDescent="0.25">
      <c r="A352" s="46" t="s">
        <v>326</v>
      </c>
      <c r="B352" s="45">
        <v>-600</v>
      </c>
      <c r="C352" s="31">
        <f>VLOOKUP(A352,級距!$A:$K,9,FALSE)</f>
        <v>10</v>
      </c>
      <c r="D352" s="31">
        <f>VLOOKUP($A352,級距!$A:$K,10,FALSE)</f>
        <v>9</v>
      </c>
      <c r="E352" s="31">
        <f>VLOOKUP($A352,級距!$A:$K,11,FALSE)</f>
        <v>4</v>
      </c>
      <c r="F352" s="31">
        <f t="shared" si="6"/>
        <v>1</v>
      </c>
    </row>
    <row r="353" spans="1:6" x14ac:dyDescent="0.25">
      <c r="A353" s="46" t="s">
        <v>325</v>
      </c>
      <c r="B353" s="45">
        <v>7300</v>
      </c>
      <c r="C353" s="31">
        <f>VLOOKUP(A353,級距!$A:$K,9,FALSE)</f>
        <v>2</v>
      </c>
      <c r="D353" s="31">
        <f>VLOOKUP($A353,級距!$A:$K,10,FALSE)</f>
        <v>4</v>
      </c>
      <c r="E353" s="31">
        <f>VLOOKUP($A353,級距!$A:$K,11,FALSE)</f>
        <v>2</v>
      </c>
      <c r="F353" s="31">
        <f t="shared" si="6"/>
        <v>1</v>
      </c>
    </row>
    <row r="354" spans="1:6" x14ac:dyDescent="0.25">
      <c r="A354" s="46" t="s">
        <v>324</v>
      </c>
      <c r="B354" s="45">
        <v>3300</v>
      </c>
      <c r="C354" s="31">
        <f>VLOOKUP(A354,級距!$A:$K,9,FALSE)</f>
        <v>1</v>
      </c>
      <c r="D354" s="31">
        <f>VLOOKUP($A354,級距!$A:$K,10,FALSE)</f>
        <v>1</v>
      </c>
      <c r="E354" s="31">
        <f>VLOOKUP($A354,級距!$A:$K,11,FALSE)</f>
        <v>2</v>
      </c>
      <c r="F354" s="31">
        <f t="shared" si="6"/>
        <v>1</v>
      </c>
    </row>
    <row r="355" spans="1:6" x14ac:dyDescent="0.25">
      <c r="A355" s="46" t="s">
        <v>323</v>
      </c>
      <c r="B355" s="45">
        <v>2600</v>
      </c>
      <c r="C355" s="31">
        <f>VLOOKUP(A355,級距!$A:$K,9,FALSE)</f>
        <v>5</v>
      </c>
      <c r="D355" s="31">
        <f>VLOOKUP($A355,級距!$A:$K,10,FALSE)</f>
        <v>7</v>
      </c>
      <c r="E355" s="31">
        <f>VLOOKUP($A355,級距!$A:$K,11,FALSE)</f>
        <v>3</v>
      </c>
      <c r="F355" s="31">
        <f t="shared" si="6"/>
        <v>1</v>
      </c>
    </row>
    <row r="356" spans="1:6" x14ac:dyDescent="0.25">
      <c r="A356" s="46" t="s">
        <v>322</v>
      </c>
      <c r="B356" s="45">
        <v>17300</v>
      </c>
      <c r="C356" s="31">
        <f>VLOOKUP(A356,級距!$A:$K,9,FALSE)</f>
        <v>5</v>
      </c>
      <c r="D356" s="31">
        <f>VLOOKUP($A356,級距!$A:$K,10,FALSE)</f>
        <v>6</v>
      </c>
      <c r="E356" s="31">
        <f>VLOOKUP($A356,級距!$A:$K,11,FALSE)</f>
        <v>2</v>
      </c>
      <c r="F356" s="31">
        <f t="shared" si="6"/>
        <v>1</v>
      </c>
    </row>
    <row r="357" spans="1:6" x14ac:dyDescent="0.25">
      <c r="A357" s="46" t="s">
        <v>321</v>
      </c>
      <c r="B357" s="45">
        <v>-11050</v>
      </c>
      <c r="C357" s="31">
        <f>VLOOKUP(A357,級距!$A:$K,9,FALSE)</f>
        <v>5</v>
      </c>
      <c r="D357" s="31">
        <f>VLOOKUP($A357,級距!$A:$K,10,FALSE)</f>
        <v>3</v>
      </c>
      <c r="E357" s="31">
        <f>VLOOKUP($A357,級距!$A:$K,11,FALSE)</f>
        <v>2</v>
      </c>
      <c r="F357" s="31">
        <f t="shared" si="6"/>
        <v>1</v>
      </c>
    </row>
    <row r="358" spans="1:6" x14ac:dyDescent="0.25">
      <c r="A358" s="46" t="s">
        <v>320</v>
      </c>
      <c r="B358" s="45">
        <v>-1000</v>
      </c>
      <c r="C358" s="31">
        <f>VLOOKUP(A358,級距!$A:$K,9,FALSE)</f>
        <v>7</v>
      </c>
      <c r="D358" s="31">
        <f>VLOOKUP($A358,級距!$A:$K,10,FALSE)</f>
        <v>4</v>
      </c>
      <c r="E358" s="31">
        <f>VLOOKUP($A358,級距!$A:$K,11,FALSE)</f>
        <v>1</v>
      </c>
      <c r="F358" s="31">
        <f t="shared" si="6"/>
        <v>1</v>
      </c>
    </row>
    <row r="359" spans="1:6" x14ac:dyDescent="0.25">
      <c r="A359" s="46" t="s">
        <v>319</v>
      </c>
      <c r="B359" s="45">
        <v>11200</v>
      </c>
      <c r="C359" s="31">
        <f>VLOOKUP(A359,級距!$A:$K,9,FALSE)</f>
        <v>5</v>
      </c>
      <c r="D359" s="31">
        <f>VLOOKUP($A359,級距!$A:$K,10,FALSE)</f>
        <v>4</v>
      </c>
      <c r="E359" s="31">
        <f>VLOOKUP($A359,級距!$A:$K,11,FALSE)</f>
        <v>2</v>
      </c>
      <c r="F359" s="31">
        <f t="shared" si="6"/>
        <v>1</v>
      </c>
    </row>
    <row r="360" spans="1:6" x14ac:dyDescent="0.25">
      <c r="A360" s="46" t="s">
        <v>317</v>
      </c>
      <c r="B360" s="45">
        <v>1200</v>
      </c>
      <c r="C360" s="31">
        <f>VLOOKUP(A360,級距!$A:$K,9,FALSE)</f>
        <v>3</v>
      </c>
      <c r="D360" s="31">
        <f>VLOOKUP($A360,級距!$A:$K,10,FALSE)</f>
        <v>7</v>
      </c>
      <c r="E360" s="31">
        <f>VLOOKUP($A360,級距!$A:$K,11,FALSE)</f>
        <v>3</v>
      </c>
      <c r="F360" s="31">
        <f t="shared" si="6"/>
        <v>1</v>
      </c>
    </row>
    <row r="361" spans="1:6" x14ac:dyDescent="0.25">
      <c r="A361" s="46" t="s">
        <v>316</v>
      </c>
      <c r="B361" s="45">
        <v>300</v>
      </c>
      <c r="C361" s="31">
        <f>VLOOKUP(A361,級距!$A:$K,9,FALSE)</f>
        <v>3</v>
      </c>
      <c r="D361" s="31">
        <f>VLOOKUP($A361,級距!$A:$K,10,FALSE)</f>
        <v>7</v>
      </c>
      <c r="E361" s="31">
        <f>VLOOKUP($A361,級距!$A:$K,11,FALSE)</f>
        <v>3</v>
      </c>
      <c r="F361" s="31">
        <f t="shared" si="6"/>
        <v>1</v>
      </c>
    </row>
    <row r="362" spans="1:6" x14ac:dyDescent="0.25">
      <c r="A362" s="46" t="s">
        <v>315</v>
      </c>
      <c r="B362" s="45">
        <v>2700</v>
      </c>
      <c r="C362" s="31">
        <f>VLOOKUP(A362,級距!$A:$K,9,FALSE)</f>
        <v>3</v>
      </c>
      <c r="D362" s="31">
        <f>VLOOKUP($A362,級距!$A:$K,10,FALSE)</f>
        <v>6</v>
      </c>
      <c r="E362" s="31">
        <f>VLOOKUP($A362,級距!$A:$K,11,FALSE)</f>
        <v>2</v>
      </c>
      <c r="F362" s="31">
        <f t="shared" si="6"/>
        <v>1</v>
      </c>
    </row>
    <row r="363" spans="1:6" x14ac:dyDescent="0.25">
      <c r="A363" s="46" t="s">
        <v>314</v>
      </c>
      <c r="B363" s="45">
        <v>-5400</v>
      </c>
      <c r="C363" s="31">
        <f>VLOOKUP(A363,級距!$A:$K,9,FALSE)</f>
        <v>2</v>
      </c>
      <c r="D363" s="31">
        <f>VLOOKUP($A363,級距!$A:$K,10,FALSE)</f>
        <v>1</v>
      </c>
      <c r="E363" s="31">
        <f>VLOOKUP($A363,級距!$A:$K,11,FALSE)</f>
        <v>2</v>
      </c>
      <c r="F363" s="31">
        <f t="shared" si="6"/>
        <v>1</v>
      </c>
    </row>
    <row r="364" spans="1:6" x14ac:dyDescent="0.25">
      <c r="A364" s="46" t="s">
        <v>313</v>
      </c>
      <c r="B364" s="45">
        <v>-7000</v>
      </c>
      <c r="C364" s="31">
        <f>VLOOKUP(A364,級距!$A:$K,9,FALSE)</f>
        <v>5</v>
      </c>
      <c r="D364" s="31">
        <f>VLOOKUP($A364,級距!$A:$K,10,FALSE)</f>
        <v>6</v>
      </c>
      <c r="E364" s="31">
        <f>VLOOKUP($A364,級距!$A:$K,11,FALSE)</f>
        <v>2</v>
      </c>
      <c r="F364" s="31">
        <f t="shared" si="6"/>
        <v>1</v>
      </c>
    </row>
    <row r="365" spans="1:6" x14ac:dyDescent="0.25">
      <c r="A365" s="46" t="s">
        <v>312</v>
      </c>
      <c r="B365" s="45">
        <v>4600</v>
      </c>
      <c r="C365" s="31">
        <f>VLOOKUP(A365,級距!$A:$K,9,FALSE)</f>
        <v>5</v>
      </c>
      <c r="D365" s="31">
        <f>VLOOKUP($A365,級距!$A:$K,10,FALSE)</f>
        <v>3</v>
      </c>
      <c r="E365" s="31">
        <f>VLOOKUP($A365,級距!$A:$K,11,FALSE)</f>
        <v>2</v>
      </c>
      <c r="F365" s="31">
        <f t="shared" si="6"/>
        <v>1</v>
      </c>
    </row>
    <row r="366" spans="1:6" x14ac:dyDescent="0.25">
      <c r="A366" s="46" t="s">
        <v>311</v>
      </c>
      <c r="B366" s="45">
        <v>-5500</v>
      </c>
      <c r="C366" s="31">
        <f>VLOOKUP(A366,級距!$A:$K,9,FALSE)</f>
        <v>8</v>
      </c>
      <c r="D366" s="31">
        <f>VLOOKUP($A366,級距!$A:$K,10,FALSE)</f>
        <v>3</v>
      </c>
      <c r="E366" s="31">
        <f>VLOOKUP($A366,級距!$A:$K,11,FALSE)</f>
        <v>1</v>
      </c>
      <c r="F366" s="31">
        <f t="shared" si="6"/>
        <v>1</v>
      </c>
    </row>
    <row r="367" spans="1:6" x14ac:dyDescent="0.25">
      <c r="A367" s="46" t="s">
        <v>310</v>
      </c>
      <c r="B367" s="45">
        <v>-6200</v>
      </c>
      <c r="C367" s="31">
        <f>VLOOKUP(A367,級距!$A:$K,9,FALSE)</f>
        <v>4</v>
      </c>
      <c r="D367" s="31">
        <f>VLOOKUP($A367,級距!$A:$K,10,FALSE)</f>
        <v>5</v>
      </c>
      <c r="E367" s="31">
        <f>VLOOKUP($A367,級距!$A:$K,11,FALSE)</f>
        <v>2</v>
      </c>
      <c r="F367" s="31">
        <f t="shared" si="6"/>
        <v>1</v>
      </c>
    </row>
    <row r="368" spans="1:6" x14ac:dyDescent="0.25">
      <c r="A368" s="46" t="s">
        <v>309</v>
      </c>
      <c r="B368" s="45">
        <v>-500</v>
      </c>
      <c r="C368" s="31">
        <f>VLOOKUP(A368,級距!$A:$K,9,FALSE)</f>
        <v>4</v>
      </c>
      <c r="D368" s="31">
        <f>VLOOKUP($A368,級距!$A:$K,10,FALSE)</f>
        <v>7</v>
      </c>
      <c r="E368" s="31">
        <f>VLOOKUP($A368,級距!$A:$K,11,FALSE)</f>
        <v>3</v>
      </c>
      <c r="F368" s="31">
        <f t="shared" si="6"/>
        <v>1</v>
      </c>
    </row>
    <row r="369" spans="1:6" x14ac:dyDescent="0.25">
      <c r="A369" s="46" t="s">
        <v>308</v>
      </c>
      <c r="B369" s="45">
        <v>-11100</v>
      </c>
      <c r="C369" s="31">
        <f>VLOOKUP(A369,級距!$A:$K,9,FALSE)</f>
        <v>8</v>
      </c>
      <c r="D369" s="31">
        <f>VLOOKUP($A369,級距!$A:$K,10,FALSE)</f>
        <v>9</v>
      </c>
      <c r="E369" s="31">
        <f>VLOOKUP($A369,級距!$A:$K,11,FALSE)</f>
        <v>4</v>
      </c>
      <c r="F369" s="31">
        <f t="shared" si="6"/>
        <v>1</v>
      </c>
    </row>
    <row r="370" spans="1:6" x14ac:dyDescent="0.25">
      <c r="A370" s="46" t="s">
        <v>307</v>
      </c>
      <c r="B370" s="45">
        <v>-5200</v>
      </c>
      <c r="C370" s="31">
        <f>VLOOKUP(A370,級距!$A:$K,9,FALSE)</f>
        <v>2</v>
      </c>
      <c r="D370" s="31">
        <f>VLOOKUP($A370,級距!$A:$K,10,FALSE)</f>
        <v>1</v>
      </c>
      <c r="E370" s="31">
        <f>VLOOKUP($A370,級距!$A:$K,11,FALSE)</f>
        <v>2</v>
      </c>
      <c r="F370" s="31">
        <f t="shared" si="6"/>
        <v>1</v>
      </c>
    </row>
    <row r="371" spans="1:6" x14ac:dyDescent="0.25">
      <c r="A371" s="46" t="s">
        <v>306</v>
      </c>
      <c r="B371" s="45">
        <v>-1100</v>
      </c>
      <c r="C371" s="31">
        <f>VLOOKUP(A371,級距!$A:$K,9,FALSE)</f>
        <v>5</v>
      </c>
      <c r="D371" s="31">
        <f>VLOOKUP($A371,級距!$A:$K,10,FALSE)</f>
        <v>6</v>
      </c>
      <c r="E371" s="31">
        <f>VLOOKUP($A371,級距!$A:$K,11,FALSE)</f>
        <v>2</v>
      </c>
      <c r="F371" s="31">
        <f t="shared" si="6"/>
        <v>1</v>
      </c>
    </row>
    <row r="372" spans="1:6" x14ac:dyDescent="0.25">
      <c r="A372" s="46" t="s">
        <v>305</v>
      </c>
      <c r="B372" s="45">
        <v>-11050</v>
      </c>
      <c r="C372" s="31">
        <f>VLOOKUP(A372,級距!$A:$K,9,FALSE)</f>
        <v>5</v>
      </c>
      <c r="D372" s="31">
        <f>VLOOKUP($A372,級距!$A:$K,10,FALSE)</f>
        <v>1</v>
      </c>
      <c r="E372" s="31">
        <f>VLOOKUP($A372,級距!$A:$K,11,FALSE)</f>
        <v>2</v>
      </c>
      <c r="F372" s="31">
        <f t="shared" si="6"/>
        <v>1</v>
      </c>
    </row>
    <row r="373" spans="1:6" x14ac:dyDescent="0.25">
      <c r="A373" s="46" t="s">
        <v>304</v>
      </c>
      <c r="B373" s="45">
        <v>4300</v>
      </c>
      <c r="C373" s="31">
        <f>VLOOKUP(A373,級距!$A:$K,9,FALSE)</f>
        <v>7</v>
      </c>
      <c r="D373" s="31">
        <f>VLOOKUP($A373,級距!$A:$K,10,FALSE)</f>
        <v>7</v>
      </c>
      <c r="E373" s="31">
        <f>VLOOKUP($A373,級距!$A:$K,11,FALSE)</f>
        <v>4</v>
      </c>
      <c r="F373" s="31">
        <f t="shared" si="6"/>
        <v>1</v>
      </c>
    </row>
    <row r="374" spans="1:6" x14ac:dyDescent="0.25">
      <c r="A374" s="46" t="s">
        <v>303</v>
      </c>
      <c r="B374" s="45">
        <v>-1150</v>
      </c>
      <c r="C374" s="31">
        <f>VLOOKUP(A374,級距!$A:$K,9,FALSE)</f>
        <v>5</v>
      </c>
      <c r="D374" s="31">
        <f>VLOOKUP($A374,級距!$A:$K,10,FALSE)</f>
        <v>6</v>
      </c>
      <c r="E374" s="31">
        <f>VLOOKUP($A374,級距!$A:$K,11,FALSE)</f>
        <v>2</v>
      </c>
      <c r="F374" s="31">
        <f t="shared" si="6"/>
        <v>1</v>
      </c>
    </row>
    <row r="375" spans="1:6" x14ac:dyDescent="0.25">
      <c r="A375" s="46" t="s">
        <v>302</v>
      </c>
      <c r="B375" s="45">
        <v>3300</v>
      </c>
      <c r="C375" s="31">
        <f>VLOOKUP(A375,級距!$A:$K,9,FALSE)</f>
        <v>6</v>
      </c>
      <c r="D375" s="31">
        <f>VLOOKUP($A375,級距!$A:$K,10,FALSE)</f>
        <v>7</v>
      </c>
      <c r="E375" s="31">
        <f>VLOOKUP($A375,級距!$A:$K,11,FALSE)</f>
        <v>4</v>
      </c>
      <c r="F375" s="31">
        <f t="shared" si="6"/>
        <v>1</v>
      </c>
    </row>
    <row r="376" spans="1:6" x14ac:dyDescent="0.25">
      <c r="A376" s="46" t="s">
        <v>301</v>
      </c>
      <c r="B376" s="45">
        <v>-2400</v>
      </c>
      <c r="C376" s="31">
        <f>VLOOKUP(A376,級距!$A:$K,9,FALSE)</f>
        <v>2</v>
      </c>
      <c r="D376" s="31">
        <f>VLOOKUP($A376,級距!$A:$K,10,FALSE)</f>
        <v>6</v>
      </c>
      <c r="E376" s="31">
        <f>VLOOKUP($A376,級距!$A:$K,11,FALSE)</f>
        <v>2</v>
      </c>
      <c r="F376" s="31">
        <f t="shared" si="6"/>
        <v>1</v>
      </c>
    </row>
    <row r="377" spans="1:6" x14ac:dyDescent="0.25">
      <c r="A377" s="46" t="s">
        <v>300</v>
      </c>
      <c r="B377" s="45">
        <v>-2150</v>
      </c>
      <c r="C377" s="31">
        <f>VLOOKUP(A377,級距!$A:$K,9,FALSE)</f>
        <v>7</v>
      </c>
      <c r="D377" s="31">
        <f>VLOOKUP($A377,級距!$A:$K,10,FALSE)</f>
        <v>9</v>
      </c>
      <c r="E377" s="31">
        <f>VLOOKUP($A377,級距!$A:$K,11,FALSE)</f>
        <v>4</v>
      </c>
      <c r="F377" s="31">
        <f t="shared" si="6"/>
        <v>1</v>
      </c>
    </row>
    <row r="378" spans="1:6" x14ac:dyDescent="0.25">
      <c r="A378" s="46" t="s">
        <v>298</v>
      </c>
      <c r="B378" s="45">
        <v>-1900</v>
      </c>
      <c r="C378" s="31">
        <f>VLOOKUP(A378,級距!$A:$K,9,FALSE)</f>
        <v>4</v>
      </c>
      <c r="D378" s="31">
        <f>VLOOKUP($A378,級距!$A:$K,10,FALSE)</f>
        <v>4</v>
      </c>
      <c r="E378" s="31">
        <f>VLOOKUP($A378,級距!$A:$K,11,FALSE)</f>
        <v>2</v>
      </c>
      <c r="F378" s="31">
        <f t="shared" si="6"/>
        <v>1</v>
      </c>
    </row>
    <row r="379" spans="1:6" x14ac:dyDescent="0.25">
      <c r="A379" s="46" t="s">
        <v>297</v>
      </c>
      <c r="B379" s="45">
        <v>3950</v>
      </c>
      <c r="C379" s="31">
        <f>VLOOKUP(A379,級距!$A:$K,9,FALSE)</f>
        <v>5</v>
      </c>
      <c r="D379" s="31">
        <f>VLOOKUP($A379,級距!$A:$K,10,FALSE)</f>
        <v>4</v>
      </c>
      <c r="E379" s="31">
        <f>VLOOKUP($A379,級距!$A:$K,11,FALSE)</f>
        <v>2</v>
      </c>
      <c r="F379" s="31">
        <f t="shared" si="6"/>
        <v>1</v>
      </c>
    </row>
    <row r="380" spans="1:6" x14ac:dyDescent="0.25">
      <c r="A380" s="46" t="s">
        <v>295</v>
      </c>
      <c r="B380" s="45">
        <v>-5400</v>
      </c>
      <c r="C380" s="31">
        <f>VLOOKUP(A380,級距!$A:$K,9,FALSE)</f>
        <v>7</v>
      </c>
      <c r="D380" s="31">
        <f>VLOOKUP($A380,級距!$A:$K,10,FALSE)</f>
        <v>8</v>
      </c>
      <c r="E380" s="31">
        <f>VLOOKUP($A380,級距!$A:$K,11,FALSE)</f>
        <v>4</v>
      </c>
      <c r="F380" s="31">
        <f t="shared" si="6"/>
        <v>1</v>
      </c>
    </row>
    <row r="381" spans="1:6" x14ac:dyDescent="0.25">
      <c r="A381" s="46" t="s">
        <v>294</v>
      </c>
      <c r="B381" s="45">
        <v>6100</v>
      </c>
      <c r="C381" s="31">
        <f>VLOOKUP(A381,級距!$A:$K,9,FALSE)</f>
        <v>2</v>
      </c>
      <c r="D381" s="31">
        <f>VLOOKUP($A381,級距!$A:$K,10,FALSE)</f>
        <v>4</v>
      </c>
      <c r="E381" s="31">
        <f>VLOOKUP($A381,級距!$A:$K,11,FALSE)</f>
        <v>2</v>
      </c>
      <c r="F381" s="31">
        <f t="shared" si="6"/>
        <v>1</v>
      </c>
    </row>
    <row r="382" spans="1:6" x14ac:dyDescent="0.25">
      <c r="A382" s="46" t="s">
        <v>293</v>
      </c>
      <c r="B382" s="45">
        <v>-4200</v>
      </c>
      <c r="C382" s="31">
        <f>VLOOKUP(A382,級距!$A:$K,9,FALSE)</f>
        <v>4</v>
      </c>
      <c r="D382" s="31">
        <f>VLOOKUP($A382,級距!$A:$K,10,FALSE)</f>
        <v>1</v>
      </c>
      <c r="E382" s="31">
        <f>VLOOKUP($A382,級距!$A:$K,11,FALSE)</f>
        <v>2</v>
      </c>
      <c r="F382" s="31">
        <f t="shared" si="6"/>
        <v>1</v>
      </c>
    </row>
    <row r="383" spans="1:6" x14ac:dyDescent="0.25">
      <c r="A383" s="46" t="s">
        <v>292</v>
      </c>
      <c r="B383" s="45">
        <v>9000</v>
      </c>
      <c r="C383" s="31">
        <f>VLOOKUP(A383,級距!$A:$K,9,FALSE)</f>
        <v>2</v>
      </c>
      <c r="D383" s="31">
        <f>VLOOKUP($A383,級距!$A:$K,10,FALSE)</f>
        <v>2</v>
      </c>
      <c r="E383" s="31">
        <f>VLOOKUP($A383,級距!$A:$K,11,FALSE)</f>
        <v>2</v>
      </c>
      <c r="F383" s="31">
        <f t="shared" si="6"/>
        <v>1</v>
      </c>
    </row>
    <row r="384" spans="1:6" x14ac:dyDescent="0.25">
      <c r="A384" s="46" t="s">
        <v>291</v>
      </c>
      <c r="B384" s="45">
        <v>13600</v>
      </c>
      <c r="C384" s="31">
        <f>VLOOKUP(A384,級距!$A:$K,9,FALSE)</f>
        <v>1</v>
      </c>
      <c r="D384" s="31">
        <f>VLOOKUP($A384,級距!$A:$K,10,FALSE)</f>
        <v>1</v>
      </c>
      <c r="E384" s="31">
        <f>VLOOKUP($A384,級距!$A:$K,11,FALSE)</f>
        <v>2</v>
      </c>
      <c r="F384" s="31">
        <f t="shared" si="6"/>
        <v>1</v>
      </c>
    </row>
    <row r="385" spans="1:6" x14ac:dyDescent="0.25">
      <c r="A385" s="46" t="s">
        <v>290</v>
      </c>
      <c r="B385" s="45">
        <v>-6000</v>
      </c>
      <c r="C385" s="31">
        <f>VLOOKUP(A385,級距!$A:$K,9,FALSE)</f>
        <v>5</v>
      </c>
      <c r="D385" s="31">
        <f>VLOOKUP($A385,級距!$A:$K,10,FALSE)</f>
        <v>2</v>
      </c>
      <c r="E385" s="31">
        <f>VLOOKUP($A385,級距!$A:$K,11,FALSE)</f>
        <v>2</v>
      </c>
      <c r="F385" s="31">
        <f t="shared" si="6"/>
        <v>1</v>
      </c>
    </row>
    <row r="386" spans="1:6" x14ac:dyDescent="0.25">
      <c r="A386" s="46" t="s">
        <v>289</v>
      </c>
      <c r="B386" s="45">
        <v>-5400</v>
      </c>
      <c r="C386" s="31">
        <f>VLOOKUP(A386,級距!$A:$K,9,FALSE)</f>
        <v>2</v>
      </c>
      <c r="D386" s="31">
        <f>VLOOKUP($A386,級距!$A:$K,10,FALSE)</f>
        <v>2</v>
      </c>
      <c r="E386" s="31">
        <f>VLOOKUP($A386,級距!$A:$K,11,FALSE)</f>
        <v>2</v>
      </c>
      <c r="F386" s="31">
        <f t="shared" si="6"/>
        <v>1</v>
      </c>
    </row>
    <row r="387" spans="1:6" x14ac:dyDescent="0.25">
      <c r="A387" s="46" t="s">
        <v>288</v>
      </c>
      <c r="B387" s="45">
        <v>250</v>
      </c>
      <c r="C387" s="31">
        <f>VLOOKUP(A387,級距!$A:$K,9,FALSE)</f>
        <v>8</v>
      </c>
      <c r="D387" s="31">
        <f>VLOOKUP($A387,級距!$A:$K,10,FALSE)</f>
        <v>6</v>
      </c>
      <c r="E387" s="31">
        <f>VLOOKUP($A387,級距!$A:$K,11,FALSE)</f>
        <v>1</v>
      </c>
      <c r="F387" s="31">
        <f t="shared" si="6"/>
        <v>1</v>
      </c>
    </row>
    <row r="388" spans="1:6" x14ac:dyDescent="0.25">
      <c r="A388" s="46" t="s">
        <v>286</v>
      </c>
      <c r="B388" s="45">
        <v>-2200</v>
      </c>
      <c r="C388" s="31">
        <f>VLOOKUP(A388,級距!$A:$K,9,FALSE)</f>
        <v>5</v>
      </c>
      <c r="D388" s="31">
        <f>VLOOKUP($A388,級距!$A:$K,10,FALSE)</f>
        <v>1</v>
      </c>
      <c r="E388" s="31">
        <f>VLOOKUP($A388,級距!$A:$K,11,FALSE)</f>
        <v>2</v>
      </c>
      <c r="F388" s="31">
        <f t="shared" si="6"/>
        <v>1</v>
      </c>
    </row>
    <row r="389" spans="1:6" x14ac:dyDescent="0.25">
      <c r="A389" s="46" t="s">
        <v>285</v>
      </c>
      <c r="B389" s="45">
        <v>-10400</v>
      </c>
      <c r="C389" s="31">
        <f>VLOOKUP(A389,級距!$A:$K,9,FALSE)</f>
        <v>4</v>
      </c>
      <c r="D389" s="31">
        <f>VLOOKUP($A389,級距!$A:$K,10,FALSE)</f>
        <v>5</v>
      </c>
      <c r="E389" s="31">
        <f>VLOOKUP($A389,級距!$A:$K,11,FALSE)</f>
        <v>2</v>
      </c>
      <c r="F389" s="31">
        <f t="shared" si="6"/>
        <v>1</v>
      </c>
    </row>
    <row r="390" spans="1:6" x14ac:dyDescent="0.25">
      <c r="A390" s="46" t="s">
        <v>284</v>
      </c>
      <c r="B390" s="45">
        <v>-11000</v>
      </c>
      <c r="C390" s="31">
        <f>VLOOKUP(A390,級距!$A:$K,9,FALSE)</f>
        <v>7</v>
      </c>
      <c r="D390" s="31">
        <f>VLOOKUP($A390,級距!$A:$K,10,FALSE)</f>
        <v>8</v>
      </c>
      <c r="E390" s="31">
        <f>VLOOKUP($A390,級距!$A:$K,11,FALSE)</f>
        <v>4</v>
      </c>
      <c r="F390" s="31">
        <f t="shared" si="6"/>
        <v>1</v>
      </c>
    </row>
    <row r="391" spans="1:6" x14ac:dyDescent="0.25">
      <c r="A391" s="46" t="s">
        <v>281</v>
      </c>
      <c r="B391" s="45">
        <v>400</v>
      </c>
      <c r="C391" s="31">
        <f>VLOOKUP(A391,級距!$A:$K,9,FALSE)</f>
        <v>6</v>
      </c>
      <c r="D391" s="31">
        <f>VLOOKUP($A391,級距!$A:$K,10,FALSE)</f>
        <v>7</v>
      </c>
      <c r="E391" s="31">
        <f>VLOOKUP($A391,級距!$A:$K,11,FALSE)</f>
        <v>4</v>
      </c>
      <c r="F391" s="31">
        <f t="shared" si="6"/>
        <v>1</v>
      </c>
    </row>
    <row r="392" spans="1:6" x14ac:dyDescent="0.25">
      <c r="A392" s="46" t="s">
        <v>279</v>
      </c>
      <c r="B392" s="45">
        <v>3100</v>
      </c>
      <c r="C392" s="31">
        <f>VLOOKUP(A392,級距!$A:$K,9,FALSE)</f>
        <v>2</v>
      </c>
      <c r="D392" s="31">
        <f>VLOOKUP($A392,級距!$A:$K,10,FALSE)</f>
        <v>5</v>
      </c>
      <c r="E392" s="31">
        <f>VLOOKUP($A392,級距!$A:$K,11,FALSE)</f>
        <v>2</v>
      </c>
      <c r="F392" s="31">
        <f t="shared" si="6"/>
        <v>1</v>
      </c>
    </row>
    <row r="393" spans="1:6" x14ac:dyDescent="0.25">
      <c r="A393" s="46" t="s">
        <v>277</v>
      </c>
      <c r="B393" s="45">
        <v>-11200</v>
      </c>
      <c r="C393" s="31">
        <f>VLOOKUP(A393,級距!$A:$K,9,FALSE)</f>
        <v>7</v>
      </c>
      <c r="D393" s="31">
        <f>VLOOKUP($A393,級距!$A:$K,10,FALSE)</f>
        <v>8</v>
      </c>
      <c r="E393" s="31">
        <f>VLOOKUP($A393,級距!$A:$K,11,FALSE)</f>
        <v>4</v>
      </c>
      <c r="F393" s="31">
        <f t="shared" ref="F393:F456" si="7">IF(A394&lt;&gt;A393,1,0)</f>
        <v>1</v>
      </c>
    </row>
    <row r="394" spans="1:6" x14ac:dyDescent="0.25">
      <c r="A394" s="46" t="s">
        <v>276</v>
      </c>
      <c r="B394" s="45">
        <v>3500</v>
      </c>
      <c r="C394" s="31">
        <f>VLOOKUP(A394,級距!$A:$K,9,FALSE)</f>
        <v>2</v>
      </c>
      <c r="D394" s="31">
        <f>VLOOKUP($A394,級距!$A:$K,10,FALSE)</f>
        <v>7</v>
      </c>
      <c r="E394" s="31">
        <f>VLOOKUP($A394,級距!$A:$K,11,FALSE)</f>
        <v>3</v>
      </c>
      <c r="F394" s="31">
        <f t="shared" si="7"/>
        <v>1</v>
      </c>
    </row>
    <row r="395" spans="1:6" x14ac:dyDescent="0.25">
      <c r="A395" s="46" t="s">
        <v>275</v>
      </c>
      <c r="B395" s="45">
        <v>3900</v>
      </c>
      <c r="C395" s="31">
        <f>VLOOKUP(A395,級距!$A:$K,9,FALSE)</f>
        <v>7</v>
      </c>
      <c r="D395" s="31">
        <f>VLOOKUP($A395,級距!$A:$K,10,FALSE)</f>
        <v>9</v>
      </c>
      <c r="E395" s="31">
        <f>VLOOKUP($A395,級距!$A:$K,11,FALSE)</f>
        <v>4</v>
      </c>
      <c r="F395" s="31">
        <f t="shared" si="7"/>
        <v>1</v>
      </c>
    </row>
    <row r="396" spans="1:6" x14ac:dyDescent="0.25">
      <c r="A396" s="46" t="s">
        <v>274</v>
      </c>
      <c r="B396" s="45">
        <v>1000</v>
      </c>
      <c r="C396" s="31">
        <f>VLOOKUP(A396,級距!$A:$K,9,FALSE)</f>
        <v>5</v>
      </c>
      <c r="D396" s="31">
        <f>VLOOKUP($A396,級距!$A:$K,10,FALSE)</f>
        <v>8</v>
      </c>
      <c r="E396" s="31">
        <f>VLOOKUP($A396,級距!$A:$K,11,FALSE)</f>
        <v>3</v>
      </c>
      <c r="F396" s="31">
        <f t="shared" si="7"/>
        <v>1</v>
      </c>
    </row>
    <row r="397" spans="1:6" x14ac:dyDescent="0.25">
      <c r="A397" s="46" t="s">
        <v>273</v>
      </c>
      <c r="B397" s="45">
        <v>10300</v>
      </c>
      <c r="C397" s="31">
        <f>VLOOKUP(A397,級距!$A:$K,9,FALSE)</f>
        <v>4</v>
      </c>
      <c r="D397" s="31">
        <f>VLOOKUP($A397,級距!$A:$K,10,FALSE)</f>
        <v>2</v>
      </c>
      <c r="E397" s="31">
        <f>VLOOKUP($A397,級距!$A:$K,11,FALSE)</f>
        <v>2</v>
      </c>
      <c r="F397" s="31">
        <f t="shared" si="7"/>
        <v>1</v>
      </c>
    </row>
    <row r="398" spans="1:6" x14ac:dyDescent="0.25">
      <c r="A398" s="46" t="s">
        <v>272</v>
      </c>
      <c r="B398" s="45">
        <v>-1000</v>
      </c>
      <c r="C398" s="31">
        <f>VLOOKUP(A398,級距!$A:$K,9,FALSE)</f>
        <v>3</v>
      </c>
      <c r="D398" s="31">
        <f>VLOOKUP($A398,級距!$A:$K,10,FALSE)</f>
        <v>3</v>
      </c>
      <c r="E398" s="31">
        <f>VLOOKUP($A398,級距!$A:$K,11,FALSE)</f>
        <v>2</v>
      </c>
      <c r="F398" s="31">
        <f t="shared" si="7"/>
        <v>1</v>
      </c>
    </row>
    <row r="399" spans="1:6" x14ac:dyDescent="0.25">
      <c r="A399" s="46" t="s">
        <v>271</v>
      </c>
      <c r="B399" s="45">
        <v>50</v>
      </c>
      <c r="C399" s="31">
        <f>VLOOKUP(A399,級距!$A:$K,9,FALSE)</f>
        <v>7</v>
      </c>
      <c r="D399" s="31">
        <f>VLOOKUP($A399,級距!$A:$K,10,FALSE)</f>
        <v>8</v>
      </c>
      <c r="E399" s="31">
        <f>VLOOKUP($A399,級距!$A:$K,11,FALSE)</f>
        <v>4</v>
      </c>
      <c r="F399" s="31">
        <f t="shared" si="7"/>
        <v>1</v>
      </c>
    </row>
    <row r="400" spans="1:6" x14ac:dyDescent="0.25">
      <c r="A400" s="46" t="s">
        <v>270</v>
      </c>
      <c r="B400" s="45">
        <v>-2550</v>
      </c>
      <c r="C400" s="31">
        <f>VLOOKUP(A400,級距!$A:$K,9,FALSE)</f>
        <v>1</v>
      </c>
      <c r="D400" s="31">
        <f>VLOOKUP($A400,級距!$A:$K,10,FALSE)</f>
        <v>1</v>
      </c>
      <c r="E400" s="31">
        <f>VLOOKUP($A400,級距!$A:$K,11,FALSE)</f>
        <v>2</v>
      </c>
      <c r="F400" s="31">
        <f t="shared" si="7"/>
        <v>1</v>
      </c>
    </row>
    <row r="401" spans="1:6" x14ac:dyDescent="0.25">
      <c r="A401" s="46" t="s">
        <v>269</v>
      </c>
      <c r="B401" s="45">
        <v>-500</v>
      </c>
      <c r="C401" s="31">
        <f>VLOOKUP(A401,級距!$A:$K,9,FALSE)</f>
        <v>2</v>
      </c>
      <c r="D401" s="31">
        <f>VLOOKUP($A401,級距!$A:$K,10,FALSE)</f>
        <v>3</v>
      </c>
      <c r="E401" s="31">
        <f>VLOOKUP($A401,級距!$A:$K,11,FALSE)</f>
        <v>2</v>
      </c>
      <c r="F401" s="31">
        <f t="shared" si="7"/>
        <v>1</v>
      </c>
    </row>
    <row r="402" spans="1:6" x14ac:dyDescent="0.25">
      <c r="A402" s="46" t="s">
        <v>268</v>
      </c>
      <c r="B402" s="45">
        <v>-3500</v>
      </c>
      <c r="C402" s="31">
        <f>VLOOKUP(A402,級距!$A:$K,9,FALSE)</f>
        <v>3</v>
      </c>
      <c r="D402" s="31">
        <f>VLOOKUP($A402,級距!$A:$K,10,FALSE)</f>
        <v>5</v>
      </c>
      <c r="E402" s="31">
        <f>VLOOKUP($A402,級距!$A:$K,11,FALSE)</f>
        <v>2</v>
      </c>
      <c r="F402" s="31">
        <f t="shared" si="7"/>
        <v>1</v>
      </c>
    </row>
    <row r="403" spans="1:6" x14ac:dyDescent="0.25">
      <c r="A403" s="46" t="s">
        <v>266</v>
      </c>
      <c r="B403" s="45">
        <v>15600</v>
      </c>
      <c r="C403" s="31">
        <f>VLOOKUP(A403,級距!$A:$K,9,FALSE)</f>
        <v>8</v>
      </c>
      <c r="D403" s="31">
        <f>VLOOKUP($A403,級距!$A:$K,10,FALSE)</f>
        <v>3</v>
      </c>
      <c r="E403" s="31">
        <f>VLOOKUP($A403,級距!$A:$K,11,FALSE)</f>
        <v>1</v>
      </c>
      <c r="F403" s="31">
        <f t="shared" si="7"/>
        <v>1</v>
      </c>
    </row>
    <row r="404" spans="1:6" x14ac:dyDescent="0.25">
      <c r="A404" s="46" t="s">
        <v>265</v>
      </c>
      <c r="B404" s="45">
        <v>-1700</v>
      </c>
      <c r="C404" s="31">
        <f>VLOOKUP(A404,級距!$A:$K,9,FALSE)</f>
        <v>3</v>
      </c>
      <c r="D404" s="31">
        <f>VLOOKUP($A404,級距!$A:$K,10,FALSE)</f>
        <v>1</v>
      </c>
      <c r="E404" s="31">
        <f>VLOOKUP($A404,級距!$A:$K,11,FALSE)</f>
        <v>2</v>
      </c>
      <c r="F404" s="31">
        <f t="shared" si="7"/>
        <v>1</v>
      </c>
    </row>
    <row r="405" spans="1:6" x14ac:dyDescent="0.25">
      <c r="A405" s="46" t="s">
        <v>263</v>
      </c>
      <c r="B405" s="45">
        <v>-2500</v>
      </c>
      <c r="C405" s="31">
        <f>VLOOKUP(A405,級距!$A:$K,9,FALSE)</f>
        <v>8</v>
      </c>
      <c r="D405" s="31">
        <f>VLOOKUP($A405,級距!$A:$K,10,FALSE)</f>
        <v>8</v>
      </c>
      <c r="E405" s="31">
        <f>VLOOKUP($A405,級距!$A:$K,11,FALSE)</f>
        <v>4</v>
      </c>
      <c r="F405" s="31">
        <f t="shared" si="7"/>
        <v>1</v>
      </c>
    </row>
    <row r="406" spans="1:6" x14ac:dyDescent="0.25">
      <c r="A406" s="46" t="s">
        <v>262</v>
      </c>
      <c r="B406" s="45">
        <v>800</v>
      </c>
      <c r="C406" s="31">
        <f>VLOOKUP(A406,級距!$A:$K,9,FALSE)</f>
        <v>8</v>
      </c>
      <c r="D406" s="31">
        <f>VLOOKUP($A406,級距!$A:$K,10,FALSE)</f>
        <v>7</v>
      </c>
      <c r="E406" s="31">
        <f>VLOOKUP($A406,級距!$A:$K,11,FALSE)</f>
        <v>4</v>
      </c>
      <c r="F406" s="31">
        <f t="shared" si="7"/>
        <v>1</v>
      </c>
    </row>
    <row r="407" spans="1:6" x14ac:dyDescent="0.25">
      <c r="A407" s="46" t="s">
        <v>261</v>
      </c>
      <c r="B407" s="45">
        <v>300</v>
      </c>
      <c r="C407" s="31">
        <f>VLOOKUP(A407,級距!$A:$K,9,FALSE)</f>
        <v>5</v>
      </c>
      <c r="D407" s="31">
        <f>VLOOKUP($A407,級距!$A:$K,10,FALSE)</f>
        <v>4</v>
      </c>
      <c r="E407" s="31">
        <f>VLOOKUP($A407,級距!$A:$K,11,FALSE)</f>
        <v>2</v>
      </c>
      <c r="F407" s="31">
        <f t="shared" si="7"/>
        <v>1</v>
      </c>
    </row>
    <row r="408" spans="1:6" x14ac:dyDescent="0.25">
      <c r="A408" s="46" t="s">
        <v>260</v>
      </c>
      <c r="B408" s="45">
        <v>-1200</v>
      </c>
      <c r="C408" s="31">
        <f>VLOOKUP(A408,級距!$A:$K,9,FALSE)</f>
        <v>8</v>
      </c>
      <c r="D408" s="31">
        <f>VLOOKUP($A408,級距!$A:$K,10,FALSE)</f>
        <v>7</v>
      </c>
      <c r="E408" s="31">
        <f>VLOOKUP($A408,級距!$A:$K,11,FALSE)</f>
        <v>4</v>
      </c>
      <c r="F408" s="31">
        <f t="shared" si="7"/>
        <v>1</v>
      </c>
    </row>
    <row r="409" spans="1:6" x14ac:dyDescent="0.25">
      <c r="A409" s="46" t="s">
        <v>259</v>
      </c>
      <c r="B409" s="45">
        <v>5100</v>
      </c>
      <c r="C409" s="31">
        <f>VLOOKUP(A409,級距!$A:$K,9,FALSE)</f>
        <v>1</v>
      </c>
      <c r="D409" s="31">
        <f>VLOOKUP($A409,級距!$A:$K,10,FALSE)</f>
        <v>1</v>
      </c>
      <c r="E409" s="31">
        <f>VLOOKUP($A409,級距!$A:$K,11,FALSE)</f>
        <v>2</v>
      </c>
      <c r="F409" s="31">
        <f t="shared" si="7"/>
        <v>1</v>
      </c>
    </row>
    <row r="410" spans="1:6" x14ac:dyDescent="0.25">
      <c r="A410" s="46" t="s">
        <v>258</v>
      </c>
      <c r="B410" s="45">
        <v>8550</v>
      </c>
      <c r="C410" s="31">
        <f>VLOOKUP(A410,級距!$A:$K,9,FALSE)</f>
        <v>6</v>
      </c>
      <c r="D410" s="31">
        <f>VLOOKUP($A410,級距!$A:$K,10,FALSE)</f>
        <v>9</v>
      </c>
      <c r="E410" s="31">
        <f>VLOOKUP($A410,級距!$A:$K,11,FALSE)</f>
        <v>4</v>
      </c>
      <c r="F410" s="31">
        <f t="shared" si="7"/>
        <v>1</v>
      </c>
    </row>
    <row r="411" spans="1:6" x14ac:dyDescent="0.25">
      <c r="A411" s="46" t="s">
        <v>257</v>
      </c>
      <c r="B411" s="45">
        <v>-10800</v>
      </c>
      <c r="C411" s="31">
        <f>VLOOKUP(A411,級距!$A:$K,9,FALSE)</f>
        <v>1</v>
      </c>
      <c r="D411" s="31">
        <f>VLOOKUP($A411,級距!$A:$K,10,FALSE)</f>
        <v>4</v>
      </c>
      <c r="E411" s="31">
        <f>VLOOKUP($A411,級距!$A:$K,11,FALSE)</f>
        <v>2</v>
      </c>
      <c r="F411" s="31">
        <f t="shared" si="7"/>
        <v>1</v>
      </c>
    </row>
    <row r="412" spans="1:6" x14ac:dyDescent="0.25">
      <c r="A412" s="46" t="s">
        <v>256</v>
      </c>
      <c r="B412" s="45">
        <v>6250</v>
      </c>
      <c r="C412" s="31">
        <f>VLOOKUP(A412,級距!$A:$K,9,FALSE)</f>
        <v>9</v>
      </c>
      <c r="D412" s="31">
        <f>VLOOKUP($A412,級距!$A:$K,10,FALSE)</f>
        <v>8</v>
      </c>
      <c r="E412" s="31">
        <f>VLOOKUP($A412,級距!$A:$K,11,FALSE)</f>
        <v>4</v>
      </c>
      <c r="F412" s="31">
        <f t="shared" si="7"/>
        <v>1</v>
      </c>
    </row>
    <row r="413" spans="1:6" x14ac:dyDescent="0.25">
      <c r="A413" s="46" t="s">
        <v>255</v>
      </c>
      <c r="B413" s="45">
        <v>-2300</v>
      </c>
      <c r="C413" s="31">
        <f>VLOOKUP(A413,級距!$A:$K,9,FALSE)</f>
        <v>4</v>
      </c>
      <c r="D413" s="31">
        <f>VLOOKUP($A413,級距!$A:$K,10,FALSE)</f>
        <v>3</v>
      </c>
      <c r="E413" s="31">
        <f>VLOOKUP($A413,級距!$A:$K,11,FALSE)</f>
        <v>2</v>
      </c>
      <c r="F413" s="31">
        <f t="shared" si="7"/>
        <v>1</v>
      </c>
    </row>
    <row r="414" spans="1:6" x14ac:dyDescent="0.25">
      <c r="A414" s="46" t="s">
        <v>253</v>
      </c>
      <c r="B414" s="45">
        <v>4750</v>
      </c>
      <c r="C414" s="31">
        <f>VLOOKUP(A414,級距!$A:$K,9,FALSE)</f>
        <v>5</v>
      </c>
      <c r="D414" s="31">
        <f>VLOOKUP($A414,級距!$A:$K,10,FALSE)</f>
        <v>6</v>
      </c>
      <c r="E414" s="31">
        <f>VLOOKUP($A414,級距!$A:$K,11,FALSE)</f>
        <v>2</v>
      </c>
      <c r="F414" s="31">
        <f t="shared" si="7"/>
        <v>1</v>
      </c>
    </row>
    <row r="415" spans="1:6" x14ac:dyDescent="0.25">
      <c r="A415" s="46" t="s">
        <v>252</v>
      </c>
      <c r="B415" s="45">
        <v>1600</v>
      </c>
      <c r="C415" s="31">
        <f>VLOOKUP(A415,級距!$A:$K,9,FALSE)</f>
        <v>7</v>
      </c>
      <c r="D415" s="31">
        <f>VLOOKUP($A415,級距!$A:$K,10,FALSE)</f>
        <v>2</v>
      </c>
      <c r="E415" s="31">
        <f>VLOOKUP($A415,級距!$A:$K,11,FALSE)</f>
        <v>1</v>
      </c>
      <c r="F415" s="31">
        <f t="shared" si="7"/>
        <v>1</v>
      </c>
    </row>
    <row r="416" spans="1:6" x14ac:dyDescent="0.25">
      <c r="A416" s="46" t="s">
        <v>251</v>
      </c>
      <c r="B416" s="45">
        <v>11100</v>
      </c>
      <c r="C416" s="31">
        <f>VLOOKUP(A416,級距!$A:$K,9,FALSE)</f>
        <v>5</v>
      </c>
      <c r="D416" s="31">
        <f>VLOOKUP($A416,級距!$A:$K,10,FALSE)</f>
        <v>3</v>
      </c>
      <c r="E416" s="31">
        <f>VLOOKUP($A416,級距!$A:$K,11,FALSE)</f>
        <v>2</v>
      </c>
      <c r="F416" s="31">
        <f t="shared" si="7"/>
        <v>1</v>
      </c>
    </row>
    <row r="417" spans="1:6" x14ac:dyDescent="0.25">
      <c r="A417" s="46" t="s">
        <v>249</v>
      </c>
      <c r="B417" s="45">
        <v>-11100</v>
      </c>
      <c r="C417" s="31">
        <f>VLOOKUP(A417,級距!$A:$K,9,FALSE)</f>
        <v>2</v>
      </c>
      <c r="D417" s="31">
        <f>VLOOKUP($A417,級距!$A:$K,10,FALSE)</f>
        <v>3</v>
      </c>
      <c r="E417" s="31">
        <f>VLOOKUP($A417,級距!$A:$K,11,FALSE)</f>
        <v>2</v>
      </c>
      <c r="F417" s="31">
        <f t="shared" si="7"/>
        <v>1</v>
      </c>
    </row>
    <row r="418" spans="1:6" x14ac:dyDescent="0.25">
      <c r="A418" s="46" t="s">
        <v>248</v>
      </c>
      <c r="B418" s="45">
        <v>9000</v>
      </c>
      <c r="C418" s="31">
        <f>VLOOKUP(A418,級距!$A:$K,9,FALSE)</f>
        <v>5</v>
      </c>
      <c r="D418" s="31">
        <f>VLOOKUP($A418,級距!$A:$K,10,FALSE)</f>
        <v>6</v>
      </c>
      <c r="E418" s="31">
        <f>VLOOKUP($A418,級距!$A:$K,11,FALSE)</f>
        <v>2</v>
      </c>
      <c r="F418" s="31">
        <f t="shared" si="7"/>
        <v>1</v>
      </c>
    </row>
    <row r="419" spans="1:6" x14ac:dyDescent="0.25">
      <c r="A419" s="46" t="s">
        <v>247</v>
      </c>
      <c r="B419" s="45">
        <v>-10400</v>
      </c>
      <c r="C419" s="31">
        <f>VLOOKUP(A419,級距!$A:$K,9,FALSE)</f>
        <v>5</v>
      </c>
      <c r="D419" s="31">
        <f>VLOOKUP($A419,級距!$A:$K,10,FALSE)</f>
        <v>2</v>
      </c>
      <c r="E419" s="31">
        <f>VLOOKUP($A419,級距!$A:$K,11,FALSE)</f>
        <v>2</v>
      </c>
      <c r="F419" s="31">
        <f t="shared" si="7"/>
        <v>1</v>
      </c>
    </row>
    <row r="420" spans="1:6" x14ac:dyDescent="0.25">
      <c r="A420" s="46" t="s">
        <v>246</v>
      </c>
      <c r="B420" s="45">
        <v>4900</v>
      </c>
      <c r="C420" s="31">
        <f>VLOOKUP(A420,級距!$A:$K,9,FALSE)</f>
        <v>7</v>
      </c>
      <c r="D420" s="31">
        <f>VLOOKUP($A420,級距!$A:$K,10,FALSE)</f>
        <v>3</v>
      </c>
      <c r="E420" s="31">
        <f>VLOOKUP($A420,級距!$A:$K,11,FALSE)</f>
        <v>1</v>
      </c>
      <c r="F420" s="31">
        <f t="shared" si="7"/>
        <v>1</v>
      </c>
    </row>
    <row r="421" spans="1:6" x14ac:dyDescent="0.25">
      <c r="A421" s="46" t="s">
        <v>245</v>
      </c>
      <c r="B421" s="45">
        <v>-5400</v>
      </c>
      <c r="C421" s="31">
        <f>VLOOKUP(A421,級距!$A:$K,9,FALSE)</f>
        <v>3</v>
      </c>
      <c r="D421" s="31">
        <f>VLOOKUP($A421,級距!$A:$K,10,FALSE)</f>
        <v>3</v>
      </c>
      <c r="E421" s="31">
        <f>VLOOKUP($A421,級距!$A:$K,11,FALSE)</f>
        <v>2</v>
      </c>
      <c r="F421" s="31">
        <f t="shared" si="7"/>
        <v>1</v>
      </c>
    </row>
    <row r="422" spans="1:6" x14ac:dyDescent="0.25">
      <c r="A422" s="46" t="s">
        <v>244</v>
      </c>
      <c r="B422" s="45">
        <v>-1350</v>
      </c>
      <c r="C422" s="31">
        <f>VLOOKUP(A422,級距!$A:$K,9,FALSE)</f>
        <v>8</v>
      </c>
      <c r="D422" s="31">
        <f>VLOOKUP($A422,級距!$A:$K,10,FALSE)</f>
        <v>8</v>
      </c>
      <c r="E422" s="31">
        <f>VLOOKUP($A422,級距!$A:$K,11,FALSE)</f>
        <v>4</v>
      </c>
      <c r="F422" s="31">
        <f t="shared" si="7"/>
        <v>1</v>
      </c>
    </row>
    <row r="423" spans="1:6" x14ac:dyDescent="0.25">
      <c r="A423" s="46" t="s">
        <v>241</v>
      </c>
      <c r="B423" s="45">
        <v>3650</v>
      </c>
      <c r="C423" s="31">
        <f>VLOOKUP(A423,級距!$A:$K,9,FALSE)</f>
        <v>3</v>
      </c>
      <c r="D423" s="31">
        <f>VLOOKUP($A423,級距!$A:$K,10,FALSE)</f>
        <v>1</v>
      </c>
      <c r="E423" s="31">
        <f>VLOOKUP($A423,級距!$A:$K,11,FALSE)</f>
        <v>2</v>
      </c>
      <c r="F423" s="31">
        <f t="shared" si="7"/>
        <v>1</v>
      </c>
    </row>
    <row r="424" spans="1:6" x14ac:dyDescent="0.25">
      <c r="A424" s="46" t="s">
        <v>240</v>
      </c>
      <c r="B424" s="45">
        <v>-11050</v>
      </c>
      <c r="C424" s="31">
        <f>VLOOKUP(A424,級距!$A:$K,9,FALSE)</f>
        <v>6</v>
      </c>
      <c r="D424" s="31">
        <f>VLOOKUP($A424,級距!$A:$K,10,FALSE)</f>
        <v>3</v>
      </c>
      <c r="E424" s="31">
        <f>VLOOKUP($A424,級距!$A:$K,11,FALSE)</f>
        <v>1</v>
      </c>
      <c r="F424" s="31">
        <f t="shared" si="7"/>
        <v>1</v>
      </c>
    </row>
    <row r="425" spans="1:6" x14ac:dyDescent="0.25">
      <c r="A425" s="46" t="s">
        <v>239</v>
      </c>
      <c r="B425" s="45">
        <v>-5400</v>
      </c>
      <c r="C425" s="31">
        <f>VLOOKUP(A425,級距!$A:$K,9,FALSE)</f>
        <v>8</v>
      </c>
      <c r="D425" s="31">
        <f>VLOOKUP($A425,級距!$A:$K,10,FALSE)</f>
        <v>7</v>
      </c>
      <c r="E425" s="31">
        <f>VLOOKUP($A425,級距!$A:$K,11,FALSE)</f>
        <v>4</v>
      </c>
      <c r="F425" s="31">
        <f t="shared" si="7"/>
        <v>1</v>
      </c>
    </row>
    <row r="426" spans="1:6" x14ac:dyDescent="0.25">
      <c r="A426" s="46" t="s">
        <v>238</v>
      </c>
      <c r="B426" s="45">
        <v>8300</v>
      </c>
      <c r="C426" s="31">
        <f>VLOOKUP(A426,級距!$A:$K,9,FALSE)</f>
        <v>6</v>
      </c>
      <c r="D426" s="31">
        <f>VLOOKUP($A426,級距!$A:$K,10,FALSE)</f>
        <v>8</v>
      </c>
      <c r="E426" s="31">
        <f>VLOOKUP($A426,級距!$A:$K,11,FALSE)</f>
        <v>4</v>
      </c>
      <c r="F426" s="31">
        <f t="shared" si="7"/>
        <v>1</v>
      </c>
    </row>
    <row r="427" spans="1:6" x14ac:dyDescent="0.25">
      <c r="A427" s="46" t="s">
        <v>237</v>
      </c>
      <c r="B427" s="45">
        <v>-6850</v>
      </c>
      <c r="C427" s="31">
        <f>VLOOKUP(A427,級距!$A:$K,9,FALSE)</f>
        <v>6</v>
      </c>
      <c r="D427" s="31">
        <f>VLOOKUP($A427,級距!$A:$K,10,FALSE)</f>
        <v>2</v>
      </c>
      <c r="E427" s="31">
        <f>VLOOKUP($A427,級距!$A:$K,11,FALSE)</f>
        <v>1</v>
      </c>
      <c r="F427" s="31">
        <f t="shared" si="7"/>
        <v>1</v>
      </c>
    </row>
    <row r="428" spans="1:6" x14ac:dyDescent="0.25">
      <c r="A428" s="46" t="s">
        <v>236</v>
      </c>
      <c r="B428" s="45">
        <v>8300</v>
      </c>
      <c r="C428" s="31">
        <f>VLOOKUP(A428,級距!$A:$K,9,FALSE)</f>
        <v>5</v>
      </c>
      <c r="D428" s="31">
        <f>VLOOKUP($A428,級距!$A:$K,10,FALSE)</f>
        <v>2</v>
      </c>
      <c r="E428" s="31">
        <f>VLOOKUP($A428,級距!$A:$K,11,FALSE)</f>
        <v>2</v>
      </c>
      <c r="F428" s="31">
        <f t="shared" si="7"/>
        <v>1</v>
      </c>
    </row>
    <row r="429" spans="1:6" x14ac:dyDescent="0.25">
      <c r="A429" s="46" t="s">
        <v>235</v>
      </c>
      <c r="B429" s="45">
        <v>7350</v>
      </c>
      <c r="C429" s="31">
        <f>VLOOKUP(A429,級距!$A:$K,9,FALSE)</f>
        <v>8</v>
      </c>
      <c r="D429" s="31">
        <f>VLOOKUP($A429,級距!$A:$K,10,FALSE)</f>
        <v>5</v>
      </c>
      <c r="E429" s="31">
        <f>VLOOKUP($A429,級距!$A:$K,11,FALSE)</f>
        <v>1</v>
      </c>
      <c r="F429" s="31">
        <f t="shared" si="7"/>
        <v>1</v>
      </c>
    </row>
    <row r="430" spans="1:6" x14ac:dyDescent="0.25">
      <c r="A430" s="46" t="s">
        <v>232</v>
      </c>
      <c r="B430" s="45">
        <v>12000</v>
      </c>
      <c r="C430" s="31">
        <f>VLOOKUP(A430,級距!$A:$K,9,FALSE)</f>
        <v>5</v>
      </c>
      <c r="D430" s="31">
        <f>VLOOKUP($A430,級距!$A:$K,10,FALSE)</f>
        <v>7</v>
      </c>
      <c r="E430" s="31">
        <f>VLOOKUP($A430,級距!$A:$K,11,FALSE)</f>
        <v>3</v>
      </c>
      <c r="F430" s="31">
        <f t="shared" si="7"/>
        <v>1</v>
      </c>
    </row>
    <row r="431" spans="1:6" x14ac:dyDescent="0.25">
      <c r="A431" s="46" t="s">
        <v>231</v>
      </c>
      <c r="B431" s="45">
        <v>-3000</v>
      </c>
      <c r="C431" s="31">
        <f>VLOOKUP(A431,級距!$A:$K,9,FALSE)</f>
        <v>4</v>
      </c>
      <c r="D431" s="31">
        <f>VLOOKUP($A431,級距!$A:$K,10,FALSE)</f>
        <v>5</v>
      </c>
      <c r="E431" s="31">
        <f>VLOOKUP($A431,級距!$A:$K,11,FALSE)</f>
        <v>2</v>
      </c>
      <c r="F431" s="31">
        <f t="shared" si="7"/>
        <v>1</v>
      </c>
    </row>
    <row r="432" spans="1:6" x14ac:dyDescent="0.25">
      <c r="A432" s="46" t="s">
        <v>230</v>
      </c>
      <c r="B432" s="45">
        <v>-2950</v>
      </c>
      <c r="C432" s="31">
        <f>VLOOKUP(A432,級距!$A:$K,9,FALSE)</f>
        <v>8</v>
      </c>
      <c r="D432" s="31">
        <f>VLOOKUP($A432,級距!$A:$K,10,FALSE)</f>
        <v>3</v>
      </c>
      <c r="E432" s="31">
        <f>VLOOKUP($A432,級距!$A:$K,11,FALSE)</f>
        <v>1</v>
      </c>
      <c r="F432" s="31">
        <f t="shared" si="7"/>
        <v>1</v>
      </c>
    </row>
    <row r="433" spans="1:6" x14ac:dyDescent="0.25">
      <c r="A433" s="46" t="s">
        <v>229</v>
      </c>
      <c r="B433" s="45">
        <v>9200</v>
      </c>
      <c r="C433" s="31">
        <f>VLOOKUP(A433,級距!$A:$K,9,FALSE)</f>
        <v>4</v>
      </c>
      <c r="D433" s="31">
        <f>VLOOKUP($A433,級距!$A:$K,10,FALSE)</f>
        <v>6</v>
      </c>
      <c r="E433" s="31">
        <f>VLOOKUP($A433,級距!$A:$K,11,FALSE)</f>
        <v>2</v>
      </c>
      <c r="F433" s="31">
        <f t="shared" si="7"/>
        <v>1</v>
      </c>
    </row>
    <row r="434" spans="1:6" x14ac:dyDescent="0.25">
      <c r="A434" s="46" t="s">
        <v>228</v>
      </c>
      <c r="B434" s="45">
        <v>-11000</v>
      </c>
      <c r="C434" s="31">
        <f>VLOOKUP(A434,級距!$A:$K,9,FALSE)</f>
        <v>5</v>
      </c>
      <c r="D434" s="31">
        <f>VLOOKUP($A434,級距!$A:$K,10,FALSE)</f>
        <v>3</v>
      </c>
      <c r="E434" s="31">
        <f>VLOOKUP($A434,級距!$A:$K,11,FALSE)</f>
        <v>2</v>
      </c>
      <c r="F434" s="31">
        <f t="shared" si="7"/>
        <v>1</v>
      </c>
    </row>
    <row r="435" spans="1:6" x14ac:dyDescent="0.25">
      <c r="A435" s="46" t="s">
        <v>227</v>
      </c>
      <c r="B435" s="45">
        <v>2100</v>
      </c>
      <c r="C435" s="31">
        <f>VLOOKUP(A435,級距!$A:$K,9,FALSE)</f>
        <v>3</v>
      </c>
      <c r="D435" s="31">
        <f>VLOOKUP($A435,級距!$A:$K,10,FALSE)</f>
        <v>2</v>
      </c>
      <c r="E435" s="31">
        <f>VLOOKUP($A435,級距!$A:$K,11,FALSE)</f>
        <v>2</v>
      </c>
      <c r="F435" s="31">
        <f t="shared" si="7"/>
        <v>1</v>
      </c>
    </row>
    <row r="436" spans="1:6" x14ac:dyDescent="0.25">
      <c r="A436" s="46" t="s">
        <v>226</v>
      </c>
      <c r="B436" s="45">
        <v>-5400</v>
      </c>
      <c r="C436" s="31">
        <f>VLOOKUP(A436,級距!$A:$K,9,FALSE)</f>
        <v>10</v>
      </c>
      <c r="D436" s="31">
        <f>VLOOKUP($A436,級距!$A:$K,10,FALSE)</f>
        <v>9</v>
      </c>
      <c r="E436" s="31">
        <f>VLOOKUP($A436,級距!$A:$K,11,FALSE)</f>
        <v>4</v>
      </c>
      <c r="F436" s="31">
        <f t="shared" si="7"/>
        <v>1</v>
      </c>
    </row>
    <row r="437" spans="1:6" x14ac:dyDescent="0.25">
      <c r="A437" s="46" t="s">
        <v>225</v>
      </c>
      <c r="B437" s="45">
        <v>-2450</v>
      </c>
      <c r="C437" s="31">
        <f>VLOOKUP(A437,級距!$A:$K,9,FALSE)</f>
        <v>7</v>
      </c>
      <c r="D437" s="31">
        <f>VLOOKUP($A437,級距!$A:$K,10,FALSE)</f>
        <v>6</v>
      </c>
      <c r="E437" s="31">
        <f>VLOOKUP($A437,級距!$A:$K,11,FALSE)</f>
        <v>1</v>
      </c>
      <c r="F437" s="31">
        <f t="shared" si="7"/>
        <v>1</v>
      </c>
    </row>
    <row r="438" spans="1:6" x14ac:dyDescent="0.25">
      <c r="A438" s="46" t="s">
        <v>221</v>
      </c>
      <c r="B438" s="45">
        <v>2050</v>
      </c>
      <c r="C438" s="31">
        <f>VLOOKUP(A438,級距!$A:$K,9,FALSE)</f>
        <v>4</v>
      </c>
      <c r="D438" s="31">
        <f>VLOOKUP($A438,級距!$A:$K,10,FALSE)</f>
        <v>4</v>
      </c>
      <c r="E438" s="31">
        <f>VLOOKUP($A438,級距!$A:$K,11,FALSE)</f>
        <v>2</v>
      </c>
      <c r="F438" s="31">
        <f t="shared" si="7"/>
        <v>1</v>
      </c>
    </row>
    <row r="439" spans="1:6" x14ac:dyDescent="0.25">
      <c r="A439" s="46" t="s">
        <v>220</v>
      </c>
      <c r="B439" s="45">
        <v>-5550</v>
      </c>
      <c r="C439" s="31">
        <f>VLOOKUP(A439,級距!$A:$K,9,FALSE)</f>
        <v>8</v>
      </c>
      <c r="D439" s="31">
        <f>VLOOKUP($A439,級距!$A:$K,10,FALSE)</f>
        <v>9</v>
      </c>
      <c r="E439" s="31">
        <f>VLOOKUP($A439,級距!$A:$K,11,FALSE)</f>
        <v>4</v>
      </c>
      <c r="F439" s="31">
        <f t="shared" si="7"/>
        <v>1</v>
      </c>
    </row>
    <row r="440" spans="1:6" x14ac:dyDescent="0.25">
      <c r="A440" s="46" t="s">
        <v>218</v>
      </c>
      <c r="B440" s="45">
        <v>17600</v>
      </c>
      <c r="C440" s="31">
        <f>VLOOKUP(A440,級距!$A:$K,9,FALSE)</f>
        <v>8</v>
      </c>
      <c r="D440" s="31">
        <f>VLOOKUP($A440,級距!$A:$K,10,FALSE)</f>
        <v>6</v>
      </c>
      <c r="E440" s="31">
        <f>VLOOKUP($A440,級距!$A:$K,11,FALSE)</f>
        <v>1</v>
      </c>
      <c r="F440" s="31">
        <f t="shared" si="7"/>
        <v>1</v>
      </c>
    </row>
    <row r="441" spans="1:6" x14ac:dyDescent="0.25">
      <c r="A441" s="46" t="s">
        <v>217</v>
      </c>
      <c r="B441" s="45">
        <v>500</v>
      </c>
      <c r="C441" s="31">
        <f>VLOOKUP(A441,級距!$A:$K,9,FALSE)</f>
        <v>8</v>
      </c>
      <c r="D441" s="31">
        <f>VLOOKUP($A441,級距!$A:$K,10,FALSE)</f>
        <v>4</v>
      </c>
      <c r="E441" s="31">
        <f>VLOOKUP($A441,級距!$A:$K,11,FALSE)</f>
        <v>1</v>
      </c>
      <c r="F441" s="31">
        <f t="shared" si="7"/>
        <v>1</v>
      </c>
    </row>
    <row r="442" spans="1:6" x14ac:dyDescent="0.25">
      <c r="A442" s="46" t="s">
        <v>216</v>
      </c>
      <c r="B442" s="45">
        <v>-5400</v>
      </c>
      <c r="C442" s="31">
        <f>VLOOKUP(A442,級距!$A:$K,9,FALSE)</f>
        <v>5</v>
      </c>
      <c r="D442" s="31">
        <f>VLOOKUP($A442,級距!$A:$K,10,FALSE)</f>
        <v>4</v>
      </c>
      <c r="E442" s="31">
        <f>VLOOKUP($A442,級距!$A:$K,11,FALSE)</f>
        <v>2</v>
      </c>
      <c r="F442" s="31">
        <f t="shared" si="7"/>
        <v>1</v>
      </c>
    </row>
    <row r="443" spans="1:6" x14ac:dyDescent="0.25">
      <c r="A443" s="46" t="s">
        <v>215</v>
      </c>
      <c r="B443" s="45">
        <v>8600</v>
      </c>
      <c r="C443" s="31">
        <f>VLOOKUP(A443,級距!$A:$K,9,FALSE)</f>
        <v>4</v>
      </c>
      <c r="D443" s="31">
        <f>VLOOKUP($A443,級距!$A:$K,10,FALSE)</f>
        <v>10</v>
      </c>
      <c r="E443" s="31">
        <f>VLOOKUP($A443,級距!$A:$K,11,FALSE)</f>
        <v>3</v>
      </c>
      <c r="F443" s="31">
        <f t="shared" si="7"/>
        <v>1</v>
      </c>
    </row>
    <row r="444" spans="1:6" x14ac:dyDescent="0.25">
      <c r="A444" s="46" t="s">
        <v>214</v>
      </c>
      <c r="B444" s="45">
        <v>6200</v>
      </c>
      <c r="C444" s="31">
        <f>VLOOKUP(A444,級距!$A:$K,9,FALSE)</f>
        <v>7</v>
      </c>
      <c r="D444" s="31">
        <f>VLOOKUP($A444,級距!$A:$K,10,FALSE)</f>
        <v>6</v>
      </c>
      <c r="E444" s="31">
        <f>VLOOKUP($A444,級距!$A:$K,11,FALSE)</f>
        <v>1</v>
      </c>
      <c r="F444" s="31">
        <f t="shared" si="7"/>
        <v>1</v>
      </c>
    </row>
    <row r="445" spans="1:6" x14ac:dyDescent="0.25">
      <c r="A445" s="46" t="s">
        <v>213</v>
      </c>
      <c r="B445" s="45">
        <v>-8250</v>
      </c>
      <c r="C445" s="31">
        <f>VLOOKUP(A445,級距!$A:$K,9,FALSE)</f>
        <v>8</v>
      </c>
      <c r="D445" s="31">
        <f>VLOOKUP($A445,級距!$A:$K,10,FALSE)</f>
        <v>8</v>
      </c>
      <c r="E445" s="31">
        <f>VLOOKUP($A445,級距!$A:$K,11,FALSE)</f>
        <v>4</v>
      </c>
      <c r="F445" s="31">
        <f t="shared" si="7"/>
        <v>1</v>
      </c>
    </row>
    <row r="446" spans="1:6" x14ac:dyDescent="0.25">
      <c r="A446" s="46" t="s">
        <v>211</v>
      </c>
      <c r="B446" s="45">
        <v>2500</v>
      </c>
      <c r="C446" s="31">
        <f>VLOOKUP(A446,級距!$A:$K,9,FALSE)</f>
        <v>5</v>
      </c>
      <c r="D446" s="31">
        <f>VLOOKUP($A446,級距!$A:$K,10,FALSE)</f>
        <v>6</v>
      </c>
      <c r="E446" s="31">
        <f>VLOOKUP($A446,級距!$A:$K,11,FALSE)</f>
        <v>2</v>
      </c>
      <c r="F446" s="31">
        <f t="shared" si="7"/>
        <v>1</v>
      </c>
    </row>
    <row r="447" spans="1:6" x14ac:dyDescent="0.25">
      <c r="A447" s="46" t="s">
        <v>210</v>
      </c>
      <c r="B447" s="45">
        <v>2400</v>
      </c>
      <c r="C447" s="31">
        <f>VLOOKUP(A447,級距!$A:$K,9,FALSE)</f>
        <v>5</v>
      </c>
      <c r="D447" s="31">
        <f>VLOOKUP($A447,級距!$A:$K,10,FALSE)</f>
        <v>5</v>
      </c>
      <c r="E447" s="31">
        <f>VLOOKUP($A447,級距!$A:$K,11,FALSE)</f>
        <v>2</v>
      </c>
      <c r="F447" s="31">
        <f t="shared" si="7"/>
        <v>1</v>
      </c>
    </row>
    <row r="448" spans="1:6" x14ac:dyDescent="0.25">
      <c r="A448" s="46" t="s">
        <v>209</v>
      </c>
      <c r="B448" s="45">
        <v>-5400</v>
      </c>
      <c r="C448" s="31">
        <f>VLOOKUP(A448,級距!$A:$K,9,FALSE)</f>
        <v>4</v>
      </c>
      <c r="D448" s="31">
        <f>VLOOKUP($A448,級距!$A:$K,10,FALSE)</f>
        <v>5</v>
      </c>
      <c r="E448" s="31">
        <f>VLOOKUP($A448,級距!$A:$K,11,FALSE)</f>
        <v>2</v>
      </c>
      <c r="F448" s="31">
        <f t="shared" si="7"/>
        <v>1</v>
      </c>
    </row>
    <row r="449" spans="1:6" x14ac:dyDescent="0.25">
      <c r="A449" s="46" t="s">
        <v>208</v>
      </c>
      <c r="B449" s="45">
        <v>16400</v>
      </c>
      <c r="C449" s="31">
        <f>VLOOKUP(A449,級距!$A:$K,9,FALSE)</f>
        <v>5</v>
      </c>
      <c r="D449" s="31">
        <f>VLOOKUP($A449,級距!$A:$K,10,FALSE)</f>
        <v>3</v>
      </c>
      <c r="E449" s="31">
        <f>VLOOKUP($A449,級距!$A:$K,11,FALSE)</f>
        <v>2</v>
      </c>
      <c r="F449" s="31">
        <f t="shared" si="7"/>
        <v>1</v>
      </c>
    </row>
    <row r="450" spans="1:6" x14ac:dyDescent="0.25">
      <c r="A450" s="46" t="s">
        <v>207</v>
      </c>
      <c r="B450" s="45">
        <v>3300</v>
      </c>
      <c r="C450" s="31">
        <f>VLOOKUP(A450,級距!$A:$K,9,FALSE)</f>
        <v>5</v>
      </c>
      <c r="D450" s="31">
        <f>VLOOKUP($A450,級距!$A:$K,10,FALSE)</f>
        <v>1</v>
      </c>
      <c r="E450" s="31">
        <f>VLOOKUP($A450,級距!$A:$K,11,FALSE)</f>
        <v>2</v>
      </c>
      <c r="F450" s="31">
        <f t="shared" si="7"/>
        <v>1</v>
      </c>
    </row>
    <row r="451" spans="1:6" x14ac:dyDescent="0.25">
      <c r="A451" s="46" t="s">
        <v>206</v>
      </c>
      <c r="B451" s="45">
        <v>-11150</v>
      </c>
      <c r="C451" s="31">
        <f>VLOOKUP(A451,級距!$A:$K,9,FALSE)</f>
        <v>8</v>
      </c>
      <c r="D451" s="31">
        <f>VLOOKUP($A451,級距!$A:$K,10,FALSE)</f>
        <v>6</v>
      </c>
      <c r="E451" s="31">
        <f>VLOOKUP($A451,級距!$A:$K,11,FALSE)</f>
        <v>1</v>
      </c>
      <c r="F451" s="31">
        <f t="shared" si="7"/>
        <v>1</v>
      </c>
    </row>
    <row r="452" spans="1:6" x14ac:dyDescent="0.25">
      <c r="A452" s="46" t="s">
        <v>838</v>
      </c>
      <c r="B452" s="45">
        <v>-200</v>
      </c>
      <c r="C452" s="31" t="e">
        <f>VLOOKUP(A452,級距!$A:$K,9,FALSE)</f>
        <v>#N/A</v>
      </c>
      <c r="D452" s="31" t="e">
        <f>VLOOKUP($A452,級距!$A:$K,10,FALSE)</f>
        <v>#N/A</v>
      </c>
      <c r="E452" s="31" t="e">
        <f>VLOOKUP($A452,級距!$A:$K,11,FALSE)</f>
        <v>#N/A</v>
      </c>
      <c r="F452" s="31">
        <f t="shared" si="7"/>
        <v>1</v>
      </c>
    </row>
    <row r="453" spans="1:6" x14ac:dyDescent="0.25">
      <c r="A453" s="46" t="s">
        <v>712</v>
      </c>
      <c r="B453" s="45">
        <v>-5000</v>
      </c>
      <c r="C453" s="31" t="e">
        <f>VLOOKUP(A453,級距!$A:$K,9,FALSE)</f>
        <v>#N/A</v>
      </c>
      <c r="D453" s="31" t="e">
        <f>VLOOKUP($A453,級距!$A:$K,10,FALSE)</f>
        <v>#N/A</v>
      </c>
      <c r="E453" s="31" t="e">
        <f>VLOOKUP($A453,級距!$A:$K,11,FALSE)</f>
        <v>#N/A</v>
      </c>
      <c r="F453" s="31">
        <f t="shared" si="7"/>
        <v>1</v>
      </c>
    </row>
    <row r="454" spans="1:6" x14ac:dyDescent="0.25">
      <c r="A454" s="46" t="s">
        <v>205</v>
      </c>
      <c r="B454" s="45">
        <v>-5200</v>
      </c>
      <c r="C454" s="31">
        <f>VLOOKUP(A454,級距!$A:$K,9,FALSE)</f>
        <v>7</v>
      </c>
      <c r="D454" s="31">
        <f>VLOOKUP($A454,級距!$A:$K,10,FALSE)</f>
        <v>7</v>
      </c>
      <c r="E454" s="31">
        <f>VLOOKUP($A454,級距!$A:$K,11,FALSE)</f>
        <v>4</v>
      </c>
      <c r="F454" s="31">
        <f t="shared" si="7"/>
        <v>1</v>
      </c>
    </row>
    <row r="455" spans="1:6" x14ac:dyDescent="0.25">
      <c r="A455" s="46" t="s">
        <v>713</v>
      </c>
      <c r="B455" s="45">
        <v>15800</v>
      </c>
      <c r="C455" s="31" t="e">
        <f>VLOOKUP(A455,級距!$A:$K,9,FALSE)</f>
        <v>#N/A</v>
      </c>
      <c r="D455" s="31" t="e">
        <f>VLOOKUP($A455,級距!$A:$K,10,FALSE)</f>
        <v>#N/A</v>
      </c>
      <c r="E455" s="31" t="e">
        <f>VLOOKUP($A455,級距!$A:$K,11,FALSE)</f>
        <v>#N/A</v>
      </c>
      <c r="F455" s="31">
        <f t="shared" si="7"/>
        <v>1</v>
      </c>
    </row>
    <row r="456" spans="1:6" x14ac:dyDescent="0.25">
      <c r="A456" s="46" t="s">
        <v>203</v>
      </c>
      <c r="B456" s="45">
        <v>-1200</v>
      </c>
      <c r="C456" s="31">
        <f>VLOOKUP(A456,級距!$A:$K,9,FALSE)</f>
        <v>7</v>
      </c>
      <c r="D456" s="31">
        <f>VLOOKUP($A456,級距!$A:$K,10,FALSE)</f>
        <v>1</v>
      </c>
      <c r="E456" s="31">
        <f>VLOOKUP($A456,級距!$A:$K,11,FALSE)</f>
        <v>1</v>
      </c>
      <c r="F456" s="31">
        <f t="shared" si="7"/>
        <v>1</v>
      </c>
    </row>
    <row r="457" spans="1:6" x14ac:dyDescent="0.25">
      <c r="A457" s="46" t="s">
        <v>733</v>
      </c>
      <c r="B457" s="45">
        <v>-2000</v>
      </c>
      <c r="C457" s="31" t="e">
        <f>VLOOKUP(A457,級距!$A:$K,9,FALSE)</f>
        <v>#N/A</v>
      </c>
      <c r="D457" s="31" t="e">
        <f>VLOOKUP($A457,級距!$A:$K,10,FALSE)</f>
        <v>#N/A</v>
      </c>
      <c r="E457" s="31" t="e">
        <f>VLOOKUP($A457,級距!$A:$K,11,FALSE)</f>
        <v>#N/A</v>
      </c>
      <c r="F457" s="31">
        <f t="shared" ref="F457:F518" si="8">IF(A458&lt;&gt;A457,1,0)</f>
        <v>1</v>
      </c>
    </row>
    <row r="458" spans="1:6" x14ac:dyDescent="0.25">
      <c r="A458" s="46" t="s">
        <v>837</v>
      </c>
      <c r="B458" s="45">
        <v>4700</v>
      </c>
      <c r="C458" s="31" t="e">
        <f>VLOOKUP(A458,級距!$A:$K,9,FALSE)</f>
        <v>#N/A</v>
      </c>
      <c r="D458" s="31" t="e">
        <f>VLOOKUP($A458,級距!$A:$K,10,FALSE)</f>
        <v>#N/A</v>
      </c>
      <c r="E458" s="31" t="e">
        <f>VLOOKUP($A458,級距!$A:$K,11,FALSE)</f>
        <v>#N/A</v>
      </c>
      <c r="F458" s="31">
        <f t="shared" si="8"/>
        <v>1</v>
      </c>
    </row>
    <row r="459" spans="1:6" x14ac:dyDescent="0.25">
      <c r="A459" s="46" t="s">
        <v>200</v>
      </c>
      <c r="B459" s="45">
        <v>12700</v>
      </c>
      <c r="C459" s="31">
        <f>VLOOKUP(A459,級距!$A:$K,9,FALSE)</f>
        <v>9</v>
      </c>
      <c r="D459" s="31">
        <f>VLOOKUP($A459,級距!$A:$K,10,FALSE)</f>
        <v>5</v>
      </c>
      <c r="E459" s="31">
        <f>VLOOKUP($A459,級距!$A:$K,11,FALSE)</f>
        <v>1</v>
      </c>
      <c r="F459" s="31">
        <f t="shared" si="8"/>
        <v>1</v>
      </c>
    </row>
    <row r="460" spans="1:6" x14ac:dyDescent="0.25">
      <c r="A460" s="46" t="s">
        <v>836</v>
      </c>
      <c r="B460" s="45">
        <v>1200</v>
      </c>
      <c r="C460" s="31" t="e">
        <f>VLOOKUP(A460,級距!$A:$K,9,FALSE)</f>
        <v>#N/A</v>
      </c>
      <c r="D460" s="31" t="e">
        <f>VLOOKUP($A460,級距!$A:$K,10,FALSE)</f>
        <v>#N/A</v>
      </c>
      <c r="E460" s="31" t="e">
        <f>VLOOKUP($A460,級距!$A:$K,11,FALSE)</f>
        <v>#N/A</v>
      </c>
      <c r="F460" s="31">
        <f t="shared" si="8"/>
        <v>1</v>
      </c>
    </row>
    <row r="461" spans="1:6" x14ac:dyDescent="0.25">
      <c r="A461" s="46" t="s">
        <v>835</v>
      </c>
      <c r="B461" s="45">
        <v>5050</v>
      </c>
      <c r="C461" s="31" t="e">
        <f>VLOOKUP(A461,級距!$A:$K,9,FALSE)</f>
        <v>#N/A</v>
      </c>
      <c r="D461" s="31" t="e">
        <f>VLOOKUP($A461,級距!$A:$K,10,FALSE)</f>
        <v>#N/A</v>
      </c>
      <c r="E461" s="31" t="e">
        <f>VLOOKUP($A461,級距!$A:$K,11,FALSE)</f>
        <v>#N/A</v>
      </c>
      <c r="F461" s="31">
        <f t="shared" si="8"/>
        <v>1</v>
      </c>
    </row>
    <row r="462" spans="1:6" x14ac:dyDescent="0.25">
      <c r="A462" s="46" t="s">
        <v>834</v>
      </c>
      <c r="B462" s="45">
        <v>18200</v>
      </c>
      <c r="C462" s="31" t="e">
        <f>VLOOKUP(A462,級距!$A:$K,9,FALSE)</f>
        <v>#N/A</v>
      </c>
      <c r="D462" s="31" t="e">
        <f>VLOOKUP($A462,級距!$A:$K,10,FALSE)</f>
        <v>#N/A</v>
      </c>
      <c r="E462" s="31" t="e">
        <f>VLOOKUP($A462,級距!$A:$K,11,FALSE)</f>
        <v>#N/A</v>
      </c>
      <c r="F462" s="31">
        <f t="shared" si="8"/>
        <v>1</v>
      </c>
    </row>
    <row r="463" spans="1:6" x14ac:dyDescent="0.25">
      <c r="A463" s="46" t="s">
        <v>735</v>
      </c>
      <c r="B463" s="45">
        <v>4350</v>
      </c>
      <c r="C463" s="31" t="e">
        <f>VLOOKUP(A463,級距!$A:$K,9,FALSE)</f>
        <v>#N/A</v>
      </c>
      <c r="D463" s="31" t="e">
        <f>VLOOKUP($A463,級距!$A:$K,10,FALSE)</f>
        <v>#N/A</v>
      </c>
      <c r="E463" s="31" t="e">
        <f>VLOOKUP($A463,級距!$A:$K,11,FALSE)</f>
        <v>#N/A</v>
      </c>
      <c r="F463" s="31">
        <f t="shared" si="8"/>
        <v>1</v>
      </c>
    </row>
    <row r="464" spans="1:6" x14ac:dyDescent="0.25">
      <c r="A464" s="46" t="s">
        <v>833</v>
      </c>
      <c r="B464" s="45">
        <v>2300</v>
      </c>
      <c r="C464" s="31" t="e">
        <f>VLOOKUP(A464,級距!$A:$K,9,FALSE)</f>
        <v>#N/A</v>
      </c>
      <c r="D464" s="31" t="e">
        <f>VLOOKUP($A464,級距!$A:$K,10,FALSE)</f>
        <v>#N/A</v>
      </c>
      <c r="E464" s="31" t="e">
        <f>VLOOKUP($A464,級距!$A:$K,11,FALSE)</f>
        <v>#N/A</v>
      </c>
      <c r="F464" s="31">
        <f t="shared" si="8"/>
        <v>1</v>
      </c>
    </row>
    <row r="465" spans="1:6" x14ac:dyDescent="0.25">
      <c r="A465" s="46" t="s">
        <v>718</v>
      </c>
      <c r="B465" s="45">
        <v>900</v>
      </c>
      <c r="C465" s="31" t="e">
        <f>VLOOKUP(A465,級距!$A:$K,9,FALSE)</f>
        <v>#N/A</v>
      </c>
      <c r="D465" s="31" t="e">
        <f>VLOOKUP($A465,級距!$A:$K,10,FALSE)</f>
        <v>#N/A</v>
      </c>
      <c r="E465" s="31" t="e">
        <f>VLOOKUP($A465,級距!$A:$K,11,FALSE)</f>
        <v>#N/A</v>
      </c>
      <c r="F465" s="31">
        <f t="shared" si="8"/>
        <v>1</v>
      </c>
    </row>
    <row r="466" spans="1:6" x14ac:dyDescent="0.25">
      <c r="A466" s="46" t="s">
        <v>191</v>
      </c>
      <c r="B466" s="45">
        <v>-5400</v>
      </c>
      <c r="C466" s="31">
        <f>VLOOKUP(A466,級距!$A:$K,9,FALSE)</f>
        <v>1</v>
      </c>
      <c r="D466" s="31">
        <f>VLOOKUP($A466,級距!$A:$K,10,FALSE)</f>
        <v>2</v>
      </c>
      <c r="E466" s="31">
        <f>VLOOKUP($A466,級距!$A:$K,11,FALSE)</f>
        <v>2</v>
      </c>
      <c r="F466" s="31">
        <f t="shared" si="8"/>
        <v>1</v>
      </c>
    </row>
    <row r="467" spans="1:6" x14ac:dyDescent="0.25">
      <c r="A467" s="46" t="s">
        <v>719</v>
      </c>
      <c r="B467" s="45">
        <v>-4400</v>
      </c>
      <c r="C467" s="31" t="e">
        <f>VLOOKUP(A467,級距!$A:$K,9,FALSE)</f>
        <v>#N/A</v>
      </c>
      <c r="D467" s="31" t="e">
        <f>VLOOKUP($A467,級距!$A:$K,10,FALSE)</f>
        <v>#N/A</v>
      </c>
      <c r="E467" s="31" t="e">
        <f>VLOOKUP($A467,級距!$A:$K,11,FALSE)</f>
        <v>#N/A</v>
      </c>
      <c r="F467" s="31">
        <f t="shared" si="8"/>
        <v>1</v>
      </c>
    </row>
    <row r="468" spans="1:6" x14ac:dyDescent="0.25">
      <c r="A468" s="46" t="s">
        <v>832</v>
      </c>
      <c r="B468" s="45">
        <v>8750</v>
      </c>
      <c r="C468" s="31" t="e">
        <f>VLOOKUP(A468,級距!$A:$K,9,FALSE)</f>
        <v>#N/A</v>
      </c>
      <c r="D468" s="31" t="e">
        <f>VLOOKUP($A468,級距!$A:$K,10,FALSE)</f>
        <v>#N/A</v>
      </c>
      <c r="E468" s="31" t="e">
        <f>VLOOKUP($A468,級距!$A:$K,11,FALSE)</f>
        <v>#N/A</v>
      </c>
      <c r="F468" s="31">
        <f t="shared" si="8"/>
        <v>1</v>
      </c>
    </row>
    <row r="469" spans="1:6" x14ac:dyDescent="0.25">
      <c r="A469" s="46" t="s">
        <v>721</v>
      </c>
      <c r="B469" s="45">
        <v>3800</v>
      </c>
      <c r="C469" s="31" t="e">
        <f>VLOOKUP(A469,級距!$A:$K,9,FALSE)</f>
        <v>#N/A</v>
      </c>
      <c r="D469" s="31" t="e">
        <f>VLOOKUP($A469,級距!$A:$K,10,FALSE)</f>
        <v>#N/A</v>
      </c>
      <c r="E469" s="31" t="e">
        <f>VLOOKUP($A469,級距!$A:$K,11,FALSE)</f>
        <v>#N/A</v>
      </c>
      <c r="F469" s="31">
        <f t="shared" si="8"/>
        <v>1</v>
      </c>
    </row>
    <row r="470" spans="1:6" x14ac:dyDescent="0.25">
      <c r="A470" s="46" t="s">
        <v>186</v>
      </c>
      <c r="B470" s="45">
        <v>-5400</v>
      </c>
      <c r="C470" s="31">
        <f>VLOOKUP(A470,級距!$A:$K,9,FALSE)</f>
        <v>9</v>
      </c>
      <c r="D470" s="31">
        <f>VLOOKUP($A470,級距!$A:$K,10,FALSE)</f>
        <v>8</v>
      </c>
      <c r="E470" s="31">
        <f>VLOOKUP($A470,級距!$A:$K,11,FALSE)</f>
        <v>4</v>
      </c>
      <c r="F470" s="31">
        <f t="shared" si="8"/>
        <v>1</v>
      </c>
    </row>
    <row r="471" spans="1:6" x14ac:dyDescent="0.25">
      <c r="A471" s="46" t="s">
        <v>185</v>
      </c>
      <c r="B471" s="45">
        <v>7550</v>
      </c>
      <c r="C471" s="31">
        <f>VLOOKUP(A471,級距!$A:$K,9,FALSE)</f>
        <v>5</v>
      </c>
      <c r="D471" s="31">
        <f>VLOOKUP($A471,級距!$A:$K,10,FALSE)</f>
        <v>7</v>
      </c>
      <c r="E471" s="31">
        <f>VLOOKUP($A471,級距!$A:$K,11,FALSE)</f>
        <v>3</v>
      </c>
      <c r="F471" s="31">
        <f t="shared" si="8"/>
        <v>1</v>
      </c>
    </row>
    <row r="472" spans="1:6" x14ac:dyDescent="0.25">
      <c r="A472" s="46" t="s">
        <v>184</v>
      </c>
      <c r="B472" s="45">
        <v>13000</v>
      </c>
      <c r="C472" s="31">
        <f>VLOOKUP(A472,級距!$A:$K,9,FALSE)</f>
        <v>7</v>
      </c>
      <c r="D472" s="31">
        <f>VLOOKUP($A472,級距!$A:$K,10,FALSE)</f>
        <v>5</v>
      </c>
      <c r="E472" s="31">
        <f>VLOOKUP($A472,級距!$A:$K,11,FALSE)</f>
        <v>1</v>
      </c>
      <c r="F472" s="31">
        <f t="shared" si="8"/>
        <v>1</v>
      </c>
    </row>
    <row r="473" spans="1:6" x14ac:dyDescent="0.25">
      <c r="A473" s="46" t="s">
        <v>183</v>
      </c>
      <c r="B473" s="45">
        <v>-1850</v>
      </c>
      <c r="C473" s="31">
        <f>VLOOKUP(A473,級距!$A:$K,9,FALSE)</f>
        <v>2</v>
      </c>
      <c r="D473" s="31">
        <f>VLOOKUP($A473,級距!$A:$K,10,FALSE)</f>
        <v>5</v>
      </c>
      <c r="E473" s="31">
        <f>VLOOKUP($A473,級距!$A:$K,11,FALSE)</f>
        <v>2</v>
      </c>
      <c r="F473" s="31">
        <f t="shared" si="8"/>
        <v>1</v>
      </c>
    </row>
    <row r="474" spans="1:6" x14ac:dyDescent="0.25">
      <c r="A474" s="46" t="s">
        <v>831</v>
      </c>
      <c r="B474" s="45">
        <v>12450</v>
      </c>
      <c r="C474" s="31" t="e">
        <f>VLOOKUP(A474,級距!$A:$K,9,FALSE)</f>
        <v>#N/A</v>
      </c>
      <c r="D474" s="31" t="e">
        <f>VLOOKUP($A474,級距!$A:$K,10,FALSE)</f>
        <v>#N/A</v>
      </c>
      <c r="E474" s="31" t="e">
        <f>VLOOKUP($A474,級距!$A:$K,11,FALSE)</f>
        <v>#N/A</v>
      </c>
      <c r="F474" s="31">
        <f t="shared" si="8"/>
        <v>1</v>
      </c>
    </row>
    <row r="475" spans="1:6" x14ac:dyDescent="0.25">
      <c r="A475" s="46" t="s">
        <v>181</v>
      </c>
      <c r="B475" s="45">
        <v>6300</v>
      </c>
      <c r="C475" s="31">
        <f>VLOOKUP(A475,級距!$A:$K,9,FALSE)</f>
        <v>8</v>
      </c>
      <c r="D475" s="31">
        <f>VLOOKUP($A475,級距!$A:$K,10,FALSE)</f>
        <v>8</v>
      </c>
      <c r="E475" s="31">
        <f>VLOOKUP($A475,級距!$A:$K,11,FALSE)</f>
        <v>4</v>
      </c>
      <c r="F475" s="31">
        <f t="shared" si="8"/>
        <v>1</v>
      </c>
    </row>
    <row r="476" spans="1:6" x14ac:dyDescent="0.25">
      <c r="A476" s="46" t="s">
        <v>179</v>
      </c>
      <c r="B476" s="45">
        <v>-5400</v>
      </c>
      <c r="C476" s="31">
        <f>VLOOKUP(A476,級距!$A:$K,9,FALSE)</f>
        <v>1</v>
      </c>
      <c r="D476" s="31">
        <f>VLOOKUP($A476,級距!$A:$K,10,FALSE)</f>
        <v>3</v>
      </c>
      <c r="E476" s="31">
        <f>VLOOKUP($A476,級距!$A:$K,11,FALSE)</f>
        <v>2</v>
      </c>
      <c r="F476" s="31">
        <f t="shared" si="8"/>
        <v>1</v>
      </c>
    </row>
    <row r="477" spans="1:6" x14ac:dyDescent="0.25">
      <c r="A477" s="46" t="s">
        <v>178</v>
      </c>
      <c r="B477" s="45">
        <v>800</v>
      </c>
      <c r="C477" s="31">
        <f>VLOOKUP(A477,級距!$A:$K,9,FALSE)</f>
        <v>3</v>
      </c>
      <c r="D477" s="31">
        <f>VLOOKUP($A477,級距!$A:$K,10,FALSE)</f>
        <v>6</v>
      </c>
      <c r="E477" s="31">
        <f>VLOOKUP($A477,級距!$A:$K,11,FALSE)</f>
        <v>2</v>
      </c>
      <c r="F477" s="31">
        <f t="shared" si="8"/>
        <v>1</v>
      </c>
    </row>
    <row r="478" spans="1:6" x14ac:dyDescent="0.25">
      <c r="A478" s="46" t="s">
        <v>174</v>
      </c>
      <c r="B478" s="45">
        <v>14700</v>
      </c>
      <c r="C478" s="31" t="e">
        <f>VLOOKUP(A478,級距!$A:$K,9,FALSE)</f>
        <v>#N/A</v>
      </c>
      <c r="D478" s="31" t="e">
        <f>VLOOKUP($A478,級距!$A:$K,10,FALSE)</f>
        <v>#N/A</v>
      </c>
      <c r="E478" s="31" t="e">
        <f>VLOOKUP($A478,級距!$A:$K,11,FALSE)</f>
        <v>#N/A</v>
      </c>
      <c r="F478" s="31">
        <f t="shared" si="8"/>
        <v>1</v>
      </c>
    </row>
    <row r="479" spans="1:6" x14ac:dyDescent="0.25">
      <c r="A479" s="46" t="s">
        <v>171</v>
      </c>
      <c r="B479" s="45">
        <v>1700</v>
      </c>
      <c r="C479" s="31" t="e">
        <f>VLOOKUP(A479,級距!$A:$K,9,FALSE)</f>
        <v>#N/A</v>
      </c>
      <c r="D479" s="31" t="e">
        <f>VLOOKUP($A479,級距!$A:$K,10,FALSE)</f>
        <v>#N/A</v>
      </c>
      <c r="E479" s="31" t="e">
        <f>VLOOKUP($A479,級距!$A:$K,11,FALSE)</f>
        <v>#N/A</v>
      </c>
      <c r="F479" s="31">
        <f t="shared" si="8"/>
        <v>1</v>
      </c>
    </row>
    <row r="480" spans="1:6" x14ac:dyDescent="0.25">
      <c r="A480" s="46" t="s">
        <v>170</v>
      </c>
      <c r="B480" s="45">
        <v>-2700</v>
      </c>
      <c r="C480" s="31">
        <f>VLOOKUP(A480,級距!$A:$K,9,FALSE)</f>
        <v>1</v>
      </c>
      <c r="D480" s="31">
        <f>VLOOKUP($A480,級距!$A:$K,10,FALSE)</f>
        <v>10</v>
      </c>
      <c r="E480" s="31">
        <f>VLOOKUP($A480,級距!$A:$K,11,FALSE)</f>
        <v>3</v>
      </c>
      <c r="F480" s="31">
        <f t="shared" si="8"/>
        <v>1</v>
      </c>
    </row>
    <row r="481" spans="1:6" x14ac:dyDescent="0.25">
      <c r="A481" s="46" t="s">
        <v>830</v>
      </c>
      <c r="B481" s="45">
        <v>-10400</v>
      </c>
      <c r="C481" s="31" t="e">
        <f>VLOOKUP(A481,級距!$A:$K,9,FALSE)</f>
        <v>#N/A</v>
      </c>
      <c r="D481" s="31" t="e">
        <f>VLOOKUP($A481,級距!$A:$K,10,FALSE)</f>
        <v>#N/A</v>
      </c>
      <c r="E481" s="31" t="e">
        <f>VLOOKUP($A481,級距!$A:$K,11,FALSE)</f>
        <v>#N/A</v>
      </c>
      <c r="F481" s="31">
        <f t="shared" si="8"/>
        <v>1</v>
      </c>
    </row>
    <row r="482" spans="1:6" x14ac:dyDescent="0.25">
      <c r="A482" s="46" t="s">
        <v>168</v>
      </c>
      <c r="B482" s="45">
        <v>19400</v>
      </c>
      <c r="C482" s="31">
        <f>VLOOKUP(A482,級距!$A:$K,9,FALSE)</f>
        <v>5</v>
      </c>
      <c r="D482" s="31">
        <f>VLOOKUP($A482,級距!$A:$K,10,FALSE)</f>
        <v>9</v>
      </c>
      <c r="E482" s="31">
        <f>VLOOKUP($A482,級距!$A:$K,11,FALSE)</f>
        <v>3</v>
      </c>
      <c r="F482" s="31">
        <f t="shared" si="8"/>
        <v>1</v>
      </c>
    </row>
    <row r="483" spans="1:6" x14ac:dyDescent="0.25">
      <c r="A483" s="46" t="s">
        <v>167</v>
      </c>
      <c r="B483" s="45">
        <v>3650</v>
      </c>
      <c r="C483" s="31">
        <f>VLOOKUP(A483,級距!$A:$K,9,FALSE)</f>
        <v>5</v>
      </c>
      <c r="D483" s="31">
        <f>VLOOKUP($A483,級距!$A:$K,10,FALSE)</f>
        <v>10</v>
      </c>
      <c r="E483" s="31">
        <f>VLOOKUP($A483,級距!$A:$K,11,FALSE)</f>
        <v>3</v>
      </c>
      <c r="F483" s="31">
        <f t="shared" si="8"/>
        <v>1</v>
      </c>
    </row>
    <row r="484" spans="1:6" x14ac:dyDescent="0.25">
      <c r="A484" s="46" t="s">
        <v>166</v>
      </c>
      <c r="B484" s="45">
        <v>5000</v>
      </c>
      <c r="C484" s="31">
        <f>VLOOKUP(A484,級距!$A:$K,9,FALSE)</f>
        <v>1</v>
      </c>
      <c r="D484" s="31">
        <f>VLOOKUP($A484,級距!$A:$K,10,FALSE)</f>
        <v>5</v>
      </c>
      <c r="E484" s="31">
        <f>VLOOKUP($A484,級距!$A:$K,11,FALSE)</f>
        <v>2</v>
      </c>
      <c r="F484" s="31">
        <f t="shared" si="8"/>
        <v>1</v>
      </c>
    </row>
    <row r="485" spans="1:6" x14ac:dyDescent="0.25">
      <c r="A485" s="46" t="s">
        <v>728</v>
      </c>
      <c r="B485" s="45">
        <v>-8000</v>
      </c>
      <c r="C485" s="31" t="e">
        <f>VLOOKUP(A485,級距!$A:$K,9,FALSE)</f>
        <v>#N/A</v>
      </c>
      <c r="D485" s="31" t="e">
        <f>VLOOKUP($A485,級距!$A:$K,10,FALSE)</f>
        <v>#N/A</v>
      </c>
      <c r="E485" s="31" t="e">
        <f>VLOOKUP($A485,級距!$A:$K,11,FALSE)</f>
        <v>#N/A</v>
      </c>
      <c r="F485" s="31">
        <f t="shared" si="8"/>
        <v>1</v>
      </c>
    </row>
    <row r="486" spans="1:6" x14ac:dyDescent="0.25">
      <c r="A486" s="46" t="s">
        <v>164</v>
      </c>
      <c r="B486" s="45">
        <v>19100</v>
      </c>
      <c r="C486" s="31">
        <f>VLOOKUP(A486,級距!$A:$K,9,FALSE)</f>
        <v>1</v>
      </c>
      <c r="D486" s="31">
        <f>VLOOKUP($A486,級距!$A:$K,10,FALSE)</f>
        <v>4</v>
      </c>
      <c r="E486" s="31">
        <f>VLOOKUP($A486,級距!$A:$K,11,FALSE)</f>
        <v>2</v>
      </c>
      <c r="F486" s="31">
        <f t="shared" si="8"/>
        <v>1</v>
      </c>
    </row>
    <row r="487" spans="1:6" x14ac:dyDescent="0.25">
      <c r="A487" s="46" t="s">
        <v>161</v>
      </c>
      <c r="B487" s="45">
        <v>8950</v>
      </c>
      <c r="C487" s="31">
        <f>VLOOKUP(A487,級距!$A:$K,9,FALSE)</f>
        <v>5</v>
      </c>
      <c r="D487" s="31">
        <f>VLOOKUP($A487,級距!$A:$K,10,FALSE)</f>
        <v>8</v>
      </c>
      <c r="E487" s="31">
        <f>VLOOKUP($A487,級距!$A:$K,11,FALSE)</f>
        <v>3</v>
      </c>
      <c r="F487" s="31">
        <f t="shared" si="8"/>
        <v>1</v>
      </c>
    </row>
    <row r="488" spans="1:6" x14ac:dyDescent="0.25">
      <c r="A488" s="46" t="s">
        <v>829</v>
      </c>
      <c r="B488" s="45">
        <v>-1800</v>
      </c>
      <c r="C488" s="31" t="e">
        <f>VLOOKUP(A488,級距!$A:$K,9,FALSE)</f>
        <v>#N/A</v>
      </c>
      <c r="D488" s="31" t="e">
        <f>VLOOKUP($A488,級距!$A:$K,10,FALSE)</f>
        <v>#N/A</v>
      </c>
      <c r="E488" s="31" t="e">
        <f>VLOOKUP($A488,級距!$A:$K,11,FALSE)</f>
        <v>#N/A</v>
      </c>
      <c r="F488" s="31">
        <f t="shared" si="8"/>
        <v>1</v>
      </c>
    </row>
    <row r="489" spans="1:6" x14ac:dyDescent="0.25">
      <c r="A489" s="46" t="s">
        <v>157</v>
      </c>
      <c r="B489" s="45">
        <v>-3450</v>
      </c>
      <c r="C489" s="31" t="e">
        <f>VLOOKUP(A489,級距!$A:$K,9,FALSE)</f>
        <v>#N/A</v>
      </c>
      <c r="D489" s="31" t="e">
        <f>VLOOKUP($A489,級距!$A:$K,10,FALSE)</f>
        <v>#N/A</v>
      </c>
      <c r="E489" s="31" t="e">
        <f>VLOOKUP($A489,級距!$A:$K,11,FALSE)</f>
        <v>#N/A</v>
      </c>
      <c r="F489" s="31">
        <f t="shared" si="8"/>
        <v>1</v>
      </c>
    </row>
    <row r="490" spans="1:6" x14ac:dyDescent="0.25">
      <c r="A490" s="46" t="s">
        <v>156</v>
      </c>
      <c r="B490" s="45">
        <v>-3100</v>
      </c>
      <c r="C490" s="31">
        <f>VLOOKUP(A490,級距!$A:$K,9,FALSE)</f>
        <v>8</v>
      </c>
      <c r="D490" s="31">
        <f>VLOOKUP($A490,級距!$A:$K,10,FALSE)</f>
        <v>3</v>
      </c>
      <c r="E490" s="31">
        <f>VLOOKUP($A490,級距!$A:$K,11,FALSE)</f>
        <v>1</v>
      </c>
      <c r="F490" s="31">
        <f t="shared" si="8"/>
        <v>1</v>
      </c>
    </row>
    <row r="491" spans="1:6" x14ac:dyDescent="0.25">
      <c r="A491" s="46" t="s">
        <v>155</v>
      </c>
      <c r="B491" s="45">
        <v>10750</v>
      </c>
      <c r="C491" s="31">
        <f>VLOOKUP(A491,級距!$A:$K,9,FALSE)</f>
        <v>10</v>
      </c>
      <c r="D491" s="31">
        <f>VLOOKUP($A491,級距!$A:$K,10,FALSE)</f>
        <v>9</v>
      </c>
      <c r="E491" s="31">
        <f>VLOOKUP($A491,級距!$A:$K,11,FALSE)</f>
        <v>4</v>
      </c>
      <c r="F491" s="31">
        <f t="shared" si="8"/>
        <v>1</v>
      </c>
    </row>
    <row r="492" spans="1:6" x14ac:dyDescent="0.25">
      <c r="A492" s="46" t="s">
        <v>731</v>
      </c>
      <c r="B492" s="45">
        <v>-200</v>
      </c>
      <c r="C492" s="31" t="e">
        <f>VLOOKUP(A492,級距!$A:$K,9,FALSE)</f>
        <v>#N/A</v>
      </c>
      <c r="D492" s="31" t="e">
        <f>VLOOKUP($A492,級距!$A:$K,10,FALSE)</f>
        <v>#N/A</v>
      </c>
      <c r="E492" s="31" t="e">
        <f>VLOOKUP($A492,級距!$A:$K,11,FALSE)</f>
        <v>#N/A</v>
      </c>
      <c r="F492" s="31">
        <f t="shared" si="8"/>
        <v>1</v>
      </c>
    </row>
    <row r="493" spans="1:6" x14ac:dyDescent="0.25">
      <c r="A493" s="46" t="s">
        <v>153</v>
      </c>
      <c r="B493" s="45">
        <v>-5200</v>
      </c>
      <c r="C493" s="31">
        <f>VLOOKUP(A493,級距!$A:$K,9,FALSE)</f>
        <v>9</v>
      </c>
      <c r="D493" s="31">
        <f>VLOOKUP($A493,級距!$A:$K,10,FALSE)</f>
        <v>10</v>
      </c>
      <c r="E493" s="31">
        <f>VLOOKUP($A493,級距!$A:$K,11,FALSE)</f>
        <v>4</v>
      </c>
      <c r="F493" s="31">
        <f t="shared" si="8"/>
        <v>1</v>
      </c>
    </row>
    <row r="494" spans="1:6" x14ac:dyDescent="0.25">
      <c r="A494" s="46" t="s">
        <v>732</v>
      </c>
      <c r="B494" s="45">
        <v>-5200</v>
      </c>
      <c r="C494" s="31" t="e">
        <f>VLOOKUP(A494,級距!$A:$K,9,FALSE)</f>
        <v>#N/A</v>
      </c>
      <c r="D494" s="31" t="e">
        <f>VLOOKUP($A494,級距!$A:$K,10,FALSE)</f>
        <v>#N/A</v>
      </c>
      <c r="E494" s="31" t="e">
        <f>VLOOKUP($A494,級距!$A:$K,11,FALSE)</f>
        <v>#N/A</v>
      </c>
      <c r="F494" s="31">
        <f t="shared" si="8"/>
        <v>1</v>
      </c>
    </row>
    <row r="495" spans="1:6" x14ac:dyDescent="0.25">
      <c r="A495" s="46" t="s">
        <v>151</v>
      </c>
      <c r="B495" s="45">
        <v>-2800</v>
      </c>
      <c r="C495" s="31">
        <f>VLOOKUP(A495,級距!$A:$K,9,FALSE)</f>
        <v>10</v>
      </c>
      <c r="D495" s="31">
        <f>VLOOKUP($A495,級距!$A:$K,10,FALSE)</f>
        <v>9</v>
      </c>
      <c r="E495" s="31">
        <f>VLOOKUP($A495,級距!$A:$K,11,FALSE)</f>
        <v>4</v>
      </c>
      <c r="F495" s="31">
        <f t="shared" si="8"/>
        <v>1</v>
      </c>
    </row>
    <row r="496" spans="1:6" x14ac:dyDescent="0.25">
      <c r="A496" s="46" t="s">
        <v>150</v>
      </c>
      <c r="B496" s="45">
        <v>27600</v>
      </c>
      <c r="C496" s="31">
        <f>VLOOKUP(A496,級距!$A:$K,9,FALSE)</f>
        <v>4</v>
      </c>
      <c r="D496" s="31">
        <f>VLOOKUP($A496,級距!$A:$K,10,FALSE)</f>
        <v>6</v>
      </c>
      <c r="E496" s="31">
        <f>VLOOKUP($A496,級距!$A:$K,11,FALSE)</f>
        <v>2</v>
      </c>
      <c r="F496" s="31">
        <f t="shared" si="8"/>
        <v>1</v>
      </c>
    </row>
    <row r="497" spans="1:6" x14ac:dyDescent="0.25">
      <c r="A497" s="46" t="s">
        <v>149</v>
      </c>
      <c r="B497" s="45">
        <v>12400</v>
      </c>
      <c r="C497" s="31">
        <f>VLOOKUP(A497,級距!$A:$K,9,FALSE)</f>
        <v>5</v>
      </c>
      <c r="D497" s="31">
        <f>VLOOKUP($A497,級距!$A:$K,10,FALSE)</f>
        <v>5</v>
      </c>
      <c r="E497" s="31">
        <f>VLOOKUP($A497,級距!$A:$K,11,FALSE)</f>
        <v>2</v>
      </c>
      <c r="F497" s="31">
        <f t="shared" si="8"/>
        <v>1</v>
      </c>
    </row>
    <row r="498" spans="1:6" x14ac:dyDescent="0.25">
      <c r="A498" s="46" t="s">
        <v>148</v>
      </c>
      <c r="B498" s="45">
        <v>8200</v>
      </c>
      <c r="C498" s="31">
        <f>VLOOKUP(A498,級距!$A:$K,9,FALSE)</f>
        <v>1</v>
      </c>
      <c r="D498" s="31">
        <f>VLOOKUP($A498,級距!$A:$K,10,FALSE)</f>
        <v>3</v>
      </c>
      <c r="E498" s="31">
        <f>VLOOKUP($A498,級距!$A:$K,11,FALSE)</f>
        <v>2</v>
      </c>
      <c r="F498" s="31">
        <f t="shared" si="8"/>
        <v>1</v>
      </c>
    </row>
    <row r="499" spans="1:6" x14ac:dyDescent="0.25">
      <c r="A499" s="46" t="s">
        <v>146</v>
      </c>
      <c r="B499" s="45">
        <v>1200</v>
      </c>
      <c r="C499" s="31">
        <f>VLOOKUP(A499,級距!$A:$K,9,FALSE)</f>
        <v>8</v>
      </c>
      <c r="D499" s="31">
        <f>VLOOKUP($A499,級距!$A:$K,10,FALSE)</f>
        <v>7</v>
      </c>
      <c r="E499" s="31">
        <f>VLOOKUP($A499,級距!$A:$K,11,FALSE)</f>
        <v>4</v>
      </c>
      <c r="F499" s="31">
        <f t="shared" si="8"/>
        <v>1</v>
      </c>
    </row>
    <row r="500" spans="1:6" x14ac:dyDescent="0.25">
      <c r="A500" s="46" t="s">
        <v>145</v>
      </c>
      <c r="B500" s="45">
        <v>10200</v>
      </c>
      <c r="C500" s="31">
        <f>VLOOKUP(A500,級距!$A:$K,9,FALSE)</f>
        <v>8</v>
      </c>
      <c r="D500" s="31">
        <f>VLOOKUP($A500,級距!$A:$K,10,FALSE)</f>
        <v>7</v>
      </c>
      <c r="E500" s="31">
        <f>VLOOKUP($A500,級距!$A:$K,11,FALSE)</f>
        <v>4</v>
      </c>
      <c r="F500" s="31">
        <f t="shared" si="8"/>
        <v>1</v>
      </c>
    </row>
    <row r="501" spans="1:6" x14ac:dyDescent="0.25">
      <c r="A501" s="46" t="s">
        <v>144</v>
      </c>
      <c r="B501" s="45">
        <v>6900</v>
      </c>
      <c r="C501" s="31">
        <f>VLOOKUP(A501,級距!$A:$K,9,FALSE)</f>
        <v>4</v>
      </c>
      <c r="D501" s="31">
        <f>VLOOKUP($A501,級距!$A:$K,10,FALSE)</f>
        <v>2</v>
      </c>
      <c r="E501" s="31">
        <f>VLOOKUP($A501,級距!$A:$K,11,FALSE)</f>
        <v>2</v>
      </c>
      <c r="F501" s="31">
        <f t="shared" si="8"/>
        <v>1</v>
      </c>
    </row>
    <row r="502" spans="1:6" x14ac:dyDescent="0.25">
      <c r="A502" s="46" t="s">
        <v>142</v>
      </c>
      <c r="B502" s="45">
        <v>3200</v>
      </c>
      <c r="C502" s="31">
        <f>VLOOKUP(A502,級距!$A:$K,9,FALSE)</f>
        <v>5</v>
      </c>
      <c r="D502" s="31">
        <f>VLOOKUP($A502,級距!$A:$K,10,FALSE)</f>
        <v>5</v>
      </c>
      <c r="E502" s="31">
        <f>VLOOKUP($A502,級距!$A:$K,11,FALSE)</f>
        <v>2</v>
      </c>
      <c r="F502" s="31">
        <f t="shared" si="8"/>
        <v>1</v>
      </c>
    </row>
    <row r="503" spans="1:6" x14ac:dyDescent="0.25">
      <c r="A503" s="46" t="s">
        <v>828</v>
      </c>
      <c r="B503" s="45">
        <v>-5400</v>
      </c>
      <c r="C503" s="31" t="e">
        <f>VLOOKUP(A503,級距!$A:$K,9,FALSE)</f>
        <v>#N/A</v>
      </c>
      <c r="D503" s="31" t="e">
        <f>VLOOKUP($A503,級距!$A:$K,10,FALSE)</f>
        <v>#N/A</v>
      </c>
      <c r="E503" s="31" t="e">
        <f>VLOOKUP($A503,級距!$A:$K,11,FALSE)</f>
        <v>#N/A</v>
      </c>
      <c r="F503" s="31">
        <f t="shared" si="8"/>
        <v>1</v>
      </c>
    </row>
    <row r="504" spans="1:6" x14ac:dyDescent="0.25">
      <c r="A504" s="46" t="s">
        <v>141</v>
      </c>
      <c r="B504" s="45">
        <v>13800</v>
      </c>
      <c r="C504" s="31">
        <f>VLOOKUP(A504,級距!$A:$K,9,FALSE)</f>
        <v>5</v>
      </c>
      <c r="D504" s="31">
        <f>VLOOKUP($A504,級距!$A:$K,10,FALSE)</f>
        <v>7</v>
      </c>
      <c r="E504" s="31">
        <f>VLOOKUP($A504,級距!$A:$K,11,FALSE)</f>
        <v>3</v>
      </c>
      <c r="F504" s="31">
        <f t="shared" si="8"/>
        <v>1</v>
      </c>
    </row>
    <row r="505" spans="1:6" x14ac:dyDescent="0.25">
      <c r="A505" s="46" t="s">
        <v>140</v>
      </c>
      <c r="B505" s="45">
        <v>650</v>
      </c>
      <c r="C505" s="31">
        <f>VLOOKUP(A505,級距!$A:$K,9,FALSE)</f>
        <v>9</v>
      </c>
      <c r="D505" s="31">
        <f>VLOOKUP($A505,級距!$A:$K,10,FALSE)</f>
        <v>10</v>
      </c>
      <c r="E505" s="31">
        <f>VLOOKUP($A505,級距!$A:$K,11,FALSE)</f>
        <v>4</v>
      </c>
      <c r="F505" s="31">
        <f t="shared" si="8"/>
        <v>1</v>
      </c>
    </row>
    <row r="506" spans="1:6" x14ac:dyDescent="0.25">
      <c r="A506" s="46" t="s">
        <v>827</v>
      </c>
      <c r="B506" s="45">
        <v>2500</v>
      </c>
      <c r="C506" s="31" t="e">
        <f>VLOOKUP(A506,級距!$A:$K,9,FALSE)</f>
        <v>#N/A</v>
      </c>
      <c r="D506" s="31" t="e">
        <f>VLOOKUP($A506,級距!$A:$K,10,FALSE)</f>
        <v>#N/A</v>
      </c>
      <c r="E506" s="31" t="e">
        <f>VLOOKUP($A506,級距!$A:$K,11,FALSE)</f>
        <v>#N/A</v>
      </c>
      <c r="F506" s="31">
        <f t="shared" si="8"/>
        <v>1</v>
      </c>
    </row>
    <row r="507" spans="1:6" x14ac:dyDescent="0.25">
      <c r="A507" s="46" t="s">
        <v>139</v>
      </c>
      <c r="B507" s="45">
        <v>7550</v>
      </c>
      <c r="C507" s="31">
        <f>VLOOKUP(A507,級距!$A:$K,9,FALSE)</f>
        <v>8</v>
      </c>
      <c r="D507" s="31">
        <f>VLOOKUP($A507,級距!$A:$K,10,FALSE)</f>
        <v>9</v>
      </c>
      <c r="E507" s="31">
        <f>VLOOKUP($A507,級距!$A:$K,11,FALSE)</f>
        <v>4</v>
      </c>
      <c r="F507" s="31">
        <f t="shared" si="8"/>
        <v>1</v>
      </c>
    </row>
    <row r="508" spans="1:6" x14ac:dyDescent="0.25">
      <c r="A508" s="46" t="s">
        <v>138</v>
      </c>
      <c r="B508" s="45">
        <v>7450</v>
      </c>
      <c r="C508" s="31">
        <f>VLOOKUP(A508,級距!$A:$K,9,FALSE)</f>
        <v>3</v>
      </c>
      <c r="D508" s="31">
        <f>VLOOKUP($A508,級距!$A:$K,10,FALSE)</f>
        <v>3</v>
      </c>
      <c r="E508" s="31">
        <f>VLOOKUP($A508,級距!$A:$K,11,FALSE)</f>
        <v>2</v>
      </c>
      <c r="F508" s="31">
        <f t="shared" si="8"/>
        <v>1</v>
      </c>
    </row>
    <row r="509" spans="1:6" x14ac:dyDescent="0.25">
      <c r="A509" s="46" t="s">
        <v>137</v>
      </c>
      <c r="B509" s="45">
        <v>-3300</v>
      </c>
      <c r="C509" s="31">
        <f>VLOOKUP(A509,級距!$A:$K,9,FALSE)</f>
        <v>3</v>
      </c>
      <c r="D509" s="31">
        <f>VLOOKUP($A509,級距!$A:$K,10,FALSE)</f>
        <v>6</v>
      </c>
      <c r="E509" s="31">
        <f>VLOOKUP($A509,級距!$A:$K,11,FALSE)</f>
        <v>2</v>
      </c>
      <c r="F509" s="31">
        <f t="shared" si="8"/>
        <v>1</v>
      </c>
    </row>
    <row r="510" spans="1:6" x14ac:dyDescent="0.25">
      <c r="A510" s="46" t="s">
        <v>136</v>
      </c>
      <c r="B510" s="45">
        <v>12200</v>
      </c>
      <c r="C510" s="31">
        <f>VLOOKUP(A510,級距!$A:$K,9,FALSE)</f>
        <v>3</v>
      </c>
      <c r="D510" s="31">
        <f>VLOOKUP($A510,級距!$A:$K,10,FALSE)</f>
        <v>7</v>
      </c>
      <c r="E510" s="31">
        <f>VLOOKUP($A510,級距!$A:$K,11,FALSE)</f>
        <v>3</v>
      </c>
      <c r="F510" s="31">
        <f t="shared" si="8"/>
        <v>1</v>
      </c>
    </row>
    <row r="511" spans="1:6" x14ac:dyDescent="0.25">
      <c r="A511" s="46" t="s">
        <v>135</v>
      </c>
      <c r="B511" s="45">
        <v>3400</v>
      </c>
      <c r="C511" s="31">
        <f>VLOOKUP(A511,級距!$A:$K,9,FALSE)</f>
        <v>5</v>
      </c>
      <c r="D511" s="31">
        <f>VLOOKUP($A511,級距!$A:$K,10,FALSE)</f>
        <v>10</v>
      </c>
      <c r="E511" s="31">
        <f>VLOOKUP($A511,級距!$A:$K,11,FALSE)</f>
        <v>3</v>
      </c>
      <c r="F511" s="31">
        <f t="shared" si="8"/>
        <v>1</v>
      </c>
    </row>
    <row r="512" spans="1:6" x14ac:dyDescent="0.25">
      <c r="A512" s="46" t="s">
        <v>133</v>
      </c>
      <c r="B512" s="45">
        <v>14100</v>
      </c>
      <c r="C512" s="31">
        <f>VLOOKUP(A512,級距!$A:$K,9,FALSE)</f>
        <v>1</v>
      </c>
      <c r="D512" s="31">
        <f>VLOOKUP($A512,級距!$A:$K,10,FALSE)</f>
        <v>5</v>
      </c>
      <c r="E512" s="31">
        <f>VLOOKUP($A512,級距!$A:$K,11,FALSE)</f>
        <v>2</v>
      </c>
      <c r="F512" s="31">
        <f t="shared" si="8"/>
        <v>1</v>
      </c>
    </row>
    <row r="513" spans="1:6" x14ac:dyDescent="0.25">
      <c r="A513" s="46" t="s">
        <v>132</v>
      </c>
      <c r="B513" s="45">
        <v>-5400</v>
      </c>
      <c r="C513" s="31">
        <f>VLOOKUP(A513,級距!$A:$K,9,FALSE)</f>
        <v>1</v>
      </c>
      <c r="D513" s="31">
        <f>VLOOKUP($A513,級距!$A:$K,10,FALSE)</f>
        <v>2</v>
      </c>
      <c r="E513" s="31">
        <f>VLOOKUP($A513,級距!$A:$K,11,FALSE)</f>
        <v>2</v>
      </c>
      <c r="F513" s="31">
        <f t="shared" si="8"/>
        <v>1</v>
      </c>
    </row>
    <row r="514" spans="1:6" x14ac:dyDescent="0.25">
      <c r="A514" s="46" t="s">
        <v>131</v>
      </c>
      <c r="B514" s="45">
        <v>600</v>
      </c>
      <c r="C514" s="31">
        <f>VLOOKUP(A514,級距!$A:$K,9,FALSE)</f>
        <v>1</v>
      </c>
      <c r="D514" s="31">
        <f>VLOOKUP($A514,級距!$A:$K,10,FALSE)</f>
        <v>4</v>
      </c>
      <c r="E514" s="31">
        <f>VLOOKUP($A514,級距!$A:$K,11,FALSE)</f>
        <v>2</v>
      </c>
      <c r="F514" s="31">
        <f t="shared" si="8"/>
        <v>1</v>
      </c>
    </row>
    <row r="515" spans="1:6" x14ac:dyDescent="0.25">
      <c r="A515" s="46" t="s">
        <v>130</v>
      </c>
      <c r="B515" s="45">
        <v>7600</v>
      </c>
      <c r="C515" s="31">
        <f>VLOOKUP(A515,級距!$A:$K,9,FALSE)</f>
        <v>1</v>
      </c>
      <c r="D515" s="31">
        <f>VLOOKUP($A515,級距!$A:$K,10,FALSE)</f>
        <v>6</v>
      </c>
      <c r="E515" s="31">
        <f>VLOOKUP($A515,級距!$A:$K,11,FALSE)</f>
        <v>2</v>
      </c>
      <c r="F515" s="31">
        <f t="shared" si="8"/>
        <v>1</v>
      </c>
    </row>
    <row r="516" spans="1:6" x14ac:dyDescent="0.25">
      <c r="A516" s="46" t="s">
        <v>129</v>
      </c>
      <c r="B516" s="45">
        <v>18550</v>
      </c>
      <c r="C516" s="31">
        <f>VLOOKUP(A516,級距!$A:$K,9,FALSE)</f>
        <v>2</v>
      </c>
      <c r="D516" s="31">
        <f>VLOOKUP($A516,級距!$A:$K,10,FALSE)</f>
        <v>4</v>
      </c>
      <c r="E516" s="31">
        <f>VLOOKUP($A516,級距!$A:$K,11,FALSE)</f>
        <v>2</v>
      </c>
      <c r="F516" s="31">
        <f t="shared" si="8"/>
        <v>1</v>
      </c>
    </row>
    <row r="517" spans="1:6" x14ac:dyDescent="0.25">
      <c r="A517" s="46" t="s">
        <v>128</v>
      </c>
      <c r="B517" s="45">
        <v>-1900</v>
      </c>
      <c r="C517" s="31">
        <f>VLOOKUP(A517,級距!$A:$K,9,FALSE)</f>
        <v>5</v>
      </c>
      <c r="D517" s="31">
        <f>VLOOKUP($A517,級距!$A:$K,10,FALSE)</f>
        <v>7</v>
      </c>
      <c r="E517" s="31">
        <f>VLOOKUP($A517,級距!$A:$K,11,FALSE)</f>
        <v>3</v>
      </c>
      <c r="F517" s="31">
        <f t="shared" si="8"/>
        <v>1</v>
      </c>
    </row>
    <row r="518" spans="1:6" x14ac:dyDescent="0.25">
      <c r="A518" s="46" t="s">
        <v>127</v>
      </c>
      <c r="B518" s="45">
        <v>-5400</v>
      </c>
      <c r="C518" s="31">
        <f>VLOOKUP(A518,級距!$A:$K,9,FALSE)</f>
        <v>3</v>
      </c>
      <c r="D518" s="31">
        <f>VLOOKUP($A518,級距!$A:$K,10,FALSE)</f>
        <v>3</v>
      </c>
      <c r="E518" s="31">
        <f>VLOOKUP($A518,級距!$A:$K,11,FALSE)</f>
        <v>2</v>
      </c>
      <c r="F518" s="31">
        <f t="shared" si="8"/>
        <v>1</v>
      </c>
    </row>
    <row r="519" spans="1:6" x14ac:dyDescent="0.25">
      <c r="A519" s="46"/>
    </row>
    <row r="520" spans="1:6" x14ac:dyDescent="0.25">
      <c r="A520" s="46"/>
    </row>
    <row r="521" spans="1:6" x14ac:dyDescent="0.25">
      <c r="A521" s="46"/>
    </row>
    <row r="522" spans="1:6" x14ac:dyDescent="0.25">
      <c r="A522" s="46"/>
    </row>
    <row r="523" spans="1:6" x14ac:dyDescent="0.25">
      <c r="A523" s="46"/>
    </row>
    <row r="524" spans="1:6" x14ac:dyDescent="0.25">
      <c r="A524" s="46"/>
    </row>
    <row r="525" spans="1:6" x14ac:dyDescent="0.25">
      <c r="A525" s="46"/>
    </row>
    <row r="526" spans="1:6" x14ac:dyDescent="0.25">
      <c r="A526" s="46"/>
    </row>
    <row r="527" spans="1:6" x14ac:dyDescent="0.25">
      <c r="A527" s="46"/>
    </row>
    <row r="528" spans="1:6" x14ac:dyDescent="0.25">
      <c r="A528" s="46"/>
    </row>
    <row r="529" spans="1:1" x14ac:dyDescent="0.25">
      <c r="A529" s="46"/>
    </row>
    <row r="530" spans="1:1" x14ac:dyDescent="0.25">
      <c r="A530" s="46"/>
    </row>
    <row r="531" spans="1:1" x14ac:dyDescent="0.25">
      <c r="A531" s="46"/>
    </row>
    <row r="532" spans="1:1" x14ac:dyDescent="0.25">
      <c r="A532" s="46"/>
    </row>
    <row r="533" spans="1:1" x14ac:dyDescent="0.25">
      <c r="A533" s="46"/>
    </row>
    <row r="534" spans="1:1" x14ac:dyDescent="0.25">
      <c r="A534" s="46"/>
    </row>
    <row r="535" spans="1:1" x14ac:dyDescent="0.25">
      <c r="A535" s="46"/>
    </row>
    <row r="536" spans="1:1" x14ac:dyDescent="0.25">
      <c r="A536" s="46"/>
    </row>
    <row r="537" spans="1:1" x14ac:dyDescent="0.25">
      <c r="A537" s="46"/>
    </row>
    <row r="538" spans="1:1" x14ac:dyDescent="0.25">
      <c r="A538" s="46"/>
    </row>
    <row r="539" spans="1:1" x14ac:dyDescent="0.25">
      <c r="A539" s="46"/>
    </row>
    <row r="540" spans="1:1" x14ac:dyDescent="0.25">
      <c r="A540" s="46"/>
    </row>
    <row r="541" spans="1:1" x14ac:dyDescent="0.25">
      <c r="A541" s="46"/>
    </row>
    <row r="542" spans="1:1" x14ac:dyDescent="0.25">
      <c r="A542" s="46"/>
    </row>
    <row r="543" spans="1:1" x14ac:dyDescent="0.25">
      <c r="A543" s="46"/>
    </row>
    <row r="544" spans="1:1" x14ac:dyDescent="0.25">
      <c r="A544" s="46"/>
    </row>
    <row r="545" spans="1:1" x14ac:dyDescent="0.25">
      <c r="A545" s="46"/>
    </row>
    <row r="546" spans="1:1" x14ac:dyDescent="0.25">
      <c r="A546" s="46"/>
    </row>
    <row r="547" spans="1:1" x14ac:dyDescent="0.25">
      <c r="A547" s="46"/>
    </row>
    <row r="548" spans="1:1" x14ac:dyDescent="0.25">
      <c r="A548" s="46"/>
    </row>
    <row r="549" spans="1:1" x14ac:dyDescent="0.25">
      <c r="A549" s="46"/>
    </row>
    <row r="550" spans="1:1" x14ac:dyDescent="0.25">
      <c r="A550" s="46"/>
    </row>
    <row r="551" spans="1:1" x14ac:dyDescent="0.25">
      <c r="A551" s="46"/>
    </row>
    <row r="552" spans="1:1" x14ac:dyDescent="0.25">
      <c r="A552" s="46"/>
    </row>
    <row r="553" spans="1:1" x14ac:dyDescent="0.25">
      <c r="A553" s="46"/>
    </row>
    <row r="554" spans="1:1" x14ac:dyDescent="0.25">
      <c r="A554" s="46"/>
    </row>
    <row r="555" spans="1:1" x14ac:dyDescent="0.25">
      <c r="A555" s="46"/>
    </row>
    <row r="556" spans="1:1" x14ac:dyDescent="0.25">
      <c r="A556" s="46"/>
    </row>
    <row r="557" spans="1:1" x14ac:dyDescent="0.25">
      <c r="A557" s="46"/>
    </row>
    <row r="558" spans="1:1" x14ac:dyDescent="0.25">
      <c r="A558" s="46"/>
    </row>
    <row r="559" spans="1:1" x14ac:dyDescent="0.25">
      <c r="A559" s="46"/>
    </row>
    <row r="560" spans="1:1" x14ac:dyDescent="0.25">
      <c r="A560" s="46"/>
    </row>
    <row r="561" spans="1:1" x14ac:dyDescent="0.25">
      <c r="A561" s="46"/>
    </row>
    <row r="562" spans="1:1" x14ac:dyDescent="0.25">
      <c r="A562" s="46"/>
    </row>
    <row r="563" spans="1:1" x14ac:dyDescent="0.25">
      <c r="A563" s="46"/>
    </row>
    <row r="564" spans="1:1" x14ac:dyDescent="0.25">
      <c r="A564" s="46"/>
    </row>
    <row r="565" spans="1:1" x14ac:dyDescent="0.25">
      <c r="A565" s="46"/>
    </row>
    <row r="566" spans="1:1" x14ac:dyDescent="0.25">
      <c r="A566" s="46"/>
    </row>
    <row r="567" spans="1:1" x14ac:dyDescent="0.25">
      <c r="A567" s="46"/>
    </row>
    <row r="568" spans="1:1" x14ac:dyDescent="0.25">
      <c r="A568" s="46"/>
    </row>
    <row r="569" spans="1:1" x14ac:dyDescent="0.25">
      <c r="A569" s="46"/>
    </row>
    <row r="570" spans="1:1" x14ac:dyDescent="0.25">
      <c r="A570" s="46"/>
    </row>
    <row r="571" spans="1:1" x14ac:dyDescent="0.25">
      <c r="A571" s="46"/>
    </row>
    <row r="572" spans="1:1" x14ac:dyDescent="0.25">
      <c r="A572" s="46"/>
    </row>
    <row r="573" spans="1:1" x14ac:dyDescent="0.25">
      <c r="A573" s="46"/>
    </row>
    <row r="574" spans="1:1" x14ac:dyDescent="0.25">
      <c r="A574" s="46"/>
    </row>
    <row r="575" spans="1:1" x14ac:dyDescent="0.25">
      <c r="A575" s="46"/>
    </row>
    <row r="576" spans="1:1" x14ac:dyDescent="0.25">
      <c r="A576" s="46"/>
    </row>
    <row r="577" spans="1:1" x14ac:dyDescent="0.25">
      <c r="A577" s="46"/>
    </row>
    <row r="578" spans="1:1" x14ac:dyDescent="0.25">
      <c r="A578" s="46"/>
    </row>
    <row r="579" spans="1:1" x14ac:dyDescent="0.25">
      <c r="A579" s="46"/>
    </row>
    <row r="580" spans="1:1" x14ac:dyDescent="0.25">
      <c r="A580" s="46"/>
    </row>
    <row r="581" spans="1:1" x14ac:dyDescent="0.25">
      <c r="A581" s="46"/>
    </row>
    <row r="582" spans="1:1" x14ac:dyDescent="0.25">
      <c r="A582" s="46"/>
    </row>
    <row r="583" spans="1:1" x14ac:dyDescent="0.25">
      <c r="A583" s="46"/>
    </row>
    <row r="584" spans="1:1" x14ac:dyDescent="0.25">
      <c r="A584" s="46"/>
    </row>
    <row r="585" spans="1:1" x14ac:dyDescent="0.25">
      <c r="A585" s="46"/>
    </row>
    <row r="586" spans="1:1" x14ac:dyDescent="0.25">
      <c r="A586" s="46"/>
    </row>
    <row r="587" spans="1:1" x14ac:dyDescent="0.25">
      <c r="A587" s="46"/>
    </row>
    <row r="588" spans="1:1" x14ac:dyDescent="0.25">
      <c r="A588" s="46"/>
    </row>
    <row r="589" spans="1:1" x14ac:dyDescent="0.25">
      <c r="A589" s="46"/>
    </row>
    <row r="590" spans="1:1" x14ac:dyDescent="0.25">
      <c r="A590" s="46"/>
    </row>
    <row r="591" spans="1:1" x14ac:dyDescent="0.25">
      <c r="A591" s="46"/>
    </row>
    <row r="592" spans="1:1" x14ac:dyDescent="0.25">
      <c r="A592" s="46"/>
    </row>
    <row r="593" spans="1:1" x14ac:dyDescent="0.25">
      <c r="A593" s="46"/>
    </row>
    <row r="594" spans="1:1" x14ac:dyDescent="0.25">
      <c r="A594" s="46"/>
    </row>
    <row r="595" spans="1:1" x14ac:dyDescent="0.25">
      <c r="A595" s="46"/>
    </row>
    <row r="596" spans="1:1" x14ac:dyDescent="0.25">
      <c r="A596" s="46"/>
    </row>
    <row r="597" spans="1:1" x14ac:dyDescent="0.25">
      <c r="A597" s="46"/>
    </row>
    <row r="598" spans="1:1" x14ac:dyDescent="0.25">
      <c r="A598" s="46"/>
    </row>
    <row r="599" spans="1:1" x14ac:dyDescent="0.25">
      <c r="A599" s="46"/>
    </row>
    <row r="600" spans="1:1" x14ac:dyDescent="0.25">
      <c r="A600" s="46"/>
    </row>
    <row r="601" spans="1:1" x14ac:dyDescent="0.25">
      <c r="A601" s="46"/>
    </row>
    <row r="602" spans="1:1" x14ac:dyDescent="0.25">
      <c r="A602" s="46"/>
    </row>
    <row r="603" spans="1:1" x14ac:dyDescent="0.25">
      <c r="A603" s="46"/>
    </row>
    <row r="604" spans="1:1" x14ac:dyDescent="0.25">
      <c r="A604" s="46"/>
    </row>
    <row r="605" spans="1:1" x14ac:dyDescent="0.25">
      <c r="A605" s="46"/>
    </row>
    <row r="606" spans="1:1" x14ac:dyDescent="0.25">
      <c r="A606" s="46"/>
    </row>
    <row r="607" spans="1:1" x14ac:dyDescent="0.25">
      <c r="A607" s="46"/>
    </row>
    <row r="608" spans="1:1" x14ac:dyDescent="0.25">
      <c r="A608" s="46"/>
    </row>
    <row r="609" spans="1:1" x14ac:dyDescent="0.25">
      <c r="A609" s="46"/>
    </row>
    <row r="610" spans="1:1" x14ac:dyDescent="0.25">
      <c r="A610" s="46"/>
    </row>
    <row r="611" spans="1:1" x14ac:dyDescent="0.25">
      <c r="A611" s="46"/>
    </row>
    <row r="612" spans="1:1" x14ac:dyDescent="0.25">
      <c r="A612" s="46"/>
    </row>
    <row r="613" spans="1:1" x14ac:dyDescent="0.25">
      <c r="A613" s="46"/>
    </row>
    <row r="614" spans="1:1" x14ac:dyDescent="0.25">
      <c r="A614" s="46"/>
    </row>
    <row r="615" spans="1:1" x14ac:dyDescent="0.25">
      <c r="A615" s="46"/>
    </row>
    <row r="616" spans="1:1" x14ac:dyDescent="0.25">
      <c r="A616" s="46"/>
    </row>
    <row r="617" spans="1:1" x14ac:dyDescent="0.25">
      <c r="A617" s="46"/>
    </row>
    <row r="618" spans="1:1" x14ac:dyDescent="0.25">
      <c r="A618" s="46"/>
    </row>
    <row r="619" spans="1:1" x14ac:dyDescent="0.25">
      <c r="A619" s="46"/>
    </row>
    <row r="620" spans="1:1" x14ac:dyDescent="0.25">
      <c r="A620" s="46"/>
    </row>
    <row r="621" spans="1:1" x14ac:dyDescent="0.25">
      <c r="A621" s="46"/>
    </row>
    <row r="622" spans="1:1" x14ac:dyDescent="0.25">
      <c r="A622" s="46"/>
    </row>
    <row r="623" spans="1:1" x14ac:dyDescent="0.25">
      <c r="A623" s="46"/>
    </row>
    <row r="624" spans="1:1" x14ac:dyDescent="0.25">
      <c r="A624" s="46"/>
    </row>
    <row r="625" spans="1:1" x14ac:dyDescent="0.25">
      <c r="A625" s="46"/>
    </row>
    <row r="626" spans="1:1" x14ac:dyDescent="0.25">
      <c r="A626" s="46"/>
    </row>
    <row r="627" spans="1:1" x14ac:dyDescent="0.25">
      <c r="A627" s="46"/>
    </row>
    <row r="628" spans="1:1" x14ac:dyDescent="0.25">
      <c r="A628" s="46"/>
    </row>
    <row r="629" spans="1:1" x14ac:dyDescent="0.25">
      <c r="A629" s="46"/>
    </row>
    <row r="630" spans="1:1" x14ac:dyDescent="0.25">
      <c r="A630" s="46"/>
    </row>
    <row r="631" spans="1:1" x14ac:dyDescent="0.25">
      <c r="A631" s="46"/>
    </row>
    <row r="632" spans="1:1" x14ac:dyDescent="0.25">
      <c r="A632" s="46"/>
    </row>
    <row r="633" spans="1:1" x14ac:dyDescent="0.25">
      <c r="A633" s="46"/>
    </row>
    <row r="634" spans="1:1" x14ac:dyDescent="0.25">
      <c r="A634" s="46"/>
    </row>
    <row r="635" spans="1:1" x14ac:dyDescent="0.25">
      <c r="A635" s="46"/>
    </row>
    <row r="636" spans="1:1" x14ac:dyDescent="0.25">
      <c r="A636" s="46"/>
    </row>
    <row r="637" spans="1:1" x14ac:dyDescent="0.25">
      <c r="A637" s="46"/>
    </row>
    <row r="638" spans="1:1" x14ac:dyDescent="0.25">
      <c r="A638" s="46"/>
    </row>
    <row r="639" spans="1:1" x14ac:dyDescent="0.25">
      <c r="A639" s="46"/>
    </row>
    <row r="640" spans="1:1" x14ac:dyDescent="0.25">
      <c r="A640" s="46"/>
    </row>
    <row r="641" spans="1:1" x14ac:dyDescent="0.25">
      <c r="A641" s="46"/>
    </row>
    <row r="642" spans="1:1" x14ac:dyDescent="0.25">
      <c r="A642" s="46"/>
    </row>
    <row r="643" spans="1:1" x14ac:dyDescent="0.25">
      <c r="A643" s="46"/>
    </row>
    <row r="644" spans="1:1" x14ac:dyDescent="0.25">
      <c r="A644" s="46"/>
    </row>
    <row r="645" spans="1:1" x14ac:dyDescent="0.25">
      <c r="A645" s="46"/>
    </row>
    <row r="646" spans="1:1" x14ac:dyDescent="0.25">
      <c r="A646" s="46"/>
    </row>
    <row r="647" spans="1:1" x14ac:dyDescent="0.25">
      <c r="A647" s="46"/>
    </row>
    <row r="648" spans="1:1" x14ac:dyDescent="0.25">
      <c r="A648" s="46"/>
    </row>
    <row r="649" spans="1:1" x14ac:dyDescent="0.25">
      <c r="A649" s="46"/>
    </row>
    <row r="650" spans="1:1" x14ac:dyDescent="0.25">
      <c r="A650" s="46"/>
    </row>
    <row r="651" spans="1:1" x14ac:dyDescent="0.25">
      <c r="A651" s="46"/>
    </row>
    <row r="652" spans="1:1" x14ac:dyDescent="0.25">
      <c r="A652" s="46"/>
    </row>
    <row r="653" spans="1:1" x14ac:dyDescent="0.25">
      <c r="A653" s="46"/>
    </row>
    <row r="654" spans="1:1" x14ac:dyDescent="0.25">
      <c r="A654" s="46"/>
    </row>
    <row r="655" spans="1:1" x14ac:dyDescent="0.25">
      <c r="A655" s="46"/>
    </row>
    <row r="656" spans="1:1" x14ac:dyDescent="0.25">
      <c r="A656" s="46"/>
    </row>
    <row r="657" spans="1:1" x14ac:dyDescent="0.25">
      <c r="A657" s="46"/>
    </row>
    <row r="658" spans="1:1" x14ac:dyDescent="0.25">
      <c r="A658" s="46"/>
    </row>
    <row r="659" spans="1:1" x14ac:dyDescent="0.25">
      <c r="A659" s="46"/>
    </row>
    <row r="660" spans="1:1" x14ac:dyDescent="0.25">
      <c r="A660" s="46"/>
    </row>
    <row r="661" spans="1:1" x14ac:dyDescent="0.25">
      <c r="A661" s="46"/>
    </row>
    <row r="662" spans="1:1" x14ac:dyDescent="0.25">
      <c r="A662" s="46"/>
    </row>
    <row r="663" spans="1:1" x14ac:dyDescent="0.25">
      <c r="A663" s="46"/>
    </row>
    <row r="664" spans="1:1" x14ac:dyDescent="0.25">
      <c r="A664" s="46"/>
    </row>
    <row r="665" spans="1:1" x14ac:dyDescent="0.25">
      <c r="A665" s="46"/>
    </row>
    <row r="666" spans="1:1" x14ac:dyDescent="0.25">
      <c r="A666" s="46"/>
    </row>
    <row r="667" spans="1:1" x14ac:dyDescent="0.25">
      <c r="A667" s="46"/>
    </row>
    <row r="668" spans="1:1" x14ac:dyDescent="0.25">
      <c r="A668" s="46"/>
    </row>
    <row r="669" spans="1:1" x14ac:dyDescent="0.25">
      <c r="A669" s="46"/>
    </row>
    <row r="670" spans="1:1" x14ac:dyDescent="0.25">
      <c r="A670" s="46"/>
    </row>
    <row r="671" spans="1:1" x14ac:dyDescent="0.25">
      <c r="A671" s="46"/>
    </row>
    <row r="672" spans="1:1" x14ac:dyDescent="0.25">
      <c r="A672" s="46"/>
    </row>
    <row r="673" spans="1:1" x14ac:dyDescent="0.25">
      <c r="A673" s="46"/>
    </row>
    <row r="674" spans="1:1" x14ac:dyDescent="0.25">
      <c r="A674" s="46"/>
    </row>
    <row r="675" spans="1:1" x14ac:dyDescent="0.25">
      <c r="A675" s="46"/>
    </row>
    <row r="676" spans="1:1" x14ac:dyDescent="0.25">
      <c r="A676" s="46"/>
    </row>
    <row r="677" spans="1:1" x14ac:dyDescent="0.25">
      <c r="A677" s="46"/>
    </row>
    <row r="678" spans="1:1" x14ac:dyDescent="0.25">
      <c r="A678" s="46"/>
    </row>
    <row r="679" spans="1:1" x14ac:dyDescent="0.25">
      <c r="A679" s="46"/>
    </row>
    <row r="680" spans="1:1" x14ac:dyDescent="0.25">
      <c r="A680" s="46"/>
    </row>
    <row r="681" spans="1:1" x14ac:dyDescent="0.25">
      <c r="A681" s="46"/>
    </row>
    <row r="682" spans="1:1" x14ac:dyDescent="0.25">
      <c r="A682" s="46"/>
    </row>
    <row r="683" spans="1:1" x14ac:dyDescent="0.25">
      <c r="A683" s="46"/>
    </row>
    <row r="684" spans="1:1" x14ac:dyDescent="0.25">
      <c r="A684" s="46"/>
    </row>
    <row r="685" spans="1:1" x14ac:dyDescent="0.25">
      <c r="A685" s="46"/>
    </row>
    <row r="686" spans="1:1" x14ac:dyDescent="0.25">
      <c r="A686" s="46"/>
    </row>
    <row r="687" spans="1:1" x14ac:dyDescent="0.25">
      <c r="A687" s="46"/>
    </row>
    <row r="688" spans="1:1" x14ac:dyDescent="0.25">
      <c r="A688" s="46"/>
    </row>
    <row r="689" spans="1:1" x14ac:dyDescent="0.25">
      <c r="A689" s="46"/>
    </row>
    <row r="690" spans="1:1" x14ac:dyDescent="0.25">
      <c r="A690" s="46"/>
    </row>
    <row r="691" spans="1:1" x14ac:dyDescent="0.25">
      <c r="A691" s="46"/>
    </row>
    <row r="692" spans="1:1" x14ac:dyDescent="0.25">
      <c r="A692" s="46"/>
    </row>
    <row r="693" spans="1:1" x14ac:dyDescent="0.25">
      <c r="A693" s="46"/>
    </row>
    <row r="694" spans="1:1" x14ac:dyDescent="0.25">
      <c r="A694" s="46"/>
    </row>
    <row r="695" spans="1:1" x14ac:dyDescent="0.25">
      <c r="A695" s="46"/>
    </row>
    <row r="696" spans="1:1" x14ac:dyDescent="0.25">
      <c r="A696" s="46"/>
    </row>
    <row r="697" spans="1:1" x14ac:dyDescent="0.25">
      <c r="A697" s="46"/>
    </row>
    <row r="698" spans="1:1" x14ac:dyDescent="0.25">
      <c r="A698" s="46"/>
    </row>
    <row r="699" spans="1:1" x14ac:dyDescent="0.25">
      <c r="A699" s="46"/>
    </row>
    <row r="700" spans="1:1" x14ac:dyDescent="0.25">
      <c r="A700" s="46"/>
    </row>
    <row r="701" spans="1:1" x14ac:dyDescent="0.25">
      <c r="A701" s="46"/>
    </row>
    <row r="702" spans="1:1" x14ac:dyDescent="0.25">
      <c r="A702" s="46"/>
    </row>
    <row r="703" spans="1:1" x14ac:dyDescent="0.25">
      <c r="A703" s="46"/>
    </row>
    <row r="704" spans="1:1" x14ac:dyDescent="0.25">
      <c r="A704" s="46"/>
    </row>
    <row r="705" spans="1:1" x14ac:dyDescent="0.25">
      <c r="A705" s="46"/>
    </row>
    <row r="706" spans="1:1" x14ac:dyDescent="0.25">
      <c r="A706" s="46"/>
    </row>
    <row r="707" spans="1:1" x14ac:dyDescent="0.25">
      <c r="A707" s="46"/>
    </row>
    <row r="708" spans="1:1" x14ac:dyDescent="0.25">
      <c r="A708" s="46"/>
    </row>
    <row r="709" spans="1:1" x14ac:dyDescent="0.25">
      <c r="A709" s="46"/>
    </row>
    <row r="710" spans="1:1" x14ac:dyDescent="0.25">
      <c r="A710" s="46"/>
    </row>
    <row r="711" spans="1:1" x14ac:dyDescent="0.25">
      <c r="A711" s="46"/>
    </row>
    <row r="712" spans="1:1" x14ac:dyDescent="0.25">
      <c r="A712" s="46"/>
    </row>
    <row r="713" spans="1:1" x14ac:dyDescent="0.25">
      <c r="A713" s="46"/>
    </row>
    <row r="714" spans="1:1" x14ac:dyDescent="0.25">
      <c r="A714" s="46"/>
    </row>
    <row r="715" spans="1:1" x14ac:dyDescent="0.25">
      <c r="A715" s="46"/>
    </row>
    <row r="716" spans="1:1" x14ac:dyDescent="0.25">
      <c r="A716" s="46"/>
    </row>
    <row r="717" spans="1:1" x14ac:dyDescent="0.25">
      <c r="A717" s="46"/>
    </row>
    <row r="718" spans="1:1" x14ac:dyDescent="0.25">
      <c r="A718" s="46"/>
    </row>
    <row r="719" spans="1:1" x14ac:dyDescent="0.25">
      <c r="A719" s="46"/>
    </row>
    <row r="720" spans="1:1" x14ac:dyDescent="0.25">
      <c r="A720" s="46"/>
    </row>
    <row r="721" spans="1:1" x14ac:dyDescent="0.25">
      <c r="A721" s="46"/>
    </row>
    <row r="722" spans="1:1" x14ac:dyDescent="0.25">
      <c r="A722" s="46"/>
    </row>
    <row r="723" spans="1:1" x14ac:dyDescent="0.25">
      <c r="A723" s="46"/>
    </row>
    <row r="724" spans="1:1" x14ac:dyDescent="0.25">
      <c r="A724" s="46"/>
    </row>
    <row r="725" spans="1:1" x14ac:dyDescent="0.25">
      <c r="A725" s="46"/>
    </row>
    <row r="726" spans="1:1" x14ac:dyDescent="0.25">
      <c r="A726" s="46"/>
    </row>
    <row r="727" spans="1:1" x14ac:dyDescent="0.25">
      <c r="A727" s="46"/>
    </row>
    <row r="728" spans="1:1" x14ac:dyDescent="0.25">
      <c r="A728" s="46"/>
    </row>
    <row r="729" spans="1:1" x14ac:dyDescent="0.25">
      <c r="A729" s="46"/>
    </row>
    <row r="730" spans="1:1" x14ac:dyDescent="0.25">
      <c r="A730" s="46"/>
    </row>
    <row r="731" spans="1:1" x14ac:dyDescent="0.25">
      <c r="A731" s="46"/>
    </row>
    <row r="732" spans="1:1" x14ac:dyDescent="0.25">
      <c r="A732" s="46"/>
    </row>
    <row r="733" spans="1:1" x14ac:dyDescent="0.25">
      <c r="A733" s="46"/>
    </row>
    <row r="734" spans="1:1" x14ac:dyDescent="0.25">
      <c r="A734" s="46"/>
    </row>
    <row r="735" spans="1:1" x14ac:dyDescent="0.25">
      <c r="A735" s="46"/>
    </row>
    <row r="736" spans="1:1" x14ac:dyDescent="0.25">
      <c r="A736" s="46"/>
    </row>
    <row r="737" spans="1:1" x14ac:dyDescent="0.25">
      <c r="A737" s="46"/>
    </row>
    <row r="738" spans="1:1" x14ac:dyDescent="0.25">
      <c r="A738" s="46"/>
    </row>
    <row r="739" spans="1:1" x14ac:dyDescent="0.25">
      <c r="A739" s="46"/>
    </row>
    <row r="740" spans="1:1" x14ac:dyDescent="0.25">
      <c r="A740" s="46"/>
    </row>
    <row r="741" spans="1:1" x14ac:dyDescent="0.25">
      <c r="A741" s="46"/>
    </row>
    <row r="742" spans="1:1" x14ac:dyDescent="0.25">
      <c r="A742" s="46"/>
    </row>
    <row r="743" spans="1:1" x14ac:dyDescent="0.25">
      <c r="A743" s="46"/>
    </row>
    <row r="744" spans="1:1" x14ac:dyDescent="0.25">
      <c r="A744" s="46"/>
    </row>
    <row r="745" spans="1:1" x14ac:dyDescent="0.25">
      <c r="A745" s="46"/>
    </row>
    <row r="746" spans="1:1" x14ac:dyDescent="0.25">
      <c r="A746" s="46"/>
    </row>
    <row r="747" spans="1:1" x14ac:dyDescent="0.25">
      <c r="A747" s="46"/>
    </row>
    <row r="748" spans="1:1" x14ac:dyDescent="0.25">
      <c r="A748" s="46"/>
    </row>
    <row r="749" spans="1:1" x14ac:dyDescent="0.25">
      <c r="A749" s="46"/>
    </row>
    <row r="750" spans="1:1" x14ac:dyDescent="0.25">
      <c r="A750" s="46"/>
    </row>
    <row r="751" spans="1:1" x14ac:dyDescent="0.25">
      <c r="A751" s="46"/>
    </row>
    <row r="752" spans="1:1" x14ac:dyDescent="0.25">
      <c r="A752" s="46"/>
    </row>
    <row r="753" spans="1:1" x14ac:dyDescent="0.25">
      <c r="A753" s="46"/>
    </row>
    <row r="754" spans="1:1" x14ac:dyDescent="0.25">
      <c r="A754" s="46"/>
    </row>
    <row r="755" spans="1:1" x14ac:dyDescent="0.25">
      <c r="A755" s="46"/>
    </row>
    <row r="756" spans="1:1" x14ac:dyDescent="0.25">
      <c r="A756" s="46"/>
    </row>
    <row r="757" spans="1:1" x14ac:dyDescent="0.25">
      <c r="A757" s="46"/>
    </row>
    <row r="758" spans="1:1" x14ac:dyDescent="0.25">
      <c r="A758" s="46"/>
    </row>
    <row r="759" spans="1:1" x14ac:dyDescent="0.25">
      <c r="A759" s="46"/>
    </row>
    <row r="760" spans="1:1" x14ac:dyDescent="0.25">
      <c r="A760" s="46"/>
    </row>
    <row r="761" spans="1:1" x14ac:dyDescent="0.25">
      <c r="A761" s="46"/>
    </row>
    <row r="762" spans="1:1" x14ac:dyDescent="0.25">
      <c r="A762" s="46"/>
    </row>
    <row r="763" spans="1:1" x14ac:dyDescent="0.25">
      <c r="A763" s="46"/>
    </row>
    <row r="764" spans="1:1" x14ac:dyDescent="0.25">
      <c r="A764" s="46"/>
    </row>
    <row r="765" spans="1:1" x14ac:dyDescent="0.25">
      <c r="A765" s="46"/>
    </row>
    <row r="766" spans="1:1" x14ac:dyDescent="0.25">
      <c r="A766" s="46"/>
    </row>
    <row r="767" spans="1:1" x14ac:dyDescent="0.25">
      <c r="A767" s="46"/>
    </row>
    <row r="768" spans="1:1" x14ac:dyDescent="0.25">
      <c r="A768" s="46"/>
    </row>
    <row r="769" spans="1:1" x14ac:dyDescent="0.25">
      <c r="A769" s="46"/>
    </row>
    <row r="770" spans="1:1" x14ac:dyDescent="0.25">
      <c r="A770" s="46"/>
    </row>
    <row r="771" spans="1:1" x14ac:dyDescent="0.25">
      <c r="A771" s="46"/>
    </row>
    <row r="772" spans="1:1" x14ac:dyDescent="0.25">
      <c r="A772" s="46"/>
    </row>
    <row r="773" spans="1:1" x14ac:dyDescent="0.25">
      <c r="A773" s="46"/>
    </row>
    <row r="774" spans="1:1" x14ac:dyDescent="0.25">
      <c r="A774" s="46"/>
    </row>
    <row r="775" spans="1:1" x14ac:dyDescent="0.25">
      <c r="A775" s="46"/>
    </row>
    <row r="776" spans="1:1" x14ac:dyDescent="0.25">
      <c r="A776" s="46"/>
    </row>
    <row r="777" spans="1:1" x14ac:dyDescent="0.25">
      <c r="A777" s="46"/>
    </row>
    <row r="778" spans="1:1" x14ac:dyDescent="0.25">
      <c r="A778" s="46"/>
    </row>
    <row r="779" spans="1:1" x14ac:dyDescent="0.25">
      <c r="A779" s="46"/>
    </row>
    <row r="780" spans="1:1" x14ac:dyDescent="0.25">
      <c r="A780" s="46"/>
    </row>
    <row r="781" spans="1:1" x14ac:dyDescent="0.25">
      <c r="A781" s="46"/>
    </row>
    <row r="782" spans="1:1" x14ac:dyDescent="0.25">
      <c r="A782" s="46"/>
    </row>
    <row r="783" spans="1:1" x14ac:dyDescent="0.25">
      <c r="A783" s="46"/>
    </row>
    <row r="784" spans="1:1" x14ac:dyDescent="0.25">
      <c r="A784" s="46"/>
    </row>
    <row r="785" spans="1:1" x14ac:dyDescent="0.25">
      <c r="A785" s="46"/>
    </row>
    <row r="786" spans="1:1" x14ac:dyDescent="0.25">
      <c r="A786" s="46"/>
    </row>
    <row r="787" spans="1:1" x14ac:dyDescent="0.25">
      <c r="A787" s="46"/>
    </row>
    <row r="788" spans="1:1" x14ac:dyDescent="0.25">
      <c r="A788" s="46"/>
    </row>
    <row r="789" spans="1:1" x14ac:dyDescent="0.25">
      <c r="A789" s="46"/>
    </row>
    <row r="790" spans="1:1" x14ac:dyDescent="0.25">
      <c r="A790" s="46"/>
    </row>
    <row r="791" spans="1:1" x14ac:dyDescent="0.25">
      <c r="A791" s="46"/>
    </row>
    <row r="792" spans="1:1" x14ac:dyDescent="0.25">
      <c r="A792" s="46"/>
    </row>
    <row r="793" spans="1:1" x14ac:dyDescent="0.25">
      <c r="A793" s="46"/>
    </row>
    <row r="794" spans="1:1" x14ac:dyDescent="0.25">
      <c r="A794" s="46"/>
    </row>
    <row r="795" spans="1:1" x14ac:dyDescent="0.25">
      <c r="A795" s="46"/>
    </row>
    <row r="796" spans="1:1" x14ac:dyDescent="0.25">
      <c r="A796" s="46"/>
    </row>
    <row r="797" spans="1:1" x14ac:dyDescent="0.25">
      <c r="A797" s="46"/>
    </row>
    <row r="798" spans="1:1" x14ac:dyDescent="0.25">
      <c r="A798" s="46"/>
    </row>
    <row r="799" spans="1:1" x14ac:dyDescent="0.25">
      <c r="A799" s="46"/>
    </row>
    <row r="800" spans="1:1" x14ac:dyDescent="0.25">
      <c r="A800" s="46"/>
    </row>
    <row r="801" spans="1:1" x14ac:dyDescent="0.25">
      <c r="A801" s="46"/>
    </row>
    <row r="802" spans="1:1" x14ac:dyDescent="0.25">
      <c r="A802" s="46"/>
    </row>
    <row r="803" spans="1:1" x14ac:dyDescent="0.25">
      <c r="A803" s="46"/>
    </row>
    <row r="804" spans="1:1" x14ac:dyDescent="0.25">
      <c r="A804" s="46"/>
    </row>
    <row r="805" spans="1:1" x14ac:dyDescent="0.25">
      <c r="A805" s="46"/>
    </row>
    <row r="806" spans="1:1" x14ac:dyDescent="0.25">
      <c r="A806" s="46"/>
    </row>
    <row r="807" spans="1:1" x14ac:dyDescent="0.25">
      <c r="A807" s="46"/>
    </row>
    <row r="808" spans="1:1" x14ac:dyDescent="0.25">
      <c r="A808" s="46"/>
    </row>
    <row r="809" spans="1:1" x14ac:dyDescent="0.25">
      <c r="A809" s="46"/>
    </row>
    <row r="810" spans="1:1" x14ac:dyDescent="0.25">
      <c r="A810" s="46"/>
    </row>
    <row r="811" spans="1:1" x14ac:dyDescent="0.25">
      <c r="A811" s="46"/>
    </row>
    <row r="812" spans="1:1" x14ac:dyDescent="0.25">
      <c r="A812" s="46"/>
    </row>
    <row r="813" spans="1:1" x14ac:dyDescent="0.25">
      <c r="A813" s="46"/>
    </row>
    <row r="814" spans="1:1" x14ac:dyDescent="0.25">
      <c r="A814" s="46"/>
    </row>
    <row r="815" spans="1:1" x14ac:dyDescent="0.25">
      <c r="A815" s="46"/>
    </row>
    <row r="816" spans="1:1" x14ac:dyDescent="0.25">
      <c r="A816" s="46"/>
    </row>
    <row r="817" spans="1:1" x14ac:dyDescent="0.25">
      <c r="A817" s="46"/>
    </row>
    <row r="818" spans="1:1" x14ac:dyDescent="0.25">
      <c r="A818" s="46"/>
    </row>
    <row r="819" spans="1:1" x14ac:dyDescent="0.25">
      <c r="A819" s="46"/>
    </row>
    <row r="820" spans="1:1" x14ac:dyDescent="0.25">
      <c r="A820" s="46"/>
    </row>
    <row r="821" spans="1:1" x14ac:dyDescent="0.25">
      <c r="A821" s="46"/>
    </row>
    <row r="822" spans="1:1" x14ac:dyDescent="0.25">
      <c r="A822" s="46"/>
    </row>
    <row r="823" spans="1:1" x14ac:dyDescent="0.25">
      <c r="A823" s="46"/>
    </row>
    <row r="824" spans="1:1" x14ac:dyDescent="0.25">
      <c r="A824" s="46"/>
    </row>
    <row r="825" spans="1:1" x14ac:dyDescent="0.25">
      <c r="A825" s="46"/>
    </row>
    <row r="826" spans="1:1" x14ac:dyDescent="0.25">
      <c r="A826" s="46"/>
    </row>
    <row r="827" spans="1:1" x14ac:dyDescent="0.25">
      <c r="A827" s="46"/>
    </row>
    <row r="828" spans="1:1" x14ac:dyDescent="0.25">
      <c r="A828" s="46"/>
    </row>
    <row r="829" spans="1:1" x14ac:dyDescent="0.25">
      <c r="A829" s="46"/>
    </row>
    <row r="830" spans="1:1" x14ac:dyDescent="0.25">
      <c r="A830" s="46"/>
    </row>
    <row r="831" spans="1:1" x14ac:dyDescent="0.25">
      <c r="A831" s="46"/>
    </row>
    <row r="832" spans="1:1" x14ac:dyDescent="0.25">
      <c r="A832" s="46"/>
    </row>
    <row r="833" spans="1:1" x14ac:dyDescent="0.25">
      <c r="A833" s="46"/>
    </row>
    <row r="834" spans="1:1" x14ac:dyDescent="0.25">
      <c r="A834" s="46"/>
    </row>
    <row r="835" spans="1:1" x14ac:dyDescent="0.25">
      <c r="A835" s="46"/>
    </row>
    <row r="836" spans="1:1" x14ac:dyDescent="0.25">
      <c r="A836" s="46"/>
    </row>
    <row r="837" spans="1:1" x14ac:dyDescent="0.25">
      <c r="A837" s="46"/>
    </row>
    <row r="838" spans="1:1" x14ac:dyDescent="0.25">
      <c r="A838" s="46"/>
    </row>
    <row r="839" spans="1:1" x14ac:dyDescent="0.25">
      <c r="A839" s="46"/>
    </row>
    <row r="840" spans="1:1" x14ac:dyDescent="0.25">
      <c r="A840" s="46"/>
    </row>
    <row r="841" spans="1:1" x14ac:dyDescent="0.25">
      <c r="A841" s="46"/>
    </row>
    <row r="842" spans="1:1" x14ac:dyDescent="0.25">
      <c r="A842" s="46"/>
    </row>
    <row r="843" spans="1:1" x14ac:dyDescent="0.25">
      <c r="A843" s="46"/>
    </row>
    <row r="844" spans="1:1" x14ac:dyDescent="0.25">
      <c r="A844" s="46"/>
    </row>
    <row r="845" spans="1:1" x14ac:dyDescent="0.25">
      <c r="A845" s="46"/>
    </row>
    <row r="846" spans="1:1" x14ac:dyDescent="0.25">
      <c r="A846" s="46"/>
    </row>
    <row r="847" spans="1:1" x14ac:dyDescent="0.25">
      <c r="A847" s="46"/>
    </row>
    <row r="848" spans="1:1" x14ac:dyDescent="0.25">
      <c r="A848" s="46"/>
    </row>
    <row r="849" spans="1:1" x14ac:dyDescent="0.25">
      <c r="A849" s="46"/>
    </row>
    <row r="850" spans="1:1" x14ac:dyDescent="0.25">
      <c r="A850" s="46"/>
    </row>
    <row r="851" spans="1:1" x14ac:dyDescent="0.25">
      <c r="A851" s="46"/>
    </row>
    <row r="852" spans="1:1" x14ac:dyDescent="0.25">
      <c r="A852" s="46"/>
    </row>
    <row r="853" spans="1:1" x14ac:dyDescent="0.25">
      <c r="A853" s="46"/>
    </row>
    <row r="854" spans="1:1" x14ac:dyDescent="0.25">
      <c r="A854" s="46"/>
    </row>
    <row r="855" spans="1:1" x14ac:dyDescent="0.25">
      <c r="A855" s="46"/>
    </row>
    <row r="856" spans="1:1" x14ac:dyDescent="0.25">
      <c r="A856" s="46"/>
    </row>
    <row r="857" spans="1:1" x14ac:dyDescent="0.25">
      <c r="A857" s="46"/>
    </row>
    <row r="858" spans="1:1" x14ac:dyDescent="0.25">
      <c r="A858" s="46"/>
    </row>
    <row r="859" spans="1:1" x14ac:dyDescent="0.25">
      <c r="A859" s="46"/>
    </row>
    <row r="860" spans="1:1" x14ac:dyDescent="0.25">
      <c r="A860" s="46"/>
    </row>
    <row r="861" spans="1:1" x14ac:dyDescent="0.25">
      <c r="A861" s="46"/>
    </row>
    <row r="862" spans="1:1" x14ac:dyDescent="0.25">
      <c r="A862" s="46"/>
    </row>
    <row r="863" spans="1:1" x14ac:dyDescent="0.25">
      <c r="A863" s="46"/>
    </row>
    <row r="864" spans="1:1" x14ac:dyDescent="0.25">
      <c r="A864" s="46"/>
    </row>
    <row r="865" spans="1:1" x14ac:dyDescent="0.25">
      <c r="A865" s="46"/>
    </row>
    <row r="866" spans="1:1" x14ac:dyDescent="0.25">
      <c r="A866" s="46"/>
    </row>
    <row r="867" spans="1:1" x14ac:dyDescent="0.25">
      <c r="A867" s="46"/>
    </row>
    <row r="868" spans="1:1" x14ac:dyDescent="0.25">
      <c r="A868" s="46"/>
    </row>
    <row r="869" spans="1:1" x14ac:dyDescent="0.25">
      <c r="A869" s="46"/>
    </row>
    <row r="870" spans="1:1" x14ac:dyDescent="0.25">
      <c r="A870" s="46"/>
    </row>
    <row r="871" spans="1:1" x14ac:dyDescent="0.25">
      <c r="A871" s="46"/>
    </row>
    <row r="872" spans="1:1" x14ac:dyDescent="0.25">
      <c r="A872" s="46"/>
    </row>
    <row r="873" spans="1:1" x14ac:dyDescent="0.25">
      <c r="A873" s="46"/>
    </row>
    <row r="874" spans="1:1" x14ac:dyDescent="0.25">
      <c r="A874" s="46"/>
    </row>
    <row r="875" spans="1:1" x14ac:dyDescent="0.25">
      <c r="A875" s="46"/>
    </row>
    <row r="876" spans="1:1" x14ac:dyDescent="0.25">
      <c r="A876" s="46"/>
    </row>
    <row r="877" spans="1:1" x14ac:dyDescent="0.25">
      <c r="A877" s="46"/>
    </row>
    <row r="878" spans="1:1" x14ac:dyDescent="0.25">
      <c r="A878" s="46"/>
    </row>
    <row r="879" spans="1:1" x14ac:dyDescent="0.25">
      <c r="A879" s="46"/>
    </row>
    <row r="880" spans="1:1" x14ac:dyDescent="0.25">
      <c r="A880" s="46"/>
    </row>
    <row r="881" spans="1:1" x14ac:dyDescent="0.25">
      <c r="A881" s="46"/>
    </row>
    <row r="882" spans="1:1" x14ac:dyDescent="0.25">
      <c r="A882" s="46"/>
    </row>
    <row r="883" spans="1:1" x14ac:dyDescent="0.25">
      <c r="A883" s="46"/>
    </row>
    <row r="884" spans="1:1" x14ac:dyDescent="0.25">
      <c r="A884" s="46"/>
    </row>
    <row r="885" spans="1:1" x14ac:dyDescent="0.25">
      <c r="A885" s="46"/>
    </row>
    <row r="886" spans="1:1" x14ac:dyDescent="0.25">
      <c r="A886" s="46"/>
    </row>
    <row r="887" spans="1:1" x14ac:dyDescent="0.25">
      <c r="A887" s="46"/>
    </row>
    <row r="888" spans="1:1" x14ac:dyDescent="0.25">
      <c r="A888" s="46"/>
    </row>
    <row r="889" spans="1:1" x14ac:dyDescent="0.25">
      <c r="A889" s="46"/>
    </row>
    <row r="890" spans="1:1" x14ac:dyDescent="0.25">
      <c r="A890" s="46"/>
    </row>
    <row r="891" spans="1:1" x14ac:dyDescent="0.25">
      <c r="A891" s="46"/>
    </row>
    <row r="892" spans="1:1" x14ac:dyDescent="0.25">
      <c r="A892" s="46"/>
    </row>
    <row r="893" spans="1:1" x14ac:dyDescent="0.25">
      <c r="A893" s="46"/>
    </row>
    <row r="894" spans="1:1" x14ac:dyDescent="0.25">
      <c r="A894" s="46"/>
    </row>
    <row r="895" spans="1:1" x14ac:dyDescent="0.25">
      <c r="A895" s="46"/>
    </row>
    <row r="896" spans="1:1" x14ac:dyDescent="0.25">
      <c r="A896" s="46"/>
    </row>
    <row r="897" spans="1:1" x14ac:dyDescent="0.25">
      <c r="A897" s="46"/>
    </row>
    <row r="898" spans="1:1" x14ac:dyDescent="0.25">
      <c r="A898" s="46"/>
    </row>
    <row r="899" spans="1:1" x14ac:dyDescent="0.25">
      <c r="A899" s="46"/>
    </row>
    <row r="900" spans="1:1" x14ac:dyDescent="0.25">
      <c r="A900" s="46"/>
    </row>
    <row r="901" spans="1:1" x14ac:dyDescent="0.25">
      <c r="A901" s="46"/>
    </row>
    <row r="902" spans="1:1" x14ac:dyDescent="0.25">
      <c r="A902" s="46"/>
    </row>
    <row r="903" spans="1:1" x14ac:dyDescent="0.25">
      <c r="A903" s="46"/>
    </row>
    <row r="904" spans="1:1" x14ac:dyDescent="0.25">
      <c r="A904" s="46"/>
    </row>
    <row r="905" spans="1:1" x14ac:dyDescent="0.25">
      <c r="A905" s="46"/>
    </row>
    <row r="906" spans="1:1" x14ac:dyDescent="0.25">
      <c r="A906" s="46"/>
    </row>
    <row r="907" spans="1:1" x14ac:dyDescent="0.25">
      <c r="A907" s="46"/>
    </row>
    <row r="908" spans="1:1" x14ac:dyDescent="0.25">
      <c r="A908" s="46"/>
    </row>
    <row r="909" spans="1:1" x14ac:dyDescent="0.25">
      <c r="A909" s="46"/>
    </row>
    <row r="910" spans="1:1" x14ac:dyDescent="0.25">
      <c r="A910" s="46"/>
    </row>
    <row r="911" spans="1:1" x14ac:dyDescent="0.25">
      <c r="A911" s="46"/>
    </row>
    <row r="912" spans="1:1" x14ac:dyDescent="0.25">
      <c r="A912" s="46"/>
    </row>
    <row r="913" spans="1:1" x14ac:dyDescent="0.25">
      <c r="A913" s="46"/>
    </row>
    <row r="914" spans="1:1" x14ac:dyDescent="0.25">
      <c r="A914" s="46"/>
    </row>
    <row r="915" spans="1:1" x14ac:dyDescent="0.25">
      <c r="A915" s="46"/>
    </row>
    <row r="916" spans="1:1" x14ac:dyDescent="0.25">
      <c r="A916" s="46"/>
    </row>
    <row r="917" spans="1:1" x14ac:dyDescent="0.25">
      <c r="A917" s="46"/>
    </row>
    <row r="918" spans="1:1" x14ac:dyDescent="0.25">
      <c r="A918" s="46"/>
    </row>
    <row r="919" spans="1:1" x14ac:dyDescent="0.25">
      <c r="A919" s="46"/>
    </row>
    <row r="920" spans="1:1" x14ac:dyDescent="0.25">
      <c r="A920" s="46"/>
    </row>
    <row r="921" spans="1:1" x14ac:dyDescent="0.25">
      <c r="A921" s="46"/>
    </row>
    <row r="922" spans="1:1" x14ac:dyDescent="0.25">
      <c r="A922" s="46"/>
    </row>
    <row r="923" spans="1:1" x14ac:dyDescent="0.25">
      <c r="A923" s="46"/>
    </row>
    <row r="924" spans="1:1" x14ac:dyDescent="0.25">
      <c r="A924" s="46"/>
    </row>
    <row r="925" spans="1:1" x14ac:dyDescent="0.25">
      <c r="A925" s="46"/>
    </row>
    <row r="926" spans="1:1" x14ac:dyDescent="0.25">
      <c r="A926" s="46"/>
    </row>
    <row r="927" spans="1:1" x14ac:dyDescent="0.25">
      <c r="A927" s="46"/>
    </row>
    <row r="928" spans="1:1" x14ac:dyDescent="0.25">
      <c r="A928" s="46"/>
    </row>
    <row r="929" spans="1:1" x14ac:dyDescent="0.25">
      <c r="A929" s="46"/>
    </row>
    <row r="930" spans="1:1" x14ac:dyDescent="0.25">
      <c r="A930" s="46"/>
    </row>
    <row r="931" spans="1:1" x14ac:dyDescent="0.25">
      <c r="A931" s="46"/>
    </row>
    <row r="932" spans="1:1" x14ac:dyDescent="0.25">
      <c r="A932" s="46"/>
    </row>
    <row r="933" spans="1:1" x14ac:dyDescent="0.25">
      <c r="A933" s="46"/>
    </row>
    <row r="934" spans="1:1" x14ac:dyDescent="0.25">
      <c r="A934" s="46"/>
    </row>
    <row r="935" spans="1:1" x14ac:dyDescent="0.25">
      <c r="A935" s="46"/>
    </row>
    <row r="936" spans="1:1" x14ac:dyDescent="0.25">
      <c r="A936" s="46"/>
    </row>
    <row r="937" spans="1:1" x14ac:dyDescent="0.25">
      <c r="A937" s="46"/>
    </row>
    <row r="938" spans="1:1" x14ac:dyDescent="0.25">
      <c r="A938" s="46"/>
    </row>
    <row r="939" spans="1:1" x14ac:dyDescent="0.25">
      <c r="A939" s="46"/>
    </row>
    <row r="940" spans="1:1" x14ac:dyDescent="0.25">
      <c r="A940" s="46"/>
    </row>
    <row r="941" spans="1:1" x14ac:dyDescent="0.25">
      <c r="A941" s="46"/>
    </row>
    <row r="942" spans="1:1" x14ac:dyDescent="0.25">
      <c r="A942" s="46"/>
    </row>
    <row r="943" spans="1:1" x14ac:dyDescent="0.25">
      <c r="A943" s="46"/>
    </row>
    <row r="944" spans="1:1" x14ac:dyDescent="0.25">
      <c r="A944" s="46"/>
    </row>
    <row r="945" spans="1:1" x14ac:dyDescent="0.25">
      <c r="A945" s="46"/>
    </row>
    <row r="946" spans="1:1" x14ac:dyDescent="0.25">
      <c r="A946" s="46"/>
    </row>
    <row r="947" spans="1:1" x14ac:dyDescent="0.25">
      <c r="A947" s="46"/>
    </row>
    <row r="948" spans="1:1" x14ac:dyDescent="0.25">
      <c r="A948" s="46"/>
    </row>
    <row r="949" spans="1:1" x14ac:dyDescent="0.25">
      <c r="A949" s="46"/>
    </row>
    <row r="950" spans="1:1" x14ac:dyDescent="0.25">
      <c r="A950" s="46"/>
    </row>
    <row r="951" spans="1:1" x14ac:dyDescent="0.25">
      <c r="A951" s="46"/>
    </row>
    <row r="952" spans="1:1" x14ac:dyDescent="0.25">
      <c r="A952" s="46"/>
    </row>
    <row r="953" spans="1:1" x14ac:dyDescent="0.25">
      <c r="A953" s="46"/>
    </row>
    <row r="954" spans="1:1" x14ac:dyDescent="0.25">
      <c r="A954" s="46"/>
    </row>
    <row r="955" spans="1:1" x14ac:dyDescent="0.25">
      <c r="A955" s="46"/>
    </row>
    <row r="956" spans="1:1" x14ac:dyDescent="0.25">
      <c r="A956" s="46"/>
    </row>
    <row r="957" spans="1:1" x14ac:dyDescent="0.25">
      <c r="A957" s="46"/>
    </row>
    <row r="958" spans="1:1" x14ac:dyDescent="0.25">
      <c r="A958" s="46"/>
    </row>
    <row r="959" spans="1:1" x14ac:dyDescent="0.25">
      <c r="A959" s="46"/>
    </row>
    <row r="960" spans="1:1" x14ac:dyDescent="0.25">
      <c r="A960" s="46"/>
    </row>
    <row r="961" spans="1:1" x14ac:dyDescent="0.25">
      <c r="A961" s="46"/>
    </row>
    <row r="962" spans="1:1" x14ac:dyDescent="0.25">
      <c r="A962" s="46"/>
    </row>
    <row r="963" spans="1:1" x14ac:dyDescent="0.25">
      <c r="A963" s="46"/>
    </row>
    <row r="964" spans="1:1" x14ac:dyDescent="0.25">
      <c r="A964" s="46"/>
    </row>
    <row r="965" spans="1:1" x14ac:dyDescent="0.25">
      <c r="A965" s="46"/>
    </row>
    <row r="966" spans="1:1" x14ac:dyDescent="0.25">
      <c r="A966" s="46"/>
    </row>
    <row r="967" spans="1:1" x14ac:dyDescent="0.25">
      <c r="A967" s="46"/>
    </row>
    <row r="968" spans="1:1" x14ac:dyDescent="0.25">
      <c r="A968" s="46"/>
    </row>
    <row r="969" spans="1:1" x14ac:dyDescent="0.25">
      <c r="A969" s="46"/>
    </row>
    <row r="970" spans="1:1" x14ac:dyDescent="0.25">
      <c r="A970" s="46"/>
    </row>
    <row r="971" spans="1:1" x14ac:dyDescent="0.25">
      <c r="A971" s="46"/>
    </row>
    <row r="972" spans="1:1" x14ac:dyDescent="0.25">
      <c r="A972" s="46"/>
    </row>
    <row r="973" spans="1:1" x14ac:dyDescent="0.25">
      <c r="A973" s="46"/>
    </row>
    <row r="974" spans="1:1" x14ac:dyDescent="0.25">
      <c r="A974" s="46"/>
    </row>
    <row r="975" spans="1:1" x14ac:dyDescent="0.25">
      <c r="A975" s="46"/>
    </row>
    <row r="976" spans="1:1" x14ac:dyDescent="0.25">
      <c r="A976" s="46"/>
    </row>
    <row r="977" spans="1:1" x14ac:dyDescent="0.25">
      <c r="A977" s="46"/>
    </row>
    <row r="978" spans="1:1" x14ac:dyDescent="0.25">
      <c r="A978" s="46"/>
    </row>
    <row r="979" spans="1:1" x14ac:dyDescent="0.25">
      <c r="A979" s="46"/>
    </row>
    <row r="980" spans="1:1" x14ac:dyDescent="0.25">
      <c r="A980" s="46"/>
    </row>
    <row r="981" spans="1:1" x14ac:dyDescent="0.25">
      <c r="A981" s="46"/>
    </row>
    <row r="982" spans="1:1" x14ac:dyDescent="0.25">
      <c r="A982" s="46"/>
    </row>
    <row r="983" spans="1:1" x14ac:dyDescent="0.25">
      <c r="A983" s="46"/>
    </row>
    <row r="984" spans="1:1" x14ac:dyDescent="0.25">
      <c r="A984" s="46"/>
    </row>
    <row r="985" spans="1:1" x14ac:dyDescent="0.25">
      <c r="A985" s="46"/>
    </row>
    <row r="986" spans="1:1" x14ac:dyDescent="0.25">
      <c r="A986" s="46"/>
    </row>
    <row r="987" spans="1:1" x14ac:dyDescent="0.25">
      <c r="A987" s="46"/>
    </row>
    <row r="988" spans="1:1" x14ac:dyDescent="0.25">
      <c r="A988" s="46"/>
    </row>
    <row r="989" spans="1:1" x14ac:dyDescent="0.25">
      <c r="A989" s="46"/>
    </row>
    <row r="990" spans="1:1" x14ac:dyDescent="0.25">
      <c r="A990" s="46"/>
    </row>
    <row r="991" spans="1:1" x14ac:dyDescent="0.25">
      <c r="A991" s="46"/>
    </row>
    <row r="992" spans="1:1" x14ac:dyDescent="0.25">
      <c r="A992" s="46"/>
    </row>
    <row r="993" spans="1:1" x14ac:dyDescent="0.25">
      <c r="A993" s="46"/>
    </row>
    <row r="994" spans="1:1" x14ac:dyDescent="0.25">
      <c r="A994" s="46"/>
    </row>
    <row r="995" spans="1:1" x14ac:dyDescent="0.25">
      <c r="A995" s="46"/>
    </row>
    <row r="996" spans="1:1" x14ac:dyDescent="0.25">
      <c r="A996" s="46"/>
    </row>
    <row r="997" spans="1:1" x14ac:dyDescent="0.25">
      <c r="A997" s="46"/>
    </row>
    <row r="998" spans="1:1" x14ac:dyDescent="0.25">
      <c r="A998" s="46"/>
    </row>
    <row r="999" spans="1:1" x14ac:dyDescent="0.25">
      <c r="A999" s="46"/>
    </row>
    <row r="1000" spans="1:1" x14ac:dyDescent="0.25">
      <c r="A1000" s="46"/>
    </row>
    <row r="1001" spans="1:1" x14ac:dyDescent="0.25">
      <c r="A1001" s="46"/>
    </row>
    <row r="1002" spans="1:1" x14ac:dyDescent="0.25">
      <c r="A1002" s="46"/>
    </row>
    <row r="1003" spans="1:1" x14ac:dyDescent="0.25">
      <c r="A1003" s="46"/>
    </row>
    <row r="1004" spans="1:1" x14ac:dyDescent="0.25">
      <c r="A1004" s="46"/>
    </row>
    <row r="1005" spans="1:1" x14ac:dyDescent="0.25">
      <c r="A1005" s="46"/>
    </row>
    <row r="1006" spans="1:1" x14ac:dyDescent="0.25">
      <c r="A1006" s="46"/>
    </row>
    <row r="1007" spans="1:1" x14ac:dyDescent="0.25">
      <c r="A1007" s="46"/>
    </row>
    <row r="1008" spans="1:1" x14ac:dyDescent="0.25">
      <c r="A1008" s="46"/>
    </row>
    <row r="1009" spans="1:1" x14ac:dyDescent="0.25">
      <c r="A1009" s="46"/>
    </row>
    <row r="1010" spans="1:1" x14ac:dyDescent="0.25">
      <c r="A1010" s="46"/>
    </row>
    <row r="1011" spans="1:1" x14ac:dyDescent="0.25">
      <c r="A1011" s="46"/>
    </row>
    <row r="1012" spans="1:1" x14ac:dyDescent="0.25">
      <c r="A1012" s="46"/>
    </row>
    <row r="1013" spans="1:1" x14ac:dyDescent="0.25">
      <c r="A1013" s="46"/>
    </row>
    <row r="1014" spans="1:1" x14ac:dyDescent="0.25">
      <c r="A1014" s="46"/>
    </row>
    <row r="1015" spans="1:1" x14ac:dyDescent="0.25">
      <c r="A1015" s="46"/>
    </row>
    <row r="1016" spans="1:1" x14ac:dyDescent="0.25">
      <c r="A1016" s="46"/>
    </row>
    <row r="1017" spans="1:1" x14ac:dyDescent="0.25">
      <c r="A1017" s="46"/>
    </row>
    <row r="1018" spans="1:1" x14ac:dyDescent="0.25">
      <c r="A1018" s="46"/>
    </row>
    <row r="1019" spans="1:1" x14ac:dyDescent="0.25">
      <c r="A1019" s="46"/>
    </row>
    <row r="1020" spans="1:1" x14ac:dyDescent="0.25">
      <c r="A1020" s="46"/>
    </row>
    <row r="1021" spans="1:1" x14ac:dyDescent="0.25">
      <c r="A1021" s="46"/>
    </row>
    <row r="1022" spans="1:1" x14ac:dyDescent="0.25">
      <c r="A1022" s="46"/>
    </row>
    <row r="1023" spans="1:1" x14ac:dyDescent="0.25">
      <c r="A1023" s="46"/>
    </row>
    <row r="1024" spans="1:1" x14ac:dyDescent="0.25">
      <c r="A1024" s="46"/>
    </row>
    <row r="1025" spans="1:1" x14ac:dyDescent="0.25">
      <c r="A1025" s="46"/>
    </row>
    <row r="1026" spans="1:1" x14ac:dyDescent="0.25">
      <c r="A1026" s="46"/>
    </row>
    <row r="1027" spans="1:1" x14ac:dyDescent="0.25">
      <c r="A1027" s="46"/>
    </row>
    <row r="1028" spans="1:1" x14ac:dyDescent="0.25">
      <c r="A1028" s="46"/>
    </row>
    <row r="1029" spans="1:1" x14ac:dyDescent="0.25">
      <c r="A1029" s="46"/>
    </row>
    <row r="1030" spans="1:1" x14ac:dyDescent="0.25">
      <c r="A1030" s="46"/>
    </row>
    <row r="1031" spans="1:1" x14ac:dyDescent="0.25">
      <c r="A1031" s="46"/>
    </row>
    <row r="1032" spans="1:1" x14ac:dyDescent="0.25">
      <c r="A1032" s="46"/>
    </row>
    <row r="1033" spans="1:1" x14ac:dyDescent="0.25">
      <c r="A1033" s="46"/>
    </row>
    <row r="1034" spans="1:1" x14ac:dyDescent="0.25">
      <c r="A1034" s="46"/>
    </row>
    <row r="1035" spans="1:1" x14ac:dyDescent="0.25">
      <c r="A1035" s="46"/>
    </row>
    <row r="1036" spans="1:1" x14ac:dyDescent="0.25">
      <c r="A1036" s="46"/>
    </row>
    <row r="1037" spans="1:1" x14ac:dyDescent="0.25">
      <c r="A1037" s="46"/>
    </row>
    <row r="1038" spans="1:1" x14ac:dyDescent="0.25">
      <c r="A1038" s="46"/>
    </row>
    <row r="1039" spans="1:1" x14ac:dyDescent="0.25">
      <c r="A1039" s="46"/>
    </row>
    <row r="1040" spans="1:1" x14ac:dyDescent="0.25">
      <c r="A1040" s="46"/>
    </row>
    <row r="1041" spans="1:1" x14ac:dyDescent="0.25">
      <c r="A1041" s="46"/>
    </row>
    <row r="1042" spans="1:1" x14ac:dyDescent="0.25">
      <c r="A1042" s="46"/>
    </row>
    <row r="1043" spans="1:1" x14ac:dyDescent="0.25">
      <c r="A1043" s="46"/>
    </row>
    <row r="1044" spans="1:1" x14ac:dyDescent="0.25">
      <c r="A1044" s="46"/>
    </row>
    <row r="1045" spans="1:1" x14ac:dyDescent="0.25">
      <c r="A1045" s="46"/>
    </row>
    <row r="1046" spans="1:1" x14ac:dyDescent="0.25">
      <c r="A1046" s="46"/>
    </row>
    <row r="1047" spans="1:1" x14ac:dyDescent="0.25">
      <c r="A1047" s="46"/>
    </row>
    <row r="1048" spans="1:1" x14ac:dyDescent="0.25">
      <c r="A1048" s="46"/>
    </row>
    <row r="1049" spans="1:1" x14ac:dyDescent="0.25">
      <c r="A1049" s="46"/>
    </row>
    <row r="1050" spans="1:1" x14ac:dyDescent="0.25">
      <c r="A1050" s="46"/>
    </row>
    <row r="1051" spans="1:1" x14ac:dyDescent="0.25">
      <c r="A1051" s="46"/>
    </row>
    <row r="1052" spans="1:1" x14ac:dyDescent="0.25">
      <c r="A1052" s="46"/>
    </row>
    <row r="1053" spans="1:1" x14ac:dyDescent="0.25">
      <c r="A1053" s="46"/>
    </row>
    <row r="1054" spans="1:1" x14ac:dyDescent="0.25">
      <c r="A1054" s="46"/>
    </row>
    <row r="1055" spans="1:1" x14ac:dyDescent="0.25">
      <c r="A1055" s="46"/>
    </row>
    <row r="1056" spans="1:1" x14ac:dyDescent="0.25">
      <c r="A1056" s="46"/>
    </row>
    <row r="1057" spans="1:1" x14ac:dyDescent="0.25">
      <c r="A1057" s="46"/>
    </row>
    <row r="1058" spans="1:1" x14ac:dyDescent="0.25">
      <c r="A1058" s="46"/>
    </row>
    <row r="1059" spans="1:1" x14ac:dyDescent="0.25">
      <c r="A1059" s="46"/>
    </row>
    <row r="1060" spans="1:1" x14ac:dyDescent="0.25">
      <c r="A1060" s="46"/>
    </row>
    <row r="1061" spans="1:1" x14ac:dyDescent="0.25">
      <c r="A1061" s="46"/>
    </row>
    <row r="1062" spans="1:1" x14ac:dyDescent="0.25">
      <c r="A1062" s="46"/>
    </row>
    <row r="1063" spans="1:1" x14ac:dyDescent="0.25">
      <c r="A1063" s="46"/>
    </row>
    <row r="1064" spans="1:1" x14ac:dyDescent="0.25">
      <c r="A1064" s="46"/>
    </row>
    <row r="1065" spans="1:1" x14ac:dyDescent="0.25">
      <c r="A1065" s="46"/>
    </row>
    <row r="1066" spans="1:1" x14ac:dyDescent="0.25">
      <c r="A1066" s="46"/>
    </row>
    <row r="1067" spans="1:1" x14ac:dyDescent="0.25">
      <c r="A1067" s="46"/>
    </row>
    <row r="1068" spans="1:1" x14ac:dyDescent="0.25">
      <c r="A1068" s="46"/>
    </row>
    <row r="1069" spans="1:1" x14ac:dyDescent="0.25">
      <c r="A1069" s="46"/>
    </row>
    <row r="1070" spans="1:1" x14ac:dyDescent="0.25">
      <c r="A1070" s="46"/>
    </row>
    <row r="1071" spans="1:1" x14ac:dyDescent="0.25">
      <c r="A1071" s="46"/>
    </row>
    <row r="1072" spans="1:1" x14ac:dyDescent="0.25">
      <c r="A1072" s="46"/>
    </row>
    <row r="1073" spans="1:1" x14ac:dyDescent="0.25">
      <c r="A1073" s="46"/>
    </row>
    <row r="1074" spans="1:1" x14ac:dyDescent="0.25">
      <c r="A1074" s="46"/>
    </row>
    <row r="1075" spans="1:1" x14ac:dyDescent="0.25">
      <c r="A1075" s="46"/>
    </row>
    <row r="1076" spans="1:1" x14ac:dyDescent="0.25">
      <c r="A1076" s="46"/>
    </row>
    <row r="1077" spans="1:1" x14ac:dyDescent="0.25">
      <c r="A1077" s="46"/>
    </row>
    <row r="1078" spans="1:1" x14ac:dyDescent="0.25">
      <c r="A1078" s="46"/>
    </row>
    <row r="1079" spans="1:1" x14ac:dyDescent="0.25">
      <c r="A1079" s="46"/>
    </row>
    <row r="1080" spans="1:1" x14ac:dyDescent="0.25">
      <c r="A1080" s="46"/>
    </row>
    <row r="1081" spans="1:1" x14ac:dyDescent="0.25">
      <c r="A1081" s="46"/>
    </row>
    <row r="1082" spans="1:1" x14ac:dyDescent="0.25">
      <c r="A1082" s="46"/>
    </row>
    <row r="1083" spans="1:1" x14ac:dyDescent="0.25">
      <c r="A1083" s="46"/>
    </row>
    <row r="1084" spans="1:1" x14ac:dyDescent="0.25">
      <c r="A1084" s="46"/>
    </row>
    <row r="1085" spans="1:1" x14ac:dyDescent="0.25">
      <c r="A1085" s="46"/>
    </row>
    <row r="1086" spans="1:1" x14ac:dyDescent="0.25">
      <c r="A1086" s="46"/>
    </row>
    <row r="1087" spans="1:1" x14ac:dyDescent="0.25">
      <c r="A1087" s="46"/>
    </row>
    <row r="1088" spans="1:1" x14ac:dyDescent="0.25">
      <c r="A1088" s="46"/>
    </row>
    <row r="1089" spans="1:1" x14ac:dyDescent="0.25">
      <c r="A1089" s="46"/>
    </row>
    <row r="1090" spans="1:1" x14ac:dyDescent="0.25">
      <c r="A1090" s="46"/>
    </row>
    <row r="1091" spans="1:1" x14ac:dyDescent="0.25">
      <c r="A1091" s="46"/>
    </row>
    <row r="1092" spans="1:1" x14ac:dyDescent="0.25">
      <c r="A1092" s="46"/>
    </row>
    <row r="1093" spans="1:1" x14ac:dyDescent="0.25">
      <c r="A1093" s="46"/>
    </row>
    <row r="1094" spans="1:1" x14ac:dyDescent="0.25">
      <c r="A1094" s="46"/>
    </row>
    <row r="1095" spans="1:1" x14ac:dyDescent="0.25">
      <c r="A1095" s="46"/>
    </row>
    <row r="1096" spans="1:1" x14ac:dyDescent="0.25">
      <c r="A1096" s="46"/>
    </row>
    <row r="1097" spans="1:1" x14ac:dyDescent="0.25">
      <c r="A1097" s="46"/>
    </row>
    <row r="1098" spans="1:1" x14ac:dyDescent="0.25">
      <c r="A1098" s="46"/>
    </row>
    <row r="1099" spans="1:1" x14ac:dyDescent="0.25">
      <c r="A1099" s="46"/>
    </row>
    <row r="1100" spans="1:1" x14ac:dyDescent="0.25">
      <c r="A1100" s="46"/>
    </row>
    <row r="1101" spans="1:1" x14ac:dyDescent="0.25">
      <c r="A1101" s="46"/>
    </row>
    <row r="1102" spans="1:1" x14ac:dyDescent="0.25">
      <c r="A1102" s="46"/>
    </row>
    <row r="1103" spans="1:1" x14ac:dyDescent="0.25">
      <c r="A1103" s="46"/>
    </row>
    <row r="1104" spans="1:1" x14ac:dyDescent="0.25">
      <c r="A1104" s="46"/>
    </row>
    <row r="1105" spans="1:1" x14ac:dyDescent="0.25">
      <c r="A1105" s="46"/>
    </row>
    <row r="1106" spans="1:1" x14ac:dyDescent="0.25">
      <c r="A1106" s="46"/>
    </row>
    <row r="1107" spans="1:1" x14ac:dyDescent="0.25">
      <c r="A1107" s="46"/>
    </row>
    <row r="1108" spans="1:1" x14ac:dyDescent="0.25">
      <c r="A1108" s="46"/>
    </row>
    <row r="1109" spans="1:1" x14ac:dyDescent="0.25">
      <c r="A1109" s="46"/>
    </row>
    <row r="1110" spans="1:1" x14ac:dyDescent="0.25">
      <c r="A1110" s="46"/>
    </row>
    <row r="1111" spans="1:1" x14ac:dyDescent="0.25">
      <c r="A1111" s="46"/>
    </row>
    <row r="1112" spans="1:1" x14ac:dyDescent="0.25">
      <c r="A1112" s="46"/>
    </row>
    <row r="1113" spans="1:1" x14ac:dyDescent="0.25">
      <c r="A1113" s="46"/>
    </row>
    <row r="1114" spans="1:1" x14ac:dyDescent="0.25">
      <c r="A1114" s="46"/>
    </row>
    <row r="1115" spans="1:1" x14ac:dyDescent="0.25">
      <c r="A1115" s="46"/>
    </row>
    <row r="1116" spans="1:1" x14ac:dyDescent="0.25">
      <c r="A1116" s="46"/>
    </row>
    <row r="1117" spans="1:1" x14ac:dyDescent="0.25">
      <c r="A1117" s="46"/>
    </row>
    <row r="1118" spans="1:1" x14ac:dyDescent="0.25">
      <c r="A1118" s="46"/>
    </row>
    <row r="1119" spans="1:1" x14ac:dyDescent="0.25">
      <c r="A1119" s="46"/>
    </row>
    <row r="1120" spans="1:1" x14ac:dyDescent="0.25">
      <c r="A1120" s="46"/>
    </row>
    <row r="1121" spans="1:1" x14ac:dyDescent="0.25">
      <c r="A1121" s="46"/>
    </row>
    <row r="1122" spans="1:1" x14ac:dyDescent="0.25">
      <c r="A1122" s="46"/>
    </row>
    <row r="1123" spans="1:1" x14ac:dyDescent="0.25">
      <c r="A1123" s="46"/>
    </row>
    <row r="1124" spans="1:1" x14ac:dyDescent="0.25">
      <c r="A1124" s="46"/>
    </row>
    <row r="1125" spans="1:1" x14ac:dyDescent="0.25">
      <c r="A1125" s="46"/>
    </row>
    <row r="1126" spans="1:1" x14ac:dyDescent="0.25">
      <c r="A1126" s="46"/>
    </row>
    <row r="1127" spans="1:1" x14ac:dyDescent="0.25">
      <c r="A1127" s="46"/>
    </row>
    <row r="1128" spans="1:1" x14ac:dyDescent="0.25">
      <c r="A1128" s="46"/>
    </row>
    <row r="1129" spans="1:1" x14ac:dyDescent="0.25">
      <c r="A1129" s="46"/>
    </row>
    <row r="1130" spans="1:1" x14ac:dyDescent="0.25">
      <c r="A1130" s="46"/>
    </row>
    <row r="1131" spans="1:1" x14ac:dyDescent="0.25">
      <c r="A1131" s="46"/>
    </row>
    <row r="1132" spans="1:1" x14ac:dyDescent="0.25">
      <c r="A1132" s="46"/>
    </row>
    <row r="1133" spans="1:1" x14ac:dyDescent="0.25">
      <c r="A1133" s="46"/>
    </row>
    <row r="1134" spans="1:1" x14ac:dyDescent="0.25">
      <c r="A1134" s="46"/>
    </row>
    <row r="1135" spans="1:1" x14ac:dyDescent="0.25">
      <c r="A1135" s="46"/>
    </row>
    <row r="1136" spans="1:1" x14ac:dyDescent="0.25">
      <c r="A1136" s="46"/>
    </row>
    <row r="1137" spans="1:1" x14ac:dyDescent="0.25">
      <c r="A1137" s="46"/>
    </row>
    <row r="1138" spans="1:1" x14ac:dyDescent="0.25">
      <c r="A1138" s="46"/>
    </row>
    <row r="1139" spans="1:1" x14ac:dyDescent="0.25">
      <c r="A1139" s="46"/>
    </row>
    <row r="1140" spans="1:1" x14ac:dyDescent="0.25">
      <c r="A1140" s="46"/>
    </row>
    <row r="1141" spans="1:1" x14ac:dyDescent="0.25">
      <c r="A1141" s="46"/>
    </row>
    <row r="1142" spans="1:1" x14ac:dyDescent="0.25">
      <c r="A1142" s="46"/>
    </row>
    <row r="1143" spans="1:1" x14ac:dyDescent="0.25">
      <c r="A1143" s="46"/>
    </row>
    <row r="1144" spans="1:1" x14ac:dyDescent="0.25">
      <c r="A1144" s="46"/>
    </row>
    <row r="1145" spans="1:1" x14ac:dyDescent="0.25">
      <c r="A1145" s="46"/>
    </row>
    <row r="1146" spans="1:1" x14ac:dyDescent="0.25">
      <c r="A1146" s="46"/>
    </row>
    <row r="1147" spans="1:1" x14ac:dyDescent="0.25">
      <c r="A1147" s="46"/>
    </row>
    <row r="1148" spans="1:1" x14ac:dyDescent="0.25">
      <c r="A1148" s="46"/>
    </row>
    <row r="1149" spans="1:1" x14ac:dyDescent="0.25">
      <c r="A1149" s="46"/>
    </row>
    <row r="1150" spans="1:1" x14ac:dyDescent="0.25">
      <c r="A1150" s="46"/>
    </row>
    <row r="1151" spans="1:1" x14ac:dyDescent="0.25">
      <c r="A1151" s="46"/>
    </row>
    <row r="1152" spans="1:1" x14ac:dyDescent="0.25">
      <c r="A1152" s="46"/>
    </row>
    <row r="1153" spans="1:1" x14ac:dyDescent="0.25">
      <c r="A1153" s="46"/>
    </row>
    <row r="1154" spans="1:1" x14ac:dyDescent="0.25">
      <c r="A1154" s="46"/>
    </row>
    <row r="1155" spans="1:1" x14ac:dyDescent="0.25">
      <c r="A1155" s="46"/>
    </row>
    <row r="1156" spans="1:1" x14ac:dyDescent="0.25">
      <c r="A1156" s="46"/>
    </row>
    <row r="1157" spans="1:1" x14ac:dyDescent="0.25">
      <c r="A1157" s="46"/>
    </row>
    <row r="1158" spans="1:1" x14ac:dyDescent="0.25">
      <c r="A1158" s="46"/>
    </row>
    <row r="1159" spans="1:1" x14ac:dyDescent="0.25">
      <c r="A1159" s="46"/>
    </row>
    <row r="1160" spans="1:1" x14ac:dyDescent="0.25">
      <c r="A1160" s="46"/>
    </row>
    <row r="1161" spans="1:1" x14ac:dyDescent="0.25">
      <c r="A1161" s="46"/>
    </row>
    <row r="1162" spans="1:1" x14ac:dyDescent="0.25">
      <c r="A1162" s="46"/>
    </row>
    <row r="1163" spans="1:1" x14ac:dyDescent="0.25">
      <c r="A1163" s="46"/>
    </row>
    <row r="1164" spans="1:1" x14ac:dyDescent="0.25">
      <c r="A1164" s="46"/>
    </row>
    <row r="1165" spans="1:1" x14ac:dyDescent="0.25">
      <c r="A1165" s="46"/>
    </row>
    <row r="1166" spans="1:1" x14ac:dyDescent="0.25">
      <c r="A1166" s="46"/>
    </row>
    <row r="1167" spans="1:1" x14ac:dyDescent="0.25">
      <c r="A1167" s="46"/>
    </row>
    <row r="1168" spans="1:1" x14ac:dyDescent="0.25">
      <c r="A1168" s="46"/>
    </row>
    <row r="1169" spans="1:1" x14ac:dyDescent="0.25">
      <c r="A1169" s="46"/>
    </row>
    <row r="1170" spans="1:1" x14ac:dyDescent="0.25">
      <c r="A1170" s="46"/>
    </row>
    <row r="1171" spans="1:1" x14ac:dyDescent="0.25">
      <c r="A1171" s="46"/>
    </row>
    <row r="1172" spans="1:1" x14ac:dyDescent="0.25">
      <c r="A1172" s="46"/>
    </row>
    <row r="1173" spans="1:1" x14ac:dyDescent="0.25">
      <c r="A1173" s="46"/>
    </row>
    <row r="1174" spans="1:1" x14ac:dyDescent="0.25">
      <c r="A1174" s="46"/>
    </row>
    <row r="1175" spans="1:1" x14ac:dyDescent="0.25">
      <c r="A1175" s="46"/>
    </row>
    <row r="1176" spans="1:1" x14ac:dyDescent="0.25">
      <c r="A1176" s="46"/>
    </row>
    <row r="1177" spans="1:1" x14ac:dyDescent="0.25">
      <c r="A1177" s="46"/>
    </row>
    <row r="1178" spans="1:1" x14ac:dyDescent="0.25">
      <c r="A1178" s="46"/>
    </row>
    <row r="1179" spans="1:1" x14ac:dyDescent="0.25">
      <c r="A1179" s="46"/>
    </row>
    <row r="1180" spans="1:1" x14ac:dyDescent="0.25">
      <c r="A1180" s="46"/>
    </row>
    <row r="1181" spans="1:1" x14ac:dyDescent="0.25">
      <c r="A1181" s="46"/>
    </row>
    <row r="1182" spans="1:1" x14ac:dyDescent="0.25">
      <c r="A1182" s="46"/>
    </row>
    <row r="1183" spans="1:1" x14ac:dyDescent="0.25">
      <c r="A1183" s="46"/>
    </row>
    <row r="1184" spans="1:1" x14ac:dyDescent="0.25">
      <c r="A1184" s="46"/>
    </row>
    <row r="1185" spans="1:1" x14ac:dyDescent="0.25">
      <c r="A1185" s="46"/>
    </row>
    <row r="1186" spans="1:1" x14ac:dyDescent="0.25">
      <c r="A1186" s="46"/>
    </row>
    <row r="1187" spans="1:1" x14ac:dyDescent="0.25">
      <c r="A1187" s="46"/>
    </row>
    <row r="1188" spans="1:1" x14ac:dyDescent="0.25">
      <c r="A1188" s="46"/>
    </row>
    <row r="1189" spans="1:1" x14ac:dyDescent="0.25">
      <c r="A1189" s="46"/>
    </row>
    <row r="1190" spans="1:1" x14ac:dyDescent="0.25">
      <c r="A1190" s="46"/>
    </row>
    <row r="1191" spans="1:1" x14ac:dyDescent="0.25">
      <c r="A1191" s="46"/>
    </row>
    <row r="1192" spans="1:1" x14ac:dyDescent="0.25">
      <c r="A1192" s="46"/>
    </row>
    <row r="1193" spans="1:1" x14ac:dyDescent="0.25">
      <c r="A1193" s="46"/>
    </row>
    <row r="1194" spans="1:1" x14ac:dyDescent="0.25">
      <c r="A1194" s="46"/>
    </row>
    <row r="1195" spans="1:1" x14ac:dyDescent="0.25">
      <c r="A1195" s="46"/>
    </row>
    <row r="1196" spans="1:1" x14ac:dyDescent="0.25">
      <c r="A1196" s="46"/>
    </row>
    <row r="1197" spans="1:1" x14ac:dyDescent="0.25">
      <c r="A1197" s="46"/>
    </row>
    <row r="1198" spans="1:1" x14ac:dyDescent="0.25">
      <c r="A1198" s="46"/>
    </row>
    <row r="1199" spans="1:1" x14ac:dyDescent="0.25">
      <c r="A1199" s="46"/>
    </row>
    <row r="1200" spans="1:1" x14ac:dyDescent="0.25">
      <c r="A1200" s="46"/>
    </row>
    <row r="1201" spans="1:1" x14ac:dyDescent="0.25">
      <c r="A1201" s="46"/>
    </row>
    <row r="1202" spans="1:1" x14ac:dyDescent="0.25">
      <c r="A1202" s="46"/>
    </row>
    <row r="1203" spans="1:1" x14ac:dyDescent="0.25">
      <c r="A1203" s="46"/>
    </row>
    <row r="1204" spans="1:1" x14ac:dyDescent="0.25">
      <c r="A1204" s="46"/>
    </row>
    <row r="1205" spans="1:1" x14ac:dyDescent="0.25">
      <c r="A1205" s="46"/>
    </row>
    <row r="1206" spans="1:1" x14ac:dyDescent="0.25">
      <c r="A1206" s="46"/>
    </row>
    <row r="1207" spans="1:1" x14ac:dyDescent="0.25">
      <c r="A1207" s="46"/>
    </row>
    <row r="1208" spans="1:1" x14ac:dyDescent="0.25">
      <c r="A1208" s="46"/>
    </row>
    <row r="1209" spans="1:1" x14ac:dyDescent="0.25">
      <c r="A1209" s="46"/>
    </row>
    <row r="1210" spans="1:1" x14ac:dyDescent="0.25">
      <c r="A1210" s="46"/>
    </row>
    <row r="1211" spans="1:1" x14ac:dyDescent="0.25">
      <c r="A1211" s="46"/>
    </row>
    <row r="1212" spans="1:1" x14ac:dyDescent="0.25">
      <c r="A1212" s="46"/>
    </row>
    <row r="1213" spans="1:1" x14ac:dyDescent="0.25">
      <c r="A1213" s="46"/>
    </row>
    <row r="1214" spans="1:1" x14ac:dyDescent="0.25">
      <c r="A1214" s="46"/>
    </row>
    <row r="1215" spans="1:1" x14ac:dyDescent="0.25">
      <c r="A1215" s="46"/>
    </row>
    <row r="1216" spans="1:1" x14ac:dyDescent="0.25">
      <c r="A1216" s="46"/>
    </row>
    <row r="1217" spans="1:1" x14ac:dyDescent="0.25">
      <c r="A1217" s="46"/>
    </row>
    <row r="1218" spans="1:1" x14ac:dyDescent="0.25">
      <c r="A1218" s="46"/>
    </row>
    <row r="1219" spans="1:1" x14ac:dyDescent="0.25">
      <c r="A1219" s="46"/>
    </row>
    <row r="1220" spans="1:1" x14ac:dyDescent="0.25">
      <c r="A1220" s="46"/>
    </row>
    <row r="1221" spans="1:1" x14ac:dyDescent="0.25">
      <c r="A1221" s="46"/>
    </row>
    <row r="1222" spans="1:1" x14ac:dyDescent="0.25">
      <c r="A1222" s="46"/>
    </row>
    <row r="1223" spans="1:1" x14ac:dyDescent="0.25">
      <c r="A1223" s="46"/>
    </row>
    <row r="1224" spans="1:1" x14ac:dyDescent="0.25">
      <c r="A1224" s="46"/>
    </row>
    <row r="1225" spans="1:1" x14ac:dyDescent="0.25">
      <c r="A1225" s="46"/>
    </row>
    <row r="1226" spans="1:1" x14ac:dyDescent="0.25">
      <c r="A1226" s="46"/>
    </row>
    <row r="1227" spans="1:1" x14ac:dyDescent="0.25">
      <c r="A1227" s="46"/>
    </row>
    <row r="1228" spans="1:1" x14ac:dyDescent="0.25">
      <c r="A1228" s="46"/>
    </row>
    <row r="1229" spans="1:1" x14ac:dyDescent="0.25">
      <c r="A1229" s="46"/>
    </row>
    <row r="1230" spans="1:1" x14ac:dyDescent="0.25">
      <c r="A1230" s="46"/>
    </row>
    <row r="1231" spans="1:1" x14ac:dyDescent="0.25">
      <c r="A1231" s="46"/>
    </row>
    <row r="1232" spans="1:1" x14ac:dyDescent="0.25">
      <c r="A1232" s="46"/>
    </row>
    <row r="1233" spans="1:1" x14ac:dyDescent="0.25">
      <c r="A1233" s="46"/>
    </row>
    <row r="1234" spans="1:1" x14ac:dyDescent="0.25">
      <c r="A1234" s="46"/>
    </row>
    <row r="1235" spans="1:1" x14ac:dyDescent="0.25">
      <c r="A1235" s="46"/>
    </row>
    <row r="1236" spans="1:1" x14ac:dyDescent="0.25">
      <c r="A1236" s="46"/>
    </row>
    <row r="1237" spans="1:1" x14ac:dyDescent="0.25">
      <c r="A1237" s="46"/>
    </row>
    <row r="1238" spans="1:1" x14ac:dyDescent="0.25">
      <c r="A1238" s="46"/>
    </row>
    <row r="1239" spans="1:1" x14ac:dyDescent="0.25">
      <c r="A1239" s="46"/>
    </row>
    <row r="1240" spans="1:1" x14ac:dyDescent="0.25">
      <c r="A1240" s="46"/>
    </row>
    <row r="1241" spans="1:1" x14ac:dyDescent="0.25">
      <c r="A1241" s="46"/>
    </row>
    <row r="1242" spans="1:1" x14ac:dyDescent="0.25">
      <c r="A1242" s="46"/>
    </row>
    <row r="1243" spans="1:1" x14ac:dyDescent="0.25">
      <c r="A1243" s="46"/>
    </row>
    <row r="1244" spans="1:1" x14ac:dyDescent="0.25">
      <c r="A1244" s="46"/>
    </row>
    <row r="1245" spans="1:1" x14ac:dyDescent="0.25">
      <c r="A1245" s="46"/>
    </row>
    <row r="1246" spans="1:1" x14ac:dyDescent="0.25">
      <c r="A1246" s="46"/>
    </row>
    <row r="1247" spans="1:1" x14ac:dyDescent="0.25">
      <c r="A1247" s="46"/>
    </row>
    <row r="1248" spans="1:1" x14ac:dyDescent="0.25">
      <c r="A1248" s="46"/>
    </row>
    <row r="1249" spans="1:1" x14ac:dyDescent="0.25">
      <c r="A1249" s="46"/>
    </row>
    <row r="1250" spans="1:1" x14ac:dyDescent="0.25">
      <c r="A1250" s="46"/>
    </row>
    <row r="1251" spans="1:1" x14ac:dyDescent="0.25">
      <c r="A1251" s="46"/>
    </row>
    <row r="1252" spans="1:1" x14ac:dyDescent="0.25">
      <c r="A1252" s="46"/>
    </row>
    <row r="1253" spans="1:1" x14ac:dyDescent="0.25">
      <c r="A1253" s="46"/>
    </row>
    <row r="1254" spans="1:1" x14ac:dyDescent="0.25">
      <c r="A1254" s="46"/>
    </row>
    <row r="1255" spans="1:1" x14ac:dyDescent="0.25">
      <c r="A1255" s="46"/>
    </row>
    <row r="1256" spans="1:1" x14ac:dyDescent="0.25">
      <c r="A1256" s="46"/>
    </row>
    <row r="1257" spans="1:1" x14ac:dyDescent="0.25">
      <c r="A1257" s="46"/>
    </row>
    <row r="1258" spans="1:1" x14ac:dyDescent="0.25">
      <c r="A1258" s="46"/>
    </row>
    <row r="1259" spans="1:1" x14ac:dyDescent="0.25">
      <c r="A1259" s="46"/>
    </row>
    <row r="1260" spans="1:1" x14ac:dyDescent="0.25">
      <c r="A1260" s="46"/>
    </row>
    <row r="1261" spans="1:1" x14ac:dyDescent="0.25">
      <c r="A1261" s="46"/>
    </row>
    <row r="1262" spans="1:1" x14ac:dyDescent="0.25">
      <c r="A1262" s="46"/>
    </row>
    <row r="1263" spans="1:1" x14ac:dyDescent="0.25">
      <c r="A1263" s="46"/>
    </row>
    <row r="1264" spans="1:1" x14ac:dyDescent="0.25">
      <c r="A1264" s="46"/>
    </row>
    <row r="1265" spans="1:1" x14ac:dyDescent="0.25">
      <c r="A1265" s="46"/>
    </row>
    <row r="1266" spans="1:1" x14ac:dyDescent="0.25">
      <c r="A1266" s="46"/>
    </row>
    <row r="1267" spans="1:1" x14ac:dyDescent="0.25">
      <c r="A1267" s="46"/>
    </row>
    <row r="1268" spans="1:1" x14ac:dyDescent="0.25">
      <c r="A1268" s="46"/>
    </row>
    <row r="1269" spans="1:1" x14ac:dyDescent="0.25">
      <c r="A1269" s="46"/>
    </row>
    <row r="1270" spans="1:1" x14ac:dyDescent="0.25">
      <c r="A1270" s="46"/>
    </row>
    <row r="1271" spans="1:1" x14ac:dyDescent="0.25">
      <c r="A1271" s="46"/>
    </row>
    <row r="1272" spans="1:1" x14ac:dyDescent="0.25">
      <c r="A1272" s="46"/>
    </row>
    <row r="1273" spans="1:1" x14ac:dyDescent="0.25">
      <c r="A1273" s="46"/>
    </row>
    <row r="1274" spans="1:1" x14ac:dyDescent="0.25">
      <c r="A1274" s="46"/>
    </row>
    <row r="1275" spans="1:1" x14ac:dyDescent="0.25">
      <c r="A1275" s="46"/>
    </row>
    <row r="1276" spans="1:1" x14ac:dyDescent="0.25">
      <c r="A1276" s="46"/>
    </row>
    <row r="1277" spans="1:1" x14ac:dyDescent="0.25">
      <c r="A1277" s="46"/>
    </row>
    <row r="1278" spans="1:1" x14ac:dyDescent="0.25">
      <c r="A1278" s="46"/>
    </row>
    <row r="1279" spans="1:1" x14ac:dyDescent="0.25">
      <c r="A1279" s="46"/>
    </row>
    <row r="1280" spans="1:1" x14ac:dyDescent="0.25">
      <c r="A1280" s="46"/>
    </row>
    <row r="1281" spans="1:1" x14ac:dyDescent="0.25">
      <c r="A1281" s="46"/>
    </row>
    <row r="1282" spans="1:1" x14ac:dyDescent="0.25">
      <c r="A1282" s="46"/>
    </row>
    <row r="1283" spans="1:1" x14ac:dyDescent="0.25">
      <c r="A1283" s="46"/>
    </row>
    <row r="1284" spans="1:1" x14ac:dyDescent="0.25">
      <c r="A1284" s="46"/>
    </row>
    <row r="1285" spans="1:1" x14ac:dyDescent="0.25">
      <c r="A1285" s="46"/>
    </row>
    <row r="1286" spans="1:1" x14ac:dyDescent="0.25">
      <c r="A1286" s="46"/>
    </row>
    <row r="1287" spans="1:1" x14ac:dyDescent="0.25">
      <c r="A1287" s="46"/>
    </row>
    <row r="1288" spans="1:1" x14ac:dyDescent="0.25">
      <c r="A1288" s="46"/>
    </row>
    <row r="1289" spans="1:1" x14ac:dyDescent="0.25">
      <c r="A1289" s="46"/>
    </row>
    <row r="1290" spans="1:1" x14ac:dyDescent="0.25">
      <c r="A1290" s="46"/>
    </row>
    <row r="1291" spans="1:1" x14ac:dyDescent="0.25">
      <c r="A1291" s="46"/>
    </row>
    <row r="1292" spans="1:1" x14ac:dyDescent="0.25">
      <c r="A1292" s="46"/>
    </row>
    <row r="1293" spans="1:1" x14ac:dyDescent="0.25">
      <c r="A1293" s="46"/>
    </row>
    <row r="1294" spans="1:1" x14ac:dyDescent="0.25">
      <c r="A1294" s="46"/>
    </row>
    <row r="1295" spans="1:1" x14ac:dyDescent="0.25">
      <c r="A1295" s="46"/>
    </row>
    <row r="1296" spans="1:1" x14ac:dyDescent="0.25">
      <c r="A1296" s="46"/>
    </row>
    <row r="1297" spans="1:1" x14ac:dyDescent="0.25">
      <c r="A1297" s="46"/>
    </row>
    <row r="1298" spans="1:1" x14ac:dyDescent="0.25">
      <c r="A1298" s="46"/>
    </row>
    <row r="1299" spans="1:1" x14ac:dyDescent="0.25">
      <c r="A1299" s="46"/>
    </row>
    <row r="1300" spans="1:1" x14ac:dyDescent="0.25">
      <c r="A1300" s="46"/>
    </row>
    <row r="1301" spans="1:1" x14ac:dyDescent="0.25">
      <c r="A1301" s="46"/>
    </row>
    <row r="1302" spans="1:1" x14ac:dyDescent="0.25">
      <c r="A1302" s="46"/>
    </row>
    <row r="1303" spans="1:1" x14ac:dyDescent="0.25">
      <c r="A1303" s="46"/>
    </row>
    <row r="1304" spans="1:1" x14ac:dyDescent="0.25">
      <c r="A1304" s="46"/>
    </row>
    <row r="1305" spans="1:1" x14ac:dyDescent="0.25">
      <c r="A1305" s="46"/>
    </row>
    <row r="1306" spans="1:1" x14ac:dyDescent="0.25">
      <c r="A1306" s="46"/>
    </row>
    <row r="1307" spans="1:1" x14ac:dyDescent="0.25">
      <c r="A1307" s="46"/>
    </row>
    <row r="1308" spans="1:1" x14ac:dyDescent="0.25">
      <c r="A1308" s="46"/>
    </row>
    <row r="1309" spans="1:1" x14ac:dyDescent="0.25">
      <c r="A1309" s="46"/>
    </row>
    <row r="1310" spans="1:1" x14ac:dyDescent="0.25">
      <c r="A1310" s="46"/>
    </row>
    <row r="1311" spans="1:1" x14ac:dyDescent="0.25">
      <c r="A1311" s="46"/>
    </row>
    <row r="1312" spans="1:1" x14ac:dyDescent="0.25">
      <c r="A1312" s="46"/>
    </row>
    <row r="1313" spans="1:1" x14ac:dyDescent="0.25">
      <c r="A1313" s="46"/>
    </row>
    <row r="1314" spans="1:1" x14ac:dyDescent="0.25">
      <c r="A1314" s="46"/>
    </row>
    <row r="1315" spans="1:1" x14ac:dyDescent="0.25">
      <c r="A1315" s="46"/>
    </row>
    <row r="1316" spans="1:1" x14ac:dyDescent="0.25">
      <c r="A1316" s="46"/>
    </row>
    <row r="1317" spans="1:1" x14ac:dyDescent="0.25">
      <c r="A1317" s="46"/>
    </row>
    <row r="1318" spans="1:1" x14ac:dyDescent="0.25">
      <c r="A1318" s="46"/>
    </row>
    <row r="1319" spans="1:1" x14ac:dyDescent="0.25">
      <c r="A1319" s="46"/>
    </row>
    <row r="1320" spans="1:1" x14ac:dyDescent="0.25">
      <c r="A1320" s="46"/>
    </row>
    <row r="1321" spans="1:1" x14ac:dyDescent="0.25">
      <c r="A1321" s="46"/>
    </row>
    <row r="1322" spans="1:1" x14ac:dyDescent="0.25">
      <c r="A1322" s="46"/>
    </row>
    <row r="1323" spans="1:1" x14ac:dyDescent="0.25">
      <c r="A1323" s="46"/>
    </row>
    <row r="1324" spans="1:1" x14ac:dyDescent="0.25">
      <c r="A1324" s="46"/>
    </row>
    <row r="1325" spans="1:1" x14ac:dyDescent="0.25">
      <c r="A1325" s="46"/>
    </row>
    <row r="1326" spans="1:1" x14ac:dyDescent="0.25">
      <c r="A1326" s="46"/>
    </row>
    <row r="1327" spans="1:1" x14ac:dyDescent="0.25">
      <c r="A1327" s="46"/>
    </row>
    <row r="1328" spans="1:1" x14ac:dyDescent="0.25">
      <c r="A1328" s="46"/>
    </row>
    <row r="1329" spans="1:1" x14ac:dyDescent="0.25">
      <c r="A1329" s="46"/>
    </row>
    <row r="1330" spans="1:1" x14ac:dyDescent="0.25">
      <c r="A1330" s="46"/>
    </row>
    <row r="1331" spans="1:1" x14ac:dyDescent="0.25">
      <c r="A1331" s="46"/>
    </row>
    <row r="1332" spans="1:1" x14ac:dyDescent="0.25">
      <c r="A1332" s="46"/>
    </row>
    <row r="1333" spans="1:1" x14ac:dyDescent="0.25">
      <c r="A1333" s="46"/>
    </row>
    <row r="1334" spans="1:1" x14ac:dyDescent="0.25">
      <c r="A1334" s="46"/>
    </row>
    <row r="1335" spans="1:1" x14ac:dyDescent="0.25">
      <c r="A1335" s="46"/>
    </row>
    <row r="1336" spans="1:1" x14ac:dyDescent="0.25">
      <c r="A1336" s="46"/>
    </row>
    <row r="1337" spans="1:1" x14ac:dyDescent="0.25">
      <c r="A1337" s="46"/>
    </row>
    <row r="1338" spans="1:1" x14ac:dyDescent="0.25">
      <c r="A1338" s="46"/>
    </row>
    <row r="1339" spans="1:1" x14ac:dyDescent="0.25">
      <c r="A1339" s="46"/>
    </row>
    <row r="1340" spans="1:1" x14ac:dyDescent="0.25">
      <c r="A1340" s="46"/>
    </row>
    <row r="1341" spans="1:1" x14ac:dyDescent="0.25">
      <c r="A1341" s="46"/>
    </row>
    <row r="1342" spans="1:1" x14ac:dyDescent="0.25">
      <c r="A1342" s="46"/>
    </row>
    <row r="1343" spans="1:1" x14ac:dyDescent="0.25">
      <c r="A1343" s="46"/>
    </row>
    <row r="1344" spans="1:1" x14ac:dyDescent="0.25">
      <c r="A1344" s="46"/>
    </row>
    <row r="1345" spans="1:1" x14ac:dyDescent="0.25">
      <c r="A1345" s="46"/>
    </row>
    <row r="1346" spans="1:1" x14ac:dyDescent="0.25">
      <c r="A1346" s="46"/>
    </row>
    <row r="1347" spans="1:1" x14ac:dyDescent="0.25">
      <c r="A1347" s="46"/>
    </row>
    <row r="1348" spans="1:1" x14ac:dyDescent="0.25">
      <c r="A1348" s="46"/>
    </row>
    <row r="1349" spans="1:1" x14ac:dyDescent="0.25">
      <c r="A1349" s="46"/>
    </row>
    <row r="1350" spans="1:1" x14ac:dyDescent="0.25">
      <c r="A1350" s="46"/>
    </row>
    <row r="1351" spans="1:1" x14ac:dyDescent="0.25">
      <c r="A1351" s="46"/>
    </row>
    <row r="1352" spans="1:1" x14ac:dyDescent="0.25">
      <c r="A1352" s="46"/>
    </row>
    <row r="1353" spans="1:1" x14ac:dyDescent="0.25">
      <c r="A1353" s="46"/>
    </row>
    <row r="1354" spans="1:1" x14ac:dyDescent="0.25">
      <c r="A1354" s="46"/>
    </row>
    <row r="1355" spans="1:1" x14ac:dyDescent="0.25">
      <c r="A1355" s="46"/>
    </row>
    <row r="1356" spans="1:1" x14ac:dyDescent="0.25">
      <c r="A1356" s="46"/>
    </row>
    <row r="1357" spans="1:1" x14ac:dyDescent="0.25">
      <c r="A1357" s="46"/>
    </row>
    <row r="1358" spans="1:1" x14ac:dyDescent="0.25">
      <c r="A1358" s="46"/>
    </row>
    <row r="1359" spans="1:1" x14ac:dyDescent="0.25">
      <c r="A1359" s="46"/>
    </row>
    <row r="1360" spans="1:1" x14ac:dyDescent="0.25">
      <c r="A1360" s="46"/>
    </row>
    <row r="1361" spans="1:1" x14ac:dyDescent="0.25">
      <c r="A1361" s="46"/>
    </row>
    <row r="1362" spans="1:1" x14ac:dyDescent="0.25">
      <c r="A1362" s="46"/>
    </row>
    <row r="1363" spans="1:1" x14ac:dyDescent="0.25">
      <c r="A1363" s="46"/>
    </row>
    <row r="1364" spans="1:1" x14ac:dyDescent="0.25">
      <c r="A1364" s="46"/>
    </row>
    <row r="1365" spans="1:1" x14ac:dyDescent="0.25">
      <c r="A1365" s="46"/>
    </row>
    <row r="1366" spans="1:1" x14ac:dyDescent="0.25">
      <c r="A1366" s="46"/>
    </row>
    <row r="1367" spans="1:1" x14ac:dyDescent="0.25">
      <c r="A1367" s="46"/>
    </row>
    <row r="1368" spans="1:1" x14ac:dyDescent="0.25">
      <c r="A1368" s="46"/>
    </row>
    <row r="1369" spans="1:1" x14ac:dyDescent="0.25">
      <c r="A1369" s="46"/>
    </row>
    <row r="1370" spans="1:1" x14ac:dyDescent="0.25">
      <c r="A1370" s="46"/>
    </row>
    <row r="1371" spans="1:1" x14ac:dyDescent="0.25">
      <c r="A1371" s="46"/>
    </row>
    <row r="1372" spans="1:1" x14ac:dyDescent="0.25">
      <c r="A1372" s="46"/>
    </row>
    <row r="4446" spans="1:1" ht="18.75" x14ac:dyDescent="0.25">
      <c r="A4446" s="47"/>
    </row>
    <row r="4463" spans="1:1" ht="18.75" x14ac:dyDescent="0.25">
      <c r="A4463" s="47"/>
    </row>
    <row r="4466" spans="1:1" x14ac:dyDescent="0.25">
      <c r="A4466" s="48"/>
    </row>
    <row r="4467" spans="1:1" x14ac:dyDescent="0.25">
      <c r="A4467" s="48"/>
    </row>
    <row r="4468" spans="1:1" x14ac:dyDescent="0.25">
      <c r="A4468" s="48"/>
    </row>
    <row r="4469" spans="1:1" x14ac:dyDescent="0.25">
      <c r="A4469" s="48"/>
    </row>
    <row r="4470" spans="1:1" x14ac:dyDescent="0.25">
      <c r="A4470" s="48"/>
    </row>
    <row r="4471" spans="1:1" x14ac:dyDescent="0.25">
      <c r="A4471" s="48"/>
    </row>
    <row r="4472" spans="1:1" x14ac:dyDescent="0.25">
      <c r="A4472" s="48"/>
    </row>
    <row r="4473" spans="1:1" x14ac:dyDescent="0.25">
      <c r="A4473" s="48"/>
    </row>
    <row r="4474" spans="1:1" x14ac:dyDescent="0.25">
      <c r="A4474" s="48"/>
    </row>
    <row r="4475" spans="1:1" x14ac:dyDescent="0.25">
      <c r="A4475" s="48"/>
    </row>
    <row r="4476" spans="1:1" x14ac:dyDescent="0.25">
      <c r="A4476" s="48"/>
    </row>
    <row r="4477" spans="1:1" x14ac:dyDescent="0.25">
      <c r="A4477" s="48"/>
    </row>
    <row r="4478" spans="1:1" x14ac:dyDescent="0.25">
      <c r="A4478" s="48"/>
    </row>
    <row r="4479" spans="1:1" x14ac:dyDescent="0.25">
      <c r="A4479" s="48"/>
    </row>
    <row r="4480" spans="1:1" x14ac:dyDescent="0.25">
      <c r="A4480" s="48"/>
    </row>
    <row r="4481" spans="1:1" x14ac:dyDescent="0.25">
      <c r="A4481" s="48"/>
    </row>
    <row r="4482" spans="1:1" x14ac:dyDescent="0.25">
      <c r="A4482" s="48"/>
    </row>
    <row r="4483" spans="1:1" x14ac:dyDescent="0.25">
      <c r="A4483" s="48"/>
    </row>
    <row r="4484" spans="1:1" x14ac:dyDescent="0.25">
      <c r="A4484" s="48"/>
    </row>
    <row r="4485" spans="1:1" x14ac:dyDescent="0.25">
      <c r="A4485" s="48"/>
    </row>
    <row r="4486" spans="1:1" x14ac:dyDescent="0.25">
      <c r="A4486" s="48"/>
    </row>
    <row r="4487" spans="1:1" x14ac:dyDescent="0.25">
      <c r="A4487" s="48"/>
    </row>
    <row r="4488" spans="1:1" x14ac:dyDescent="0.25">
      <c r="A4488" s="48"/>
    </row>
    <row r="4489" spans="1:1" x14ac:dyDescent="0.25">
      <c r="A4489" s="48"/>
    </row>
    <row r="4490" spans="1:1" x14ac:dyDescent="0.25">
      <c r="A4490" s="48"/>
    </row>
    <row r="4491" spans="1:1" x14ac:dyDescent="0.25">
      <c r="A4491" s="48"/>
    </row>
    <row r="4492" spans="1:1" x14ac:dyDescent="0.25">
      <c r="A4492" s="48"/>
    </row>
    <row r="4493" spans="1:1" x14ac:dyDescent="0.25">
      <c r="A4493" s="48"/>
    </row>
    <row r="4494" spans="1:1" x14ac:dyDescent="0.25">
      <c r="A4494" s="48"/>
    </row>
    <row r="4495" spans="1:1" x14ac:dyDescent="0.25">
      <c r="A4495" s="48"/>
    </row>
    <row r="4496" spans="1:1" x14ac:dyDescent="0.25">
      <c r="A4496" s="48"/>
    </row>
    <row r="4497" spans="1:1" x14ac:dyDescent="0.25">
      <c r="A4497" s="48"/>
    </row>
    <row r="4498" spans="1:1" x14ac:dyDescent="0.25">
      <c r="A4498" s="48"/>
    </row>
    <row r="4499" spans="1:1" x14ac:dyDescent="0.25">
      <c r="A4499" s="48"/>
    </row>
    <row r="4500" spans="1:1" x14ac:dyDescent="0.25">
      <c r="A4500" s="48"/>
    </row>
    <row r="4501" spans="1:1" x14ac:dyDescent="0.25">
      <c r="A4501" s="48"/>
    </row>
    <row r="4502" spans="1:1" x14ac:dyDescent="0.25">
      <c r="A4502" s="48"/>
    </row>
    <row r="4503" spans="1:1" x14ac:dyDescent="0.25">
      <c r="A4503" s="48"/>
    </row>
    <row r="4504" spans="1:1" x14ac:dyDescent="0.25">
      <c r="A4504" s="48"/>
    </row>
    <row r="4505" spans="1:1" x14ac:dyDescent="0.25">
      <c r="A4505" s="48"/>
    </row>
    <row r="4506" spans="1:1" x14ac:dyDescent="0.25">
      <c r="A4506" s="48"/>
    </row>
    <row r="4507" spans="1:1" x14ac:dyDescent="0.25">
      <c r="A4507" s="48"/>
    </row>
    <row r="4508" spans="1:1" x14ac:dyDescent="0.25">
      <c r="A4508" s="48"/>
    </row>
    <row r="4509" spans="1:1" x14ac:dyDescent="0.25">
      <c r="A4509" s="48"/>
    </row>
    <row r="4510" spans="1:1" x14ac:dyDescent="0.25">
      <c r="A4510" s="48"/>
    </row>
    <row r="4511" spans="1:1" x14ac:dyDescent="0.25">
      <c r="A4511" s="48"/>
    </row>
    <row r="4512" spans="1:1" x14ac:dyDescent="0.25">
      <c r="A4512" s="48"/>
    </row>
    <row r="4513" spans="1:1" x14ac:dyDescent="0.25">
      <c r="A4513" s="48"/>
    </row>
    <row r="4514" spans="1:1" x14ac:dyDescent="0.25">
      <c r="A4514" s="48"/>
    </row>
    <row r="4515" spans="1:1" x14ac:dyDescent="0.25">
      <c r="A4515" s="48"/>
    </row>
    <row r="4516" spans="1:1" x14ac:dyDescent="0.25">
      <c r="A4516" s="48"/>
    </row>
    <row r="4517" spans="1:1" x14ac:dyDescent="0.25">
      <c r="A4517" s="48"/>
    </row>
    <row r="4518" spans="1:1" x14ac:dyDescent="0.25">
      <c r="A4518" s="48"/>
    </row>
    <row r="4519" spans="1:1" x14ac:dyDescent="0.25">
      <c r="A4519" s="48"/>
    </row>
    <row r="4520" spans="1:1" x14ac:dyDescent="0.25">
      <c r="A4520" s="48"/>
    </row>
    <row r="4521" spans="1:1" x14ac:dyDescent="0.25">
      <c r="A4521" s="48"/>
    </row>
    <row r="4522" spans="1:1" x14ac:dyDescent="0.25">
      <c r="A4522" s="48"/>
    </row>
    <row r="4523" spans="1:1" x14ac:dyDescent="0.25">
      <c r="A4523" s="48"/>
    </row>
    <row r="4524" spans="1:1" x14ac:dyDescent="0.25">
      <c r="A4524" s="48"/>
    </row>
    <row r="4525" spans="1:1" x14ac:dyDescent="0.25">
      <c r="A4525" s="48"/>
    </row>
    <row r="4526" spans="1:1" x14ac:dyDescent="0.25">
      <c r="A4526" s="48"/>
    </row>
    <row r="4527" spans="1:1" x14ac:dyDescent="0.25">
      <c r="A4527" s="48"/>
    </row>
    <row r="4528" spans="1:1" x14ac:dyDescent="0.25">
      <c r="A4528" s="48"/>
    </row>
    <row r="4529" spans="1:1" x14ac:dyDescent="0.25">
      <c r="A4529" s="48"/>
    </row>
    <row r="4530" spans="1:1" x14ac:dyDescent="0.25">
      <c r="A4530" s="48"/>
    </row>
    <row r="4531" spans="1:1" x14ac:dyDescent="0.25">
      <c r="A4531" s="48"/>
    </row>
    <row r="4532" spans="1:1" x14ac:dyDescent="0.25">
      <c r="A4532" s="48"/>
    </row>
    <row r="4533" spans="1:1" x14ac:dyDescent="0.25">
      <c r="A4533" s="48"/>
    </row>
    <row r="4534" spans="1:1" x14ac:dyDescent="0.25">
      <c r="A4534" s="48"/>
    </row>
    <row r="4535" spans="1:1" x14ac:dyDescent="0.25">
      <c r="A4535" s="48"/>
    </row>
    <row r="4536" spans="1:1" x14ac:dyDescent="0.25">
      <c r="A4536" s="48"/>
    </row>
    <row r="4537" spans="1:1" x14ac:dyDescent="0.25">
      <c r="A4537" s="48"/>
    </row>
    <row r="4538" spans="1:1" x14ac:dyDescent="0.25">
      <c r="A4538" s="48"/>
    </row>
    <row r="4539" spans="1:1" x14ac:dyDescent="0.25">
      <c r="A4539" s="48"/>
    </row>
    <row r="4540" spans="1:1" x14ac:dyDescent="0.25">
      <c r="A4540" s="48"/>
    </row>
    <row r="4541" spans="1:1" x14ac:dyDescent="0.25">
      <c r="A4541" s="48"/>
    </row>
    <row r="4542" spans="1:1" x14ac:dyDescent="0.25">
      <c r="A4542" s="48"/>
    </row>
    <row r="4543" spans="1:1" x14ac:dyDescent="0.25">
      <c r="A4543" s="48"/>
    </row>
    <row r="4544" spans="1:1" x14ac:dyDescent="0.25">
      <c r="A4544" s="48"/>
    </row>
    <row r="4545" spans="1:1" x14ac:dyDescent="0.25">
      <c r="A4545" s="48"/>
    </row>
    <row r="4546" spans="1:1" x14ac:dyDescent="0.25">
      <c r="A4546" s="48"/>
    </row>
    <row r="4547" spans="1:1" x14ac:dyDescent="0.25">
      <c r="A4547" s="48"/>
    </row>
    <row r="4548" spans="1:1" x14ac:dyDescent="0.25">
      <c r="A4548" s="48"/>
    </row>
    <row r="4549" spans="1:1" x14ac:dyDescent="0.25">
      <c r="A4549" s="48"/>
    </row>
    <row r="4550" spans="1:1" x14ac:dyDescent="0.25">
      <c r="A4550" s="48"/>
    </row>
    <row r="4551" spans="1:1" x14ac:dyDescent="0.25">
      <c r="A4551" s="48"/>
    </row>
    <row r="4552" spans="1:1" x14ac:dyDescent="0.25">
      <c r="A4552" s="48"/>
    </row>
    <row r="4553" spans="1:1" x14ac:dyDescent="0.25">
      <c r="A4553" s="48"/>
    </row>
    <row r="4554" spans="1:1" x14ac:dyDescent="0.25">
      <c r="A4554" s="48"/>
    </row>
    <row r="4555" spans="1:1" x14ac:dyDescent="0.25">
      <c r="A4555" s="48"/>
    </row>
    <row r="4556" spans="1:1" x14ac:dyDescent="0.25">
      <c r="A4556" s="48"/>
    </row>
    <row r="4557" spans="1:1" x14ac:dyDescent="0.25">
      <c r="A4557" s="48"/>
    </row>
    <row r="4558" spans="1:1" x14ac:dyDescent="0.25">
      <c r="A4558" s="48"/>
    </row>
    <row r="4559" spans="1:1" x14ac:dyDescent="0.25">
      <c r="A4559" s="48"/>
    </row>
    <row r="4560" spans="1:1" x14ac:dyDescent="0.25">
      <c r="A4560" s="48"/>
    </row>
    <row r="4561" spans="1:1" x14ac:dyDescent="0.25">
      <c r="A4561" s="48"/>
    </row>
    <row r="4562" spans="1:1" x14ac:dyDescent="0.25">
      <c r="A4562" s="48"/>
    </row>
    <row r="4563" spans="1:1" x14ac:dyDescent="0.25">
      <c r="A4563" s="48"/>
    </row>
    <row r="4564" spans="1:1" x14ac:dyDescent="0.25">
      <c r="A4564" s="48"/>
    </row>
    <row r="4565" spans="1:1" x14ac:dyDescent="0.25">
      <c r="A4565" s="48"/>
    </row>
    <row r="4566" spans="1:1" x14ac:dyDescent="0.25">
      <c r="A4566" s="48"/>
    </row>
    <row r="4567" spans="1:1" x14ac:dyDescent="0.25">
      <c r="A4567" s="48"/>
    </row>
    <row r="4568" spans="1:1" x14ac:dyDescent="0.25">
      <c r="A4568" s="48"/>
    </row>
    <row r="4569" spans="1:1" x14ac:dyDescent="0.25">
      <c r="A4569" s="48"/>
    </row>
    <row r="4570" spans="1:1" x14ac:dyDescent="0.25">
      <c r="A4570" s="48"/>
    </row>
    <row r="4571" spans="1:1" x14ac:dyDescent="0.25">
      <c r="A4571" s="48"/>
    </row>
    <row r="4572" spans="1:1" x14ac:dyDescent="0.25">
      <c r="A4572" s="48"/>
    </row>
    <row r="4573" spans="1:1" x14ac:dyDescent="0.25">
      <c r="A4573" s="48"/>
    </row>
    <row r="4574" spans="1:1" x14ac:dyDescent="0.25">
      <c r="A4574" s="48"/>
    </row>
    <row r="4575" spans="1:1" x14ac:dyDescent="0.25">
      <c r="A4575" s="48"/>
    </row>
    <row r="4576" spans="1:1" x14ac:dyDescent="0.25">
      <c r="A4576" s="48"/>
    </row>
    <row r="4577" spans="1:1" x14ac:dyDescent="0.25">
      <c r="A4577" s="48"/>
    </row>
    <row r="4578" spans="1:1" x14ac:dyDescent="0.25">
      <c r="A4578" s="48"/>
    </row>
    <row r="4579" spans="1:1" x14ac:dyDescent="0.25">
      <c r="A4579" s="48"/>
    </row>
    <row r="4580" spans="1:1" x14ac:dyDescent="0.25">
      <c r="A4580" s="48"/>
    </row>
    <row r="4581" spans="1:1" x14ac:dyDescent="0.25">
      <c r="A4581" s="48"/>
    </row>
    <row r="4582" spans="1:1" x14ac:dyDescent="0.25">
      <c r="A4582" s="48"/>
    </row>
    <row r="4583" spans="1:1" x14ac:dyDescent="0.25">
      <c r="A4583" s="48"/>
    </row>
    <row r="4584" spans="1:1" x14ac:dyDescent="0.25">
      <c r="A4584" s="48"/>
    </row>
    <row r="4587" spans="1:1" ht="18.75" x14ac:dyDescent="0.25">
      <c r="A4587" s="47"/>
    </row>
    <row r="4711" spans="1:1" ht="18.75" x14ac:dyDescent="0.25">
      <c r="A4711" s="47"/>
    </row>
    <row r="4726" spans="1:1" ht="18.75" x14ac:dyDescent="0.25">
      <c r="A4726" s="47"/>
    </row>
    <row r="4741" spans="1:1" ht="18.75" x14ac:dyDescent="0.25">
      <c r="A4741" s="47"/>
    </row>
    <row r="4793" spans="1:1" ht="18.75" x14ac:dyDescent="0.25">
      <c r="A4793" s="47"/>
    </row>
    <row r="4845" spans="1:1" ht="18.75" x14ac:dyDescent="0.25">
      <c r="A4845" s="47"/>
    </row>
    <row r="4897" spans="1:1" ht="18.75" x14ac:dyDescent="0.25">
      <c r="A4897" s="47"/>
    </row>
    <row r="4949" spans="1:1" ht="18.75" x14ac:dyDescent="0.25">
      <c r="A4949" s="47"/>
    </row>
    <row r="5001" spans="1:1" ht="18.75" x14ac:dyDescent="0.25">
      <c r="A5001" s="47"/>
    </row>
    <row r="5053" spans="1:1" ht="18.75" x14ac:dyDescent="0.25">
      <c r="A5053" s="47"/>
    </row>
  </sheetData>
  <phoneticPr fontId="2" type="noConversion"/>
  <conditionalFormatting sqref="B1:B1048576">
    <cfRule type="top10" dxfId="3" priority="1" bottom="1" rank="1"/>
    <cfRule type="top10" dxfId="2" priority="2" rank="1"/>
    <cfRule type="cellIs" dxfId="1" priority="3" operator="lessThan">
      <formula>-120000</formula>
    </cfRule>
    <cfRule type="cellIs" dxfId="0" priority="4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82BD-F161-49C6-9999-79C06DC2BD69}">
  <dimension ref="A1:B500"/>
  <sheetViews>
    <sheetView topLeftCell="A477" workbookViewId="0">
      <selection sqref="A1:B500"/>
    </sheetView>
  </sheetViews>
  <sheetFormatPr defaultRowHeight="16.5" x14ac:dyDescent="0.25"/>
  <cols>
    <col min="1" max="1" width="11.5" customWidth="1"/>
  </cols>
  <sheetData>
    <row r="1" spans="1:2" x14ac:dyDescent="0.25">
      <c r="A1" s="80" t="s">
        <v>841</v>
      </c>
      <c r="B1">
        <v>-5200</v>
      </c>
    </row>
    <row r="2" spans="1:2" x14ac:dyDescent="0.25">
      <c r="A2" s="80" t="s">
        <v>840</v>
      </c>
      <c r="B2">
        <v>-2600</v>
      </c>
    </row>
    <row r="3" spans="1:2" x14ac:dyDescent="0.25">
      <c r="A3" s="80" t="s">
        <v>825</v>
      </c>
      <c r="B3">
        <v>4200</v>
      </c>
    </row>
    <row r="4" spans="1:2" x14ac:dyDescent="0.25">
      <c r="A4" s="80" t="s">
        <v>824</v>
      </c>
      <c r="B4">
        <v>-3300</v>
      </c>
    </row>
    <row r="5" spans="1:2" x14ac:dyDescent="0.25">
      <c r="A5" s="80" t="s">
        <v>823</v>
      </c>
      <c r="B5">
        <v>6650</v>
      </c>
    </row>
    <row r="6" spans="1:2" x14ac:dyDescent="0.25">
      <c r="A6" s="80" t="s">
        <v>821</v>
      </c>
      <c r="B6">
        <v>-3150</v>
      </c>
    </row>
    <row r="7" spans="1:2" x14ac:dyDescent="0.25">
      <c r="A7" s="80" t="s">
        <v>820</v>
      </c>
      <c r="B7">
        <v>3000</v>
      </c>
    </row>
    <row r="8" spans="1:2" x14ac:dyDescent="0.25">
      <c r="A8" s="80" t="s">
        <v>819</v>
      </c>
      <c r="B8">
        <v>-5400</v>
      </c>
    </row>
    <row r="9" spans="1:2" x14ac:dyDescent="0.25">
      <c r="A9" s="80" t="s">
        <v>818</v>
      </c>
      <c r="B9">
        <v>-1250</v>
      </c>
    </row>
    <row r="10" spans="1:2" x14ac:dyDescent="0.25">
      <c r="A10" s="80" t="s">
        <v>817</v>
      </c>
      <c r="B10">
        <v>-2550</v>
      </c>
    </row>
    <row r="11" spans="1:2" x14ac:dyDescent="0.25">
      <c r="A11" s="80" t="s">
        <v>816</v>
      </c>
      <c r="B11">
        <v>-3050</v>
      </c>
    </row>
    <row r="12" spans="1:2" x14ac:dyDescent="0.25">
      <c r="A12" s="80" t="s">
        <v>815</v>
      </c>
      <c r="B12">
        <v>-5200</v>
      </c>
    </row>
    <row r="13" spans="1:2" x14ac:dyDescent="0.25">
      <c r="A13" s="80" t="s">
        <v>814</v>
      </c>
      <c r="B13">
        <v>-5600</v>
      </c>
    </row>
    <row r="14" spans="1:2" x14ac:dyDescent="0.25">
      <c r="A14" s="80" t="s">
        <v>813</v>
      </c>
      <c r="B14">
        <v>-1500</v>
      </c>
    </row>
    <row r="15" spans="1:2" x14ac:dyDescent="0.25">
      <c r="A15" s="80" t="s">
        <v>812</v>
      </c>
      <c r="B15">
        <v>-2300</v>
      </c>
    </row>
    <row r="16" spans="1:2" x14ac:dyDescent="0.25">
      <c r="A16" s="80" t="s">
        <v>810</v>
      </c>
      <c r="B16">
        <v>3000</v>
      </c>
    </row>
    <row r="17" spans="1:2" x14ac:dyDescent="0.25">
      <c r="A17" s="80" t="s">
        <v>809</v>
      </c>
      <c r="B17">
        <v>-3500</v>
      </c>
    </row>
    <row r="18" spans="1:2" x14ac:dyDescent="0.25">
      <c r="A18" s="80" t="s">
        <v>808</v>
      </c>
      <c r="B18">
        <v>5700</v>
      </c>
    </row>
    <row r="19" spans="1:2" x14ac:dyDescent="0.25">
      <c r="A19" s="80" t="s">
        <v>807</v>
      </c>
      <c r="B19">
        <v>-2100</v>
      </c>
    </row>
    <row r="20" spans="1:2" x14ac:dyDescent="0.25">
      <c r="A20" s="80" t="s">
        <v>806</v>
      </c>
      <c r="B20">
        <v>-700</v>
      </c>
    </row>
    <row r="21" spans="1:2" x14ac:dyDescent="0.25">
      <c r="A21" s="80" t="s">
        <v>804</v>
      </c>
      <c r="B21">
        <v>-5200</v>
      </c>
    </row>
    <row r="22" spans="1:2" x14ac:dyDescent="0.25">
      <c r="A22" s="80" t="s">
        <v>803</v>
      </c>
      <c r="B22">
        <v>7100</v>
      </c>
    </row>
    <row r="23" spans="1:2" x14ac:dyDescent="0.25">
      <c r="A23" s="80" t="s">
        <v>802</v>
      </c>
      <c r="B23">
        <v>-1500</v>
      </c>
    </row>
    <row r="24" spans="1:2" x14ac:dyDescent="0.25">
      <c r="A24" s="80" t="s">
        <v>801</v>
      </c>
      <c r="B24">
        <v>-100</v>
      </c>
    </row>
    <row r="25" spans="1:2" x14ac:dyDescent="0.25">
      <c r="A25" s="80" t="s">
        <v>800</v>
      </c>
      <c r="B25">
        <v>700</v>
      </c>
    </row>
    <row r="26" spans="1:2" x14ac:dyDescent="0.25">
      <c r="A26" s="80" t="s">
        <v>799</v>
      </c>
      <c r="B26">
        <v>-2600</v>
      </c>
    </row>
    <row r="27" spans="1:2" x14ac:dyDescent="0.25">
      <c r="A27" s="80" t="s">
        <v>798</v>
      </c>
      <c r="B27">
        <v>-5200</v>
      </c>
    </row>
    <row r="28" spans="1:2" x14ac:dyDescent="0.25">
      <c r="A28" s="80" t="s">
        <v>797</v>
      </c>
      <c r="B28">
        <v>-5800</v>
      </c>
    </row>
    <row r="29" spans="1:2" x14ac:dyDescent="0.25">
      <c r="A29" s="80" t="s">
        <v>796</v>
      </c>
      <c r="B29">
        <v>5350</v>
      </c>
    </row>
    <row r="30" spans="1:2" x14ac:dyDescent="0.25">
      <c r="A30" s="80" t="s">
        <v>795</v>
      </c>
      <c r="B30">
        <v>-150</v>
      </c>
    </row>
    <row r="31" spans="1:2" x14ac:dyDescent="0.25">
      <c r="A31" s="80" t="s">
        <v>794</v>
      </c>
      <c r="B31">
        <v>-5500</v>
      </c>
    </row>
    <row r="32" spans="1:2" x14ac:dyDescent="0.25">
      <c r="A32" s="80" t="s">
        <v>793</v>
      </c>
      <c r="B32">
        <v>-5200</v>
      </c>
    </row>
    <row r="33" spans="1:2" x14ac:dyDescent="0.25">
      <c r="A33" s="80" t="s">
        <v>792</v>
      </c>
      <c r="B33">
        <v>22150</v>
      </c>
    </row>
    <row r="34" spans="1:2" x14ac:dyDescent="0.25">
      <c r="A34" s="80" t="s">
        <v>791</v>
      </c>
      <c r="B34">
        <v>-2300</v>
      </c>
    </row>
    <row r="35" spans="1:2" x14ac:dyDescent="0.25">
      <c r="A35" s="80" t="s">
        <v>790</v>
      </c>
      <c r="B35">
        <v>-1700</v>
      </c>
    </row>
    <row r="36" spans="1:2" x14ac:dyDescent="0.25">
      <c r="A36" s="80" t="s">
        <v>789</v>
      </c>
      <c r="B36">
        <v>3900</v>
      </c>
    </row>
    <row r="37" spans="1:2" x14ac:dyDescent="0.25">
      <c r="A37" s="80" t="s">
        <v>787</v>
      </c>
      <c r="B37">
        <v>-800</v>
      </c>
    </row>
    <row r="38" spans="1:2" x14ac:dyDescent="0.25">
      <c r="A38" s="80" t="s">
        <v>786</v>
      </c>
      <c r="B38">
        <v>-5850</v>
      </c>
    </row>
    <row r="39" spans="1:2" x14ac:dyDescent="0.25">
      <c r="A39" s="80" t="s">
        <v>785</v>
      </c>
      <c r="B39">
        <v>6450</v>
      </c>
    </row>
    <row r="40" spans="1:2" x14ac:dyDescent="0.25">
      <c r="A40" s="80" t="s">
        <v>783</v>
      </c>
      <c r="B40">
        <v>1300</v>
      </c>
    </row>
    <row r="41" spans="1:2" x14ac:dyDescent="0.25">
      <c r="A41" s="80" t="s">
        <v>782</v>
      </c>
      <c r="B41">
        <v>900</v>
      </c>
    </row>
    <row r="42" spans="1:2" x14ac:dyDescent="0.25">
      <c r="A42" s="80" t="s">
        <v>781</v>
      </c>
      <c r="B42">
        <v>-2200</v>
      </c>
    </row>
    <row r="43" spans="1:2" x14ac:dyDescent="0.25">
      <c r="A43" s="80" t="s">
        <v>780</v>
      </c>
      <c r="B43">
        <v>-7900</v>
      </c>
    </row>
    <row r="44" spans="1:2" x14ac:dyDescent="0.25">
      <c r="A44" s="80" t="s">
        <v>779</v>
      </c>
      <c r="B44">
        <v>-6600</v>
      </c>
    </row>
    <row r="45" spans="1:2" x14ac:dyDescent="0.25">
      <c r="A45" s="80" t="s">
        <v>778</v>
      </c>
      <c r="B45">
        <v>9800</v>
      </c>
    </row>
    <row r="46" spans="1:2" x14ac:dyDescent="0.25">
      <c r="A46" s="80" t="s">
        <v>776</v>
      </c>
      <c r="B46">
        <v>4750</v>
      </c>
    </row>
    <row r="47" spans="1:2" x14ac:dyDescent="0.25">
      <c r="A47" s="80" t="s">
        <v>771</v>
      </c>
      <c r="B47">
        <v>-5200</v>
      </c>
    </row>
    <row r="48" spans="1:2" x14ac:dyDescent="0.25">
      <c r="A48" s="80" t="s">
        <v>770</v>
      </c>
      <c r="B48">
        <v>-400</v>
      </c>
    </row>
    <row r="49" spans="1:2" x14ac:dyDescent="0.25">
      <c r="A49" s="80" t="s">
        <v>768</v>
      </c>
      <c r="B49">
        <v>3750</v>
      </c>
    </row>
    <row r="50" spans="1:2" x14ac:dyDescent="0.25">
      <c r="A50" s="80" t="s">
        <v>766</v>
      </c>
      <c r="B50">
        <v>-5550</v>
      </c>
    </row>
    <row r="51" spans="1:2" x14ac:dyDescent="0.25">
      <c r="A51" s="80" t="s">
        <v>765</v>
      </c>
      <c r="B51">
        <v>-5200</v>
      </c>
    </row>
    <row r="52" spans="1:2" x14ac:dyDescent="0.25">
      <c r="A52" s="80" t="s">
        <v>764</v>
      </c>
      <c r="B52">
        <v>6850</v>
      </c>
    </row>
    <row r="53" spans="1:2" x14ac:dyDescent="0.25">
      <c r="A53" s="80" t="s">
        <v>763</v>
      </c>
      <c r="B53">
        <v>9650</v>
      </c>
    </row>
    <row r="54" spans="1:2" x14ac:dyDescent="0.25">
      <c r="A54" s="80" t="s">
        <v>762</v>
      </c>
      <c r="B54">
        <v>-1800</v>
      </c>
    </row>
    <row r="55" spans="1:2" x14ac:dyDescent="0.25">
      <c r="A55" s="80" t="s">
        <v>761</v>
      </c>
      <c r="B55">
        <v>5000</v>
      </c>
    </row>
    <row r="56" spans="1:2" x14ac:dyDescent="0.25">
      <c r="A56" s="80" t="s">
        <v>759</v>
      </c>
      <c r="B56">
        <v>6150</v>
      </c>
    </row>
    <row r="57" spans="1:2" x14ac:dyDescent="0.25">
      <c r="A57" s="80" t="s">
        <v>756</v>
      </c>
      <c r="B57">
        <v>2100</v>
      </c>
    </row>
    <row r="58" spans="1:2" x14ac:dyDescent="0.25">
      <c r="A58" s="80" t="s">
        <v>754</v>
      </c>
      <c r="B58">
        <v>9650</v>
      </c>
    </row>
    <row r="59" spans="1:2" x14ac:dyDescent="0.25">
      <c r="A59" s="80" t="s">
        <v>753</v>
      </c>
      <c r="B59">
        <v>7450</v>
      </c>
    </row>
    <row r="60" spans="1:2" x14ac:dyDescent="0.25">
      <c r="A60" s="80" t="s">
        <v>752</v>
      </c>
      <c r="B60">
        <v>6550</v>
      </c>
    </row>
    <row r="61" spans="1:2" x14ac:dyDescent="0.25">
      <c r="A61" s="80" t="s">
        <v>751</v>
      </c>
      <c r="B61">
        <v>9700</v>
      </c>
    </row>
    <row r="62" spans="1:2" x14ac:dyDescent="0.25">
      <c r="A62" s="80" t="s">
        <v>749</v>
      </c>
      <c r="B62">
        <v>16750</v>
      </c>
    </row>
    <row r="63" spans="1:2" x14ac:dyDescent="0.25">
      <c r="A63" s="80" t="s">
        <v>748</v>
      </c>
      <c r="B63">
        <v>7350</v>
      </c>
    </row>
    <row r="64" spans="1:2" x14ac:dyDescent="0.25">
      <c r="A64" s="80" t="s">
        <v>747</v>
      </c>
      <c r="B64">
        <v>9600</v>
      </c>
    </row>
    <row r="65" spans="1:2" x14ac:dyDescent="0.25">
      <c r="A65" s="80" t="s">
        <v>746</v>
      </c>
      <c r="B65">
        <v>1450</v>
      </c>
    </row>
    <row r="66" spans="1:2" x14ac:dyDescent="0.25">
      <c r="A66" s="80" t="s">
        <v>742</v>
      </c>
      <c r="B66">
        <v>6400</v>
      </c>
    </row>
    <row r="67" spans="1:2" x14ac:dyDescent="0.25">
      <c r="A67" s="80" t="s">
        <v>739</v>
      </c>
      <c r="B67">
        <v>-6100</v>
      </c>
    </row>
    <row r="68" spans="1:2" x14ac:dyDescent="0.25">
      <c r="A68" s="80" t="s">
        <v>741</v>
      </c>
      <c r="B68">
        <v>4750</v>
      </c>
    </row>
    <row r="69" spans="1:2" x14ac:dyDescent="0.25">
      <c r="A69" s="80" t="s">
        <v>740</v>
      </c>
      <c r="B69">
        <v>7150</v>
      </c>
    </row>
    <row r="70" spans="1:2" x14ac:dyDescent="0.25">
      <c r="A70" s="80" t="s">
        <v>697</v>
      </c>
      <c r="B70">
        <v>4200</v>
      </c>
    </row>
    <row r="71" spans="1:2" x14ac:dyDescent="0.25">
      <c r="A71" s="80" t="s">
        <v>698</v>
      </c>
      <c r="B71">
        <v>6100</v>
      </c>
    </row>
    <row r="72" spans="1:2" x14ac:dyDescent="0.25">
      <c r="A72" s="80" t="s">
        <v>699</v>
      </c>
      <c r="B72">
        <v>100</v>
      </c>
    </row>
    <row r="73" spans="1:2" x14ac:dyDescent="0.25">
      <c r="A73" s="80" t="s">
        <v>700</v>
      </c>
      <c r="B73">
        <v>-5550</v>
      </c>
    </row>
    <row r="74" spans="1:2" x14ac:dyDescent="0.25">
      <c r="A74" s="80" t="s">
        <v>701</v>
      </c>
      <c r="B74">
        <v>1200</v>
      </c>
    </row>
    <row r="75" spans="1:2" x14ac:dyDescent="0.25">
      <c r="A75" s="80" t="s">
        <v>702</v>
      </c>
      <c r="B75">
        <v>2650</v>
      </c>
    </row>
    <row r="76" spans="1:2" x14ac:dyDescent="0.25">
      <c r="A76" s="80" t="s">
        <v>695</v>
      </c>
      <c r="B76">
        <v>8650</v>
      </c>
    </row>
    <row r="77" spans="1:2" x14ac:dyDescent="0.25">
      <c r="A77" s="80" t="s">
        <v>694</v>
      </c>
      <c r="B77">
        <v>-1600</v>
      </c>
    </row>
    <row r="78" spans="1:2" x14ac:dyDescent="0.25">
      <c r="A78" s="80" t="s">
        <v>692</v>
      </c>
      <c r="B78">
        <v>7700</v>
      </c>
    </row>
    <row r="79" spans="1:2" x14ac:dyDescent="0.25">
      <c r="A79" s="80" t="s">
        <v>690</v>
      </c>
      <c r="B79">
        <v>3300</v>
      </c>
    </row>
    <row r="80" spans="1:2" x14ac:dyDescent="0.25">
      <c r="A80" s="80" t="s">
        <v>689</v>
      </c>
      <c r="B80">
        <v>6450</v>
      </c>
    </row>
    <row r="81" spans="1:2" x14ac:dyDescent="0.25">
      <c r="A81" s="80" t="s">
        <v>687</v>
      </c>
      <c r="B81">
        <v>3500</v>
      </c>
    </row>
    <row r="82" spans="1:2" x14ac:dyDescent="0.25">
      <c r="A82" s="80" t="s">
        <v>686</v>
      </c>
      <c r="B82">
        <v>-5200</v>
      </c>
    </row>
    <row r="83" spans="1:2" x14ac:dyDescent="0.25">
      <c r="A83" s="80" t="s">
        <v>685</v>
      </c>
      <c r="B83">
        <v>2700</v>
      </c>
    </row>
    <row r="84" spans="1:2" x14ac:dyDescent="0.25">
      <c r="A84" s="80" t="s">
        <v>683</v>
      </c>
      <c r="B84">
        <v>-1500</v>
      </c>
    </row>
    <row r="85" spans="1:2" x14ac:dyDescent="0.25">
      <c r="A85" s="80" t="s">
        <v>682</v>
      </c>
      <c r="B85">
        <v>6600</v>
      </c>
    </row>
    <row r="86" spans="1:2" x14ac:dyDescent="0.25">
      <c r="A86" s="80" t="s">
        <v>681</v>
      </c>
      <c r="B86">
        <v>-1400</v>
      </c>
    </row>
    <row r="87" spans="1:2" x14ac:dyDescent="0.25">
      <c r="A87" s="80" t="s">
        <v>680</v>
      </c>
      <c r="B87">
        <v>4800</v>
      </c>
    </row>
    <row r="88" spans="1:2" x14ac:dyDescent="0.25">
      <c r="A88" s="80" t="s">
        <v>678</v>
      </c>
      <c r="B88">
        <v>-5700</v>
      </c>
    </row>
    <row r="89" spans="1:2" x14ac:dyDescent="0.25">
      <c r="A89" s="80" t="s">
        <v>677</v>
      </c>
      <c r="B89">
        <v>-900</v>
      </c>
    </row>
    <row r="90" spans="1:2" x14ac:dyDescent="0.25">
      <c r="A90" s="80" t="s">
        <v>676</v>
      </c>
      <c r="B90">
        <v>-800</v>
      </c>
    </row>
    <row r="91" spans="1:2" x14ac:dyDescent="0.25">
      <c r="A91" s="80" t="s">
        <v>675</v>
      </c>
      <c r="B91">
        <v>-5200</v>
      </c>
    </row>
    <row r="92" spans="1:2" x14ac:dyDescent="0.25">
      <c r="A92" s="80" t="s">
        <v>674</v>
      </c>
      <c r="B92">
        <v>-4600</v>
      </c>
    </row>
    <row r="93" spans="1:2" x14ac:dyDescent="0.25">
      <c r="A93" s="80" t="s">
        <v>672</v>
      </c>
      <c r="B93">
        <v>-1800</v>
      </c>
    </row>
    <row r="94" spans="1:2" x14ac:dyDescent="0.25">
      <c r="A94" s="80" t="s">
        <v>852</v>
      </c>
      <c r="B94">
        <v>150</v>
      </c>
    </row>
    <row r="95" spans="1:2" x14ac:dyDescent="0.25">
      <c r="A95" s="80" t="s">
        <v>670</v>
      </c>
      <c r="B95">
        <v>-5200</v>
      </c>
    </row>
    <row r="96" spans="1:2" x14ac:dyDescent="0.25">
      <c r="A96" s="80" t="s">
        <v>669</v>
      </c>
      <c r="B96">
        <v>2200</v>
      </c>
    </row>
    <row r="97" spans="1:2" x14ac:dyDescent="0.25">
      <c r="A97" s="80" t="s">
        <v>668</v>
      </c>
      <c r="B97">
        <v>-1400</v>
      </c>
    </row>
    <row r="98" spans="1:2" x14ac:dyDescent="0.25">
      <c r="A98" s="80" t="s">
        <v>667</v>
      </c>
      <c r="B98">
        <v>-5200</v>
      </c>
    </row>
    <row r="99" spans="1:2" x14ac:dyDescent="0.25">
      <c r="A99" s="80" t="s">
        <v>666</v>
      </c>
      <c r="B99">
        <v>5650</v>
      </c>
    </row>
    <row r="100" spans="1:2" x14ac:dyDescent="0.25">
      <c r="A100" s="80" t="s">
        <v>664</v>
      </c>
      <c r="B100">
        <v>6000</v>
      </c>
    </row>
    <row r="101" spans="1:2" x14ac:dyDescent="0.25">
      <c r="A101" s="80" t="s">
        <v>662</v>
      </c>
      <c r="B101">
        <v>12250</v>
      </c>
    </row>
    <row r="102" spans="1:2" x14ac:dyDescent="0.25">
      <c r="A102" s="80" t="s">
        <v>661</v>
      </c>
      <c r="B102">
        <v>10400</v>
      </c>
    </row>
    <row r="103" spans="1:2" x14ac:dyDescent="0.25">
      <c r="A103" s="80" t="s">
        <v>660</v>
      </c>
      <c r="B103">
        <v>7300</v>
      </c>
    </row>
    <row r="104" spans="1:2" x14ac:dyDescent="0.25">
      <c r="A104" s="80" t="s">
        <v>658</v>
      </c>
      <c r="B104">
        <v>-5200</v>
      </c>
    </row>
    <row r="105" spans="1:2" x14ac:dyDescent="0.25">
      <c r="A105" s="80" t="s">
        <v>657</v>
      </c>
      <c r="B105">
        <v>-4100</v>
      </c>
    </row>
    <row r="106" spans="1:2" x14ac:dyDescent="0.25">
      <c r="A106" s="80" t="s">
        <v>655</v>
      </c>
      <c r="B106">
        <v>7050</v>
      </c>
    </row>
    <row r="107" spans="1:2" x14ac:dyDescent="0.25">
      <c r="A107" s="80" t="s">
        <v>653</v>
      </c>
      <c r="B107">
        <v>9700</v>
      </c>
    </row>
    <row r="108" spans="1:2" x14ac:dyDescent="0.25">
      <c r="A108" s="80" t="s">
        <v>652</v>
      </c>
      <c r="B108">
        <v>-4500</v>
      </c>
    </row>
    <row r="109" spans="1:2" x14ac:dyDescent="0.25">
      <c r="A109" s="80" t="s">
        <v>650</v>
      </c>
      <c r="B109">
        <v>21800</v>
      </c>
    </row>
    <row r="110" spans="1:2" x14ac:dyDescent="0.25">
      <c r="A110" s="80" t="s">
        <v>649</v>
      </c>
      <c r="B110">
        <v>-100</v>
      </c>
    </row>
    <row r="111" spans="1:2" x14ac:dyDescent="0.25">
      <c r="A111" s="80" t="s">
        <v>648</v>
      </c>
      <c r="B111">
        <v>100</v>
      </c>
    </row>
    <row r="112" spans="1:2" x14ac:dyDescent="0.25">
      <c r="A112" s="80" t="s">
        <v>647</v>
      </c>
      <c r="B112">
        <v>-5200</v>
      </c>
    </row>
    <row r="113" spans="1:2" x14ac:dyDescent="0.25">
      <c r="A113" s="80" t="s">
        <v>645</v>
      </c>
      <c r="B113">
        <v>-5200</v>
      </c>
    </row>
    <row r="114" spans="1:2" x14ac:dyDescent="0.25">
      <c r="A114" s="80" t="s">
        <v>643</v>
      </c>
      <c r="B114">
        <v>4050</v>
      </c>
    </row>
    <row r="115" spans="1:2" x14ac:dyDescent="0.25">
      <c r="A115" s="80" t="s">
        <v>641</v>
      </c>
      <c r="B115">
        <v>3600</v>
      </c>
    </row>
    <row r="116" spans="1:2" x14ac:dyDescent="0.25">
      <c r="A116" s="80" t="s">
        <v>640</v>
      </c>
      <c r="B116">
        <v>-2400</v>
      </c>
    </row>
    <row r="117" spans="1:2" x14ac:dyDescent="0.25">
      <c r="A117" s="80" t="s">
        <v>639</v>
      </c>
      <c r="B117">
        <v>5500</v>
      </c>
    </row>
    <row r="118" spans="1:2" x14ac:dyDescent="0.25">
      <c r="A118" s="80" t="s">
        <v>638</v>
      </c>
      <c r="B118">
        <v>6950</v>
      </c>
    </row>
    <row r="119" spans="1:2" x14ac:dyDescent="0.25">
      <c r="A119" s="80" t="s">
        <v>637</v>
      </c>
      <c r="B119">
        <v>7700</v>
      </c>
    </row>
    <row r="120" spans="1:2" x14ac:dyDescent="0.25">
      <c r="A120" s="80" t="s">
        <v>635</v>
      </c>
      <c r="B120">
        <v>-4400</v>
      </c>
    </row>
    <row r="121" spans="1:2" x14ac:dyDescent="0.25">
      <c r="A121" s="80" t="s">
        <v>634</v>
      </c>
      <c r="B121">
        <v>2600</v>
      </c>
    </row>
    <row r="122" spans="1:2" x14ac:dyDescent="0.25">
      <c r="A122" s="80" t="s">
        <v>633</v>
      </c>
      <c r="B122">
        <v>4700</v>
      </c>
    </row>
    <row r="123" spans="1:2" x14ac:dyDescent="0.25">
      <c r="A123" s="80" t="s">
        <v>632</v>
      </c>
      <c r="B123">
        <v>-4050</v>
      </c>
    </row>
    <row r="124" spans="1:2" x14ac:dyDescent="0.25">
      <c r="A124" s="80" t="s">
        <v>630</v>
      </c>
      <c r="B124">
        <v>-400</v>
      </c>
    </row>
    <row r="125" spans="1:2" x14ac:dyDescent="0.25">
      <c r="A125" s="80" t="s">
        <v>629</v>
      </c>
      <c r="B125">
        <v>3500</v>
      </c>
    </row>
    <row r="126" spans="1:2" x14ac:dyDescent="0.25">
      <c r="A126" s="80" t="s">
        <v>628</v>
      </c>
      <c r="B126">
        <v>-2300</v>
      </c>
    </row>
    <row r="127" spans="1:2" x14ac:dyDescent="0.25">
      <c r="A127" s="80" t="s">
        <v>627</v>
      </c>
      <c r="B127">
        <v>-5200</v>
      </c>
    </row>
    <row r="128" spans="1:2" x14ac:dyDescent="0.25">
      <c r="A128" s="80" t="s">
        <v>626</v>
      </c>
      <c r="B128">
        <v>-5200</v>
      </c>
    </row>
    <row r="129" spans="1:2" x14ac:dyDescent="0.25">
      <c r="A129" s="80" t="s">
        <v>625</v>
      </c>
      <c r="B129">
        <v>9750</v>
      </c>
    </row>
    <row r="130" spans="1:2" x14ac:dyDescent="0.25">
      <c r="A130" s="80" t="s">
        <v>624</v>
      </c>
      <c r="B130">
        <v>18050</v>
      </c>
    </row>
    <row r="131" spans="1:2" x14ac:dyDescent="0.25">
      <c r="A131" s="80" t="s">
        <v>623</v>
      </c>
      <c r="B131">
        <v>-5200</v>
      </c>
    </row>
    <row r="132" spans="1:2" x14ac:dyDescent="0.25">
      <c r="A132" s="80" t="s">
        <v>622</v>
      </c>
      <c r="B132">
        <v>38250</v>
      </c>
    </row>
    <row r="133" spans="1:2" x14ac:dyDescent="0.25">
      <c r="A133" s="80" t="s">
        <v>621</v>
      </c>
      <c r="B133">
        <v>-5200</v>
      </c>
    </row>
    <row r="134" spans="1:2" x14ac:dyDescent="0.25">
      <c r="A134" s="80" t="s">
        <v>620</v>
      </c>
      <c r="B134">
        <v>-5200</v>
      </c>
    </row>
    <row r="135" spans="1:2" x14ac:dyDescent="0.25">
      <c r="A135" s="80" t="s">
        <v>618</v>
      </c>
      <c r="B135">
        <v>16400</v>
      </c>
    </row>
    <row r="136" spans="1:2" x14ac:dyDescent="0.25">
      <c r="A136" s="80" t="s">
        <v>616</v>
      </c>
      <c r="B136">
        <v>-10200</v>
      </c>
    </row>
    <row r="137" spans="1:2" x14ac:dyDescent="0.25">
      <c r="A137" s="80" t="s">
        <v>614</v>
      </c>
      <c r="B137">
        <v>5200</v>
      </c>
    </row>
    <row r="138" spans="1:2" x14ac:dyDescent="0.25">
      <c r="A138" s="80" t="s">
        <v>613</v>
      </c>
      <c r="B138">
        <v>9500</v>
      </c>
    </row>
    <row r="139" spans="1:2" x14ac:dyDescent="0.25">
      <c r="A139" s="80" t="s">
        <v>612</v>
      </c>
      <c r="B139">
        <v>10700</v>
      </c>
    </row>
    <row r="140" spans="1:2" x14ac:dyDescent="0.25">
      <c r="A140" s="80" t="s">
        <v>611</v>
      </c>
      <c r="B140">
        <v>22950</v>
      </c>
    </row>
    <row r="141" spans="1:2" x14ac:dyDescent="0.25">
      <c r="A141" s="80" t="s">
        <v>609</v>
      </c>
      <c r="B141">
        <v>8600</v>
      </c>
    </row>
    <row r="142" spans="1:2" x14ac:dyDescent="0.25">
      <c r="A142" s="80" t="s">
        <v>607</v>
      </c>
      <c r="B142">
        <v>-5200</v>
      </c>
    </row>
    <row r="143" spans="1:2" x14ac:dyDescent="0.25">
      <c r="A143" s="80" t="s">
        <v>606</v>
      </c>
      <c r="B143">
        <v>4900</v>
      </c>
    </row>
    <row r="144" spans="1:2" x14ac:dyDescent="0.25">
      <c r="A144" s="80" t="s">
        <v>605</v>
      </c>
      <c r="B144">
        <v>2100</v>
      </c>
    </row>
    <row r="145" spans="1:2" x14ac:dyDescent="0.25">
      <c r="A145" s="80" t="s">
        <v>604</v>
      </c>
      <c r="B145">
        <v>5700</v>
      </c>
    </row>
    <row r="146" spans="1:2" x14ac:dyDescent="0.25">
      <c r="A146" s="80" t="s">
        <v>602</v>
      </c>
      <c r="B146">
        <v>-5350</v>
      </c>
    </row>
    <row r="147" spans="1:2" x14ac:dyDescent="0.25">
      <c r="A147" s="80" t="s">
        <v>601</v>
      </c>
      <c r="B147">
        <v>-7100</v>
      </c>
    </row>
    <row r="148" spans="1:2" x14ac:dyDescent="0.25">
      <c r="A148" s="80" t="s">
        <v>600</v>
      </c>
      <c r="B148">
        <v>-1650</v>
      </c>
    </row>
    <row r="149" spans="1:2" x14ac:dyDescent="0.25">
      <c r="A149" s="80" t="s">
        <v>597</v>
      </c>
      <c r="B149">
        <v>800</v>
      </c>
    </row>
    <row r="150" spans="1:2" x14ac:dyDescent="0.25">
      <c r="A150" s="80" t="s">
        <v>595</v>
      </c>
      <c r="B150">
        <v>-600</v>
      </c>
    </row>
    <row r="151" spans="1:2" x14ac:dyDescent="0.25">
      <c r="A151" s="80" t="s">
        <v>594</v>
      </c>
      <c r="B151">
        <v>4250</v>
      </c>
    </row>
    <row r="152" spans="1:2" x14ac:dyDescent="0.25">
      <c r="A152" s="80" t="s">
        <v>593</v>
      </c>
      <c r="B152">
        <v>8850</v>
      </c>
    </row>
    <row r="153" spans="1:2" x14ac:dyDescent="0.25">
      <c r="A153" s="80" t="s">
        <v>592</v>
      </c>
      <c r="B153">
        <v>-1600</v>
      </c>
    </row>
    <row r="154" spans="1:2" x14ac:dyDescent="0.25">
      <c r="A154" s="80" t="s">
        <v>591</v>
      </c>
      <c r="B154">
        <v>2700</v>
      </c>
    </row>
    <row r="155" spans="1:2" x14ac:dyDescent="0.25">
      <c r="A155" s="80" t="s">
        <v>590</v>
      </c>
      <c r="B155">
        <v>-1600</v>
      </c>
    </row>
    <row r="156" spans="1:2" x14ac:dyDescent="0.25">
      <c r="A156" s="80" t="s">
        <v>589</v>
      </c>
      <c r="B156">
        <v>900</v>
      </c>
    </row>
    <row r="157" spans="1:2" x14ac:dyDescent="0.25">
      <c r="A157" s="80" t="s">
        <v>588</v>
      </c>
      <c r="B157">
        <v>-1700</v>
      </c>
    </row>
    <row r="158" spans="1:2" x14ac:dyDescent="0.25">
      <c r="A158" s="80" t="s">
        <v>587</v>
      </c>
      <c r="B158">
        <v>100</v>
      </c>
    </row>
    <row r="159" spans="1:2" x14ac:dyDescent="0.25">
      <c r="A159" s="80" t="s">
        <v>584</v>
      </c>
      <c r="B159">
        <v>-450</v>
      </c>
    </row>
    <row r="160" spans="1:2" x14ac:dyDescent="0.25">
      <c r="A160" s="80" t="s">
        <v>583</v>
      </c>
      <c r="B160">
        <v>-5200</v>
      </c>
    </row>
    <row r="161" spans="1:2" x14ac:dyDescent="0.25">
      <c r="A161" s="80" t="s">
        <v>582</v>
      </c>
      <c r="B161">
        <v>-350</v>
      </c>
    </row>
    <row r="162" spans="1:2" x14ac:dyDescent="0.25">
      <c r="A162" s="80" t="s">
        <v>581</v>
      </c>
      <c r="B162">
        <v>-2700</v>
      </c>
    </row>
    <row r="163" spans="1:2" x14ac:dyDescent="0.25">
      <c r="A163" s="80" t="s">
        <v>579</v>
      </c>
      <c r="B163">
        <v>-3600</v>
      </c>
    </row>
    <row r="164" spans="1:2" x14ac:dyDescent="0.25">
      <c r="A164" s="80" t="s">
        <v>577</v>
      </c>
      <c r="B164">
        <v>-3300</v>
      </c>
    </row>
    <row r="165" spans="1:2" x14ac:dyDescent="0.25">
      <c r="A165" s="80" t="s">
        <v>576</v>
      </c>
      <c r="B165">
        <v>-750</v>
      </c>
    </row>
    <row r="166" spans="1:2" x14ac:dyDescent="0.25">
      <c r="A166" s="80" t="s">
        <v>574</v>
      </c>
      <c r="B166">
        <v>-3550</v>
      </c>
    </row>
    <row r="167" spans="1:2" x14ac:dyDescent="0.25">
      <c r="A167" s="80" t="s">
        <v>573</v>
      </c>
      <c r="B167">
        <v>-700</v>
      </c>
    </row>
    <row r="168" spans="1:2" x14ac:dyDescent="0.25">
      <c r="A168" s="80" t="s">
        <v>570</v>
      </c>
      <c r="B168">
        <v>-2800</v>
      </c>
    </row>
    <row r="169" spans="1:2" x14ac:dyDescent="0.25">
      <c r="A169" s="80" t="s">
        <v>569</v>
      </c>
      <c r="B169">
        <v>-5300</v>
      </c>
    </row>
    <row r="170" spans="1:2" x14ac:dyDescent="0.25">
      <c r="A170" s="80" t="s">
        <v>568</v>
      </c>
      <c r="B170">
        <v>-1500</v>
      </c>
    </row>
    <row r="171" spans="1:2" x14ac:dyDescent="0.25">
      <c r="A171" s="80" t="s">
        <v>566</v>
      </c>
      <c r="B171">
        <v>1100</v>
      </c>
    </row>
    <row r="172" spans="1:2" x14ac:dyDescent="0.25">
      <c r="A172" s="80" t="s">
        <v>565</v>
      </c>
      <c r="B172">
        <v>3600</v>
      </c>
    </row>
    <row r="173" spans="1:2" x14ac:dyDescent="0.25">
      <c r="A173" s="80" t="s">
        <v>564</v>
      </c>
      <c r="B173">
        <v>-1600</v>
      </c>
    </row>
    <row r="174" spans="1:2" x14ac:dyDescent="0.25">
      <c r="A174" s="80" t="s">
        <v>563</v>
      </c>
      <c r="B174">
        <v>-1500</v>
      </c>
    </row>
    <row r="175" spans="1:2" x14ac:dyDescent="0.25">
      <c r="A175" s="80" t="s">
        <v>562</v>
      </c>
      <c r="B175">
        <v>-2500</v>
      </c>
    </row>
    <row r="176" spans="1:2" x14ac:dyDescent="0.25">
      <c r="A176" s="80" t="s">
        <v>561</v>
      </c>
      <c r="B176">
        <v>-1500</v>
      </c>
    </row>
    <row r="177" spans="1:2" x14ac:dyDescent="0.25">
      <c r="A177" s="80" t="s">
        <v>560</v>
      </c>
      <c r="B177">
        <v>-450</v>
      </c>
    </row>
    <row r="178" spans="1:2" x14ac:dyDescent="0.25">
      <c r="A178" s="80" t="s">
        <v>559</v>
      </c>
      <c r="B178">
        <v>2250</v>
      </c>
    </row>
    <row r="179" spans="1:2" x14ac:dyDescent="0.25">
      <c r="A179" s="80" t="s">
        <v>558</v>
      </c>
      <c r="B179">
        <v>1000</v>
      </c>
    </row>
    <row r="180" spans="1:2" x14ac:dyDescent="0.25">
      <c r="A180" s="80" t="s">
        <v>556</v>
      </c>
      <c r="B180">
        <v>1400</v>
      </c>
    </row>
    <row r="181" spans="1:2" x14ac:dyDescent="0.25">
      <c r="A181" s="80" t="s">
        <v>554</v>
      </c>
      <c r="B181">
        <v>-5500</v>
      </c>
    </row>
    <row r="182" spans="1:2" x14ac:dyDescent="0.25">
      <c r="A182" s="80" t="s">
        <v>553</v>
      </c>
      <c r="B182">
        <v>-3300</v>
      </c>
    </row>
    <row r="183" spans="1:2" x14ac:dyDescent="0.25">
      <c r="A183" s="80" t="s">
        <v>552</v>
      </c>
      <c r="B183">
        <v>3400</v>
      </c>
    </row>
    <row r="184" spans="1:2" x14ac:dyDescent="0.25">
      <c r="A184" s="80" t="s">
        <v>550</v>
      </c>
      <c r="B184">
        <v>-5200</v>
      </c>
    </row>
    <row r="185" spans="1:2" x14ac:dyDescent="0.25">
      <c r="A185" s="80" t="s">
        <v>549</v>
      </c>
      <c r="B185">
        <v>7300</v>
      </c>
    </row>
    <row r="186" spans="1:2" x14ac:dyDescent="0.25">
      <c r="A186" s="80" t="s">
        <v>548</v>
      </c>
      <c r="B186">
        <v>-1700</v>
      </c>
    </row>
    <row r="187" spans="1:2" x14ac:dyDescent="0.25">
      <c r="A187" s="80" t="s">
        <v>547</v>
      </c>
      <c r="B187">
        <v>-2500</v>
      </c>
    </row>
    <row r="188" spans="1:2" x14ac:dyDescent="0.25">
      <c r="A188" s="80" t="s">
        <v>546</v>
      </c>
      <c r="B188">
        <v>200</v>
      </c>
    </row>
    <row r="189" spans="1:2" x14ac:dyDescent="0.25">
      <c r="A189" s="80" t="s">
        <v>544</v>
      </c>
      <c r="B189">
        <v>4500</v>
      </c>
    </row>
    <row r="190" spans="1:2" x14ac:dyDescent="0.25">
      <c r="A190" s="80" t="s">
        <v>543</v>
      </c>
      <c r="B190">
        <v>11500</v>
      </c>
    </row>
    <row r="191" spans="1:2" x14ac:dyDescent="0.25">
      <c r="A191" s="80" t="s">
        <v>541</v>
      </c>
      <c r="B191">
        <v>-2900</v>
      </c>
    </row>
    <row r="192" spans="1:2" x14ac:dyDescent="0.25">
      <c r="A192" s="80" t="s">
        <v>539</v>
      </c>
      <c r="B192">
        <v>-4200</v>
      </c>
    </row>
    <row r="193" spans="1:2" x14ac:dyDescent="0.25">
      <c r="A193" s="80" t="s">
        <v>538</v>
      </c>
      <c r="B193">
        <v>800</v>
      </c>
    </row>
    <row r="194" spans="1:2" x14ac:dyDescent="0.25">
      <c r="A194" s="80" t="s">
        <v>537</v>
      </c>
      <c r="B194">
        <v>-5100</v>
      </c>
    </row>
    <row r="195" spans="1:2" x14ac:dyDescent="0.25">
      <c r="A195" s="80" t="s">
        <v>536</v>
      </c>
      <c r="B195">
        <v>3250</v>
      </c>
    </row>
    <row r="196" spans="1:2" x14ac:dyDescent="0.25">
      <c r="A196" s="80" t="s">
        <v>533</v>
      </c>
      <c r="B196">
        <v>-2550</v>
      </c>
    </row>
    <row r="197" spans="1:2" x14ac:dyDescent="0.25">
      <c r="A197" s="80" t="s">
        <v>531</v>
      </c>
      <c r="B197">
        <v>25600</v>
      </c>
    </row>
    <row r="198" spans="1:2" x14ac:dyDescent="0.25">
      <c r="A198" s="80" t="s">
        <v>529</v>
      </c>
      <c r="B198">
        <v>-5500</v>
      </c>
    </row>
    <row r="199" spans="1:2" x14ac:dyDescent="0.25">
      <c r="A199" s="80" t="s">
        <v>527</v>
      </c>
      <c r="B199">
        <v>4600</v>
      </c>
    </row>
    <row r="200" spans="1:2" x14ac:dyDescent="0.25">
      <c r="A200" s="80" t="s">
        <v>526</v>
      </c>
      <c r="B200">
        <v>-1250</v>
      </c>
    </row>
    <row r="201" spans="1:2" x14ac:dyDescent="0.25">
      <c r="A201" s="80" t="s">
        <v>525</v>
      </c>
      <c r="B201">
        <v>-2600</v>
      </c>
    </row>
    <row r="202" spans="1:2" x14ac:dyDescent="0.25">
      <c r="A202" s="80" t="s">
        <v>524</v>
      </c>
      <c r="B202">
        <v>-5400</v>
      </c>
    </row>
    <row r="203" spans="1:2" x14ac:dyDescent="0.25">
      <c r="A203" s="80" t="s">
        <v>523</v>
      </c>
      <c r="B203">
        <v>8350</v>
      </c>
    </row>
    <row r="204" spans="1:2" x14ac:dyDescent="0.25">
      <c r="A204" s="80" t="s">
        <v>521</v>
      </c>
      <c r="B204">
        <v>-5600</v>
      </c>
    </row>
    <row r="205" spans="1:2" x14ac:dyDescent="0.25">
      <c r="A205" s="80" t="s">
        <v>518</v>
      </c>
      <c r="B205">
        <v>2900</v>
      </c>
    </row>
    <row r="206" spans="1:2" x14ac:dyDescent="0.25">
      <c r="A206" s="80" t="s">
        <v>516</v>
      </c>
      <c r="B206">
        <v>800</v>
      </c>
    </row>
    <row r="207" spans="1:2" x14ac:dyDescent="0.25">
      <c r="A207" s="80" t="s">
        <v>515</v>
      </c>
      <c r="B207">
        <v>1900</v>
      </c>
    </row>
    <row r="208" spans="1:2" x14ac:dyDescent="0.25">
      <c r="A208" s="80" t="s">
        <v>514</v>
      </c>
      <c r="B208">
        <v>4600</v>
      </c>
    </row>
    <row r="209" spans="1:2" x14ac:dyDescent="0.25">
      <c r="A209" s="80" t="s">
        <v>513</v>
      </c>
      <c r="B209">
        <v>-4600</v>
      </c>
    </row>
    <row r="210" spans="1:2" x14ac:dyDescent="0.25">
      <c r="A210" s="80" t="s">
        <v>511</v>
      </c>
      <c r="B210">
        <v>5500</v>
      </c>
    </row>
    <row r="211" spans="1:2" x14ac:dyDescent="0.25">
      <c r="A211" s="80" t="s">
        <v>510</v>
      </c>
      <c r="B211">
        <v>-2500</v>
      </c>
    </row>
    <row r="212" spans="1:2" x14ac:dyDescent="0.25">
      <c r="A212" s="80" t="s">
        <v>509</v>
      </c>
      <c r="B212">
        <v>-5200</v>
      </c>
    </row>
    <row r="213" spans="1:2" x14ac:dyDescent="0.25">
      <c r="A213" s="80" t="s">
        <v>508</v>
      </c>
      <c r="B213">
        <v>5800</v>
      </c>
    </row>
    <row r="214" spans="1:2" x14ac:dyDescent="0.25">
      <c r="A214" s="80" t="s">
        <v>507</v>
      </c>
      <c r="B214">
        <v>-5200</v>
      </c>
    </row>
    <row r="215" spans="1:2" x14ac:dyDescent="0.25">
      <c r="A215" s="80" t="s">
        <v>506</v>
      </c>
      <c r="B215">
        <v>3200</v>
      </c>
    </row>
    <row r="216" spans="1:2" x14ac:dyDescent="0.25">
      <c r="A216" s="80" t="s">
        <v>505</v>
      </c>
      <c r="B216">
        <v>3000</v>
      </c>
    </row>
    <row r="217" spans="1:2" x14ac:dyDescent="0.25">
      <c r="A217" s="80" t="s">
        <v>503</v>
      </c>
      <c r="B217">
        <v>-5400</v>
      </c>
    </row>
    <row r="218" spans="1:2" x14ac:dyDescent="0.25">
      <c r="A218" s="80" t="s">
        <v>502</v>
      </c>
      <c r="B218">
        <v>-2100</v>
      </c>
    </row>
    <row r="219" spans="1:2" x14ac:dyDescent="0.25">
      <c r="A219" s="80" t="s">
        <v>501</v>
      </c>
      <c r="B219">
        <v>-4500</v>
      </c>
    </row>
    <row r="220" spans="1:2" x14ac:dyDescent="0.25">
      <c r="A220" s="80" t="s">
        <v>500</v>
      </c>
      <c r="B220">
        <v>1450</v>
      </c>
    </row>
    <row r="221" spans="1:2" x14ac:dyDescent="0.25">
      <c r="A221" s="80" t="s">
        <v>499</v>
      </c>
      <c r="B221">
        <v>1400</v>
      </c>
    </row>
    <row r="222" spans="1:2" x14ac:dyDescent="0.25">
      <c r="A222" s="80" t="s">
        <v>498</v>
      </c>
      <c r="B222">
        <v>1950</v>
      </c>
    </row>
    <row r="223" spans="1:2" x14ac:dyDescent="0.25">
      <c r="A223" s="80" t="s">
        <v>497</v>
      </c>
      <c r="B223">
        <v>2850</v>
      </c>
    </row>
    <row r="224" spans="1:2" x14ac:dyDescent="0.25">
      <c r="A224" s="80" t="s">
        <v>496</v>
      </c>
      <c r="B224">
        <v>-450</v>
      </c>
    </row>
    <row r="225" spans="1:2" x14ac:dyDescent="0.25">
      <c r="A225" s="80" t="s">
        <v>495</v>
      </c>
      <c r="B225">
        <v>-2100</v>
      </c>
    </row>
    <row r="226" spans="1:2" x14ac:dyDescent="0.25">
      <c r="A226" s="80" t="s">
        <v>494</v>
      </c>
      <c r="B226">
        <v>-5200</v>
      </c>
    </row>
    <row r="227" spans="1:2" x14ac:dyDescent="0.25">
      <c r="A227" s="80" t="s">
        <v>493</v>
      </c>
      <c r="B227">
        <v>-5300</v>
      </c>
    </row>
    <row r="228" spans="1:2" x14ac:dyDescent="0.25">
      <c r="A228" s="80" t="s">
        <v>491</v>
      </c>
      <c r="B228">
        <v>-1700</v>
      </c>
    </row>
    <row r="229" spans="1:2" x14ac:dyDescent="0.25">
      <c r="A229" s="80" t="s">
        <v>490</v>
      </c>
      <c r="B229">
        <v>-600</v>
      </c>
    </row>
    <row r="230" spans="1:2" x14ac:dyDescent="0.25">
      <c r="A230" s="80" t="s">
        <v>489</v>
      </c>
      <c r="B230">
        <v>-4200</v>
      </c>
    </row>
    <row r="231" spans="1:2" x14ac:dyDescent="0.25">
      <c r="A231" s="80" t="s">
        <v>488</v>
      </c>
      <c r="B231">
        <v>-5800</v>
      </c>
    </row>
    <row r="232" spans="1:2" x14ac:dyDescent="0.25">
      <c r="A232" s="80" t="s">
        <v>487</v>
      </c>
      <c r="B232">
        <v>-1400</v>
      </c>
    </row>
    <row r="233" spans="1:2" x14ac:dyDescent="0.25">
      <c r="A233" s="80" t="s">
        <v>486</v>
      </c>
      <c r="B233">
        <v>-5500</v>
      </c>
    </row>
    <row r="234" spans="1:2" x14ac:dyDescent="0.25">
      <c r="A234" s="80" t="s">
        <v>485</v>
      </c>
      <c r="B234">
        <v>-5500</v>
      </c>
    </row>
    <row r="235" spans="1:2" x14ac:dyDescent="0.25">
      <c r="A235" s="80" t="s">
        <v>484</v>
      </c>
      <c r="B235">
        <v>-1950</v>
      </c>
    </row>
    <row r="236" spans="1:2" x14ac:dyDescent="0.25">
      <c r="A236" s="80" t="s">
        <v>482</v>
      </c>
      <c r="B236">
        <v>1700</v>
      </c>
    </row>
    <row r="237" spans="1:2" x14ac:dyDescent="0.25">
      <c r="A237" s="80" t="s">
        <v>481</v>
      </c>
      <c r="B237">
        <v>-5900</v>
      </c>
    </row>
    <row r="238" spans="1:2" x14ac:dyDescent="0.25">
      <c r="A238" s="80" t="s">
        <v>480</v>
      </c>
      <c r="B238">
        <v>900</v>
      </c>
    </row>
    <row r="239" spans="1:2" x14ac:dyDescent="0.25">
      <c r="A239" s="80" t="s">
        <v>479</v>
      </c>
      <c r="B239">
        <v>-5200</v>
      </c>
    </row>
    <row r="240" spans="1:2" x14ac:dyDescent="0.25">
      <c r="A240" s="80" t="s">
        <v>478</v>
      </c>
      <c r="B240">
        <v>7300</v>
      </c>
    </row>
    <row r="241" spans="1:2" x14ac:dyDescent="0.25">
      <c r="A241" s="80" t="s">
        <v>477</v>
      </c>
      <c r="B241">
        <v>1000</v>
      </c>
    </row>
    <row r="242" spans="1:2" x14ac:dyDescent="0.25">
      <c r="A242" s="80" t="s">
        <v>475</v>
      </c>
      <c r="B242">
        <v>8450</v>
      </c>
    </row>
    <row r="243" spans="1:2" x14ac:dyDescent="0.25">
      <c r="A243" s="80" t="s">
        <v>474</v>
      </c>
      <c r="B243">
        <v>5000</v>
      </c>
    </row>
    <row r="244" spans="1:2" x14ac:dyDescent="0.25">
      <c r="A244" s="80" t="s">
        <v>473</v>
      </c>
      <c r="B244">
        <v>5400</v>
      </c>
    </row>
    <row r="245" spans="1:2" x14ac:dyDescent="0.25">
      <c r="A245" s="80" t="s">
        <v>472</v>
      </c>
      <c r="B245">
        <v>-3100</v>
      </c>
    </row>
    <row r="246" spans="1:2" x14ac:dyDescent="0.25">
      <c r="A246" s="80" t="s">
        <v>471</v>
      </c>
      <c r="B246">
        <v>2400</v>
      </c>
    </row>
    <row r="247" spans="1:2" x14ac:dyDescent="0.25">
      <c r="A247" s="80" t="s">
        <v>470</v>
      </c>
      <c r="B247">
        <v>-2300</v>
      </c>
    </row>
    <row r="248" spans="1:2" x14ac:dyDescent="0.25">
      <c r="A248" s="80" t="s">
        <v>469</v>
      </c>
      <c r="B248">
        <v>14900</v>
      </c>
    </row>
    <row r="249" spans="1:2" x14ac:dyDescent="0.25">
      <c r="A249" s="80" t="s">
        <v>468</v>
      </c>
      <c r="B249">
        <v>1900</v>
      </c>
    </row>
    <row r="250" spans="1:2" x14ac:dyDescent="0.25">
      <c r="A250" s="80" t="s">
        <v>466</v>
      </c>
      <c r="B250">
        <v>-3300</v>
      </c>
    </row>
    <row r="251" spans="1:2" x14ac:dyDescent="0.25">
      <c r="A251" s="80" t="s">
        <v>465</v>
      </c>
      <c r="B251">
        <v>4700</v>
      </c>
    </row>
    <row r="252" spans="1:2" x14ac:dyDescent="0.25">
      <c r="A252" s="80" t="s">
        <v>464</v>
      </c>
      <c r="B252">
        <v>6250</v>
      </c>
    </row>
    <row r="253" spans="1:2" x14ac:dyDescent="0.25">
      <c r="A253" s="80" t="s">
        <v>462</v>
      </c>
      <c r="B253">
        <v>-300</v>
      </c>
    </row>
    <row r="254" spans="1:2" x14ac:dyDescent="0.25">
      <c r="A254" s="80" t="s">
        <v>461</v>
      </c>
      <c r="B254">
        <v>7300</v>
      </c>
    </row>
    <row r="255" spans="1:2" x14ac:dyDescent="0.25">
      <c r="A255" s="80" t="s">
        <v>460</v>
      </c>
      <c r="B255">
        <v>1800</v>
      </c>
    </row>
    <row r="256" spans="1:2" x14ac:dyDescent="0.25">
      <c r="A256" s="80" t="s">
        <v>459</v>
      </c>
      <c r="B256">
        <v>7500</v>
      </c>
    </row>
    <row r="257" spans="1:2" x14ac:dyDescent="0.25">
      <c r="A257" s="80" t="s">
        <v>851</v>
      </c>
      <c r="B257">
        <v>1200</v>
      </c>
    </row>
    <row r="258" spans="1:2" x14ac:dyDescent="0.25">
      <c r="A258" s="80" t="s">
        <v>457</v>
      </c>
      <c r="B258">
        <v>7050</v>
      </c>
    </row>
    <row r="259" spans="1:2" x14ac:dyDescent="0.25">
      <c r="A259" s="80" t="s">
        <v>456</v>
      </c>
      <c r="B259">
        <v>8800</v>
      </c>
    </row>
    <row r="260" spans="1:2" x14ac:dyDescent="0.25">
      <c r="A260" s="80" t="s">
        <v>455</v>
      </c>
      <c r="B260">
        <v>-1100</v>
      </c>
    </row>
    <row r="261" spans="1:2" x14ac:dyDescent="0.25">
      <c r="A261" s="80" t="s">
        <v>453</v>
      </c>
      <c r="B261">
        <v>-5200</v>
      </c>
    </row>
    <row r="262" spans="1:2" x14ac:dyDescent="0.25">
      <c r="A262" s="80" t="s">
        <v>452</v>
      </c>
      <c r="B262">
        <v>1250</v>
      </c>
    </row>
    <row r="263" spans="1:2" x14ac:dyDescent="0.25">
      <c r="A263" s="80" t="s">
        <v>451</v>
      </c>
      <c r="B263">
        <v>50</v>
      </c>
    </row>
    <row r="264" spans="1:2" x14ac:dyDescent="0.25">
      <c r="A264" s="80" t="s">
        <v>450</v>
      </c>
      <c r="B264">
        <v>-1000</v>
      </c>
    </row>
    <row r="265" spans="1:2" x14ac:dyDescent="0.25">
      <c r="A265" s="80" t="s">
        <v>449</v>
      </c>
      <c r="B265">
        <v>12450</v>
      </c>
    </row>
    <row r="266" spans="1:2" x14ac:dyDescent="0.25">
      <c r="A266" s="80" t="s">
        <v>448</v>
      </c>
      <c r="B266">
        <v>2000</v>
      </c>
    </row>
    <row r="267" spans="1:2" x14ac:dyDescent="0.25">
      <c r="A267" s="80" t="s">
        <v>447</v>
      </c>
      <c r="B267">
        <v>-1900</v>
      </c>
    </row>
    <row r="268" spans="1:2" x14ac:dyDescent="0.25">
      <c r="A268" s="80" t="s">
        <v>446</v>
      </c>
      <c r="B268">
        <v>-5200</v>
      </c>
    </row>
    <row r="269" spans="1:2" x14ac:dyDescent="0.25">
      <c r="A269" s="80" t="s">
        <v>444</v>
      </c>
      <c r="B269">
        <v>3350</v>
      </c>
    </row>
    <row r="270" spans="1:2" x14ac:dyDescent="0.25">
      <c r="A270" s="80" t="s">
        <v>443</v>
      </c>
      <c r="B270">
        <v>-3400</v>
      </c>
    </row>
    <row r="271" spans="1:2" x14ac:dyDescent="0.25">
      <c r="A271" s="80" t="s">
        <v>442</v>
      </c>
      <c r="B271">
        <v>4050</v>
      </c>
    </row>
    <row r="272" spans="1:2" x14ac:dyDescent="0.25">
      <c r="A272" s="80" t="s">
        <v>440</v>
      </c>
      <c r="B272">
        <v>-7900</v>
      </c>
    </row>
    <row r="273" spans="1:2" x14ac:dyDescent="0.25">
      <c r="A273" s="80" t="s">
        <v>438</v>
      </c>
      <c r="B273">
        <v>-1600</v>
      </c>
    </row>
    <row r="274" spans="1:2" x14ac:dyDescent="0.25">
      <c r="A274" s="80" t="s">
        <v>437</v>
      </c>
      <c r="B274">
        <v>-2100</v>
      </c>
    </row>
    <row r="275" spans="1:2" x14ac:dyDescent="0.25">
      <c r="A275" s="80" t="s">
        <v>435</v>
      </c>
      <c r="B275">
        <v>-800</v>
      </c>
    </row>
    <row r="276" spans="1:2" x14ac:dyDescent="0.25">
      <c r="A276" s="80" t="s">
        <v>433</v>
      </c>
      <c r="B276">
        <v>-1500</v>
      </c>
    </row>
    <row r="277" spans="1:2" x14ac:dyDescent="0.25">
      <c r="A277" s="80" t="s">
        <v>432</v>
      </c>
      <c r="B277">
        <v>-5700</v>
      </c>
    </row>
    <row r="278" spans="1:2" x14ac:dyDescent="0.25">
      <c r="A278" s="80" t="s">
        <v>431</v>
      </c>
      <c r="B278">
        <v>-2900</v>
      </c>
    </row>
    <row r="279" spans="1:2" x14ac:dyDescent="0.25">
      <c r="A279" s="80" t="s">
        <v>430</v>
      </c>
      <c r="B279">
        <v>-5650</v>
      </c>
    </row>
    <row r="280" spans="1:2" x14ac:dyDescent="0.25">
      <c r="A280" s="80" t="s">
        <v>429</v>
      </c>
      <c r="B280">
        <v>7050</v>
      </c>
    </row>
    <row r="281" spans="1:2" x14ac:dyDescent="0.25">
      <c r="A281" s="80" t="s">
        <v>428</v>
      </c>
      <c r="B281">
        <v>2000</v>
      </c>
    </row>
    <row r="282" spans="1:2" x14ac:dyDescent="0.25">
      <c r="A282" s="80" t="s">
        <v>427</v>
      </c>
      <c r="B282">
        <v>850</v>
      </c>
    </row>
    <row r="283" spans="1:2" x14ac:dyDescent="0.25">
      <c r="A283" s="80" t="s">
        <v>426</v>
      </c>
      <c r="B283">
        <v>900</v>
      </c>
    </row>
    <row r="284" spans="1:2" x14ac:dyDescent="0.25">
      <c r="A284" s="80" t="s">
        <v>425</v>
      </c>
      <c r="B284">
        <v>-4300</v>
      </c>
    </row>
    <row r="285" spans="1:2" x14ac:dyDescent="0.25">
      <c r="A285" s="80" t="s">
        <v>424</v>
      </c>
      <c r="B285">
        <v>-500</v>
      </c>
    </row>
    <row r="286" spans="1:2" x14ac:dyDescent="0.25">
      <c r="A286" s="80" t="s">
        <v>423</v>
      </c>
      <c r="B286">
        <v>-500</v>
      </c>
    </row>
    <row r="287" spans="1:2" x14ac:dyDescent="0.25">
      <c r="A287" s="80" t="s">
        <v>422</v>
      </c>
      <c r="B287">
        <v>-5200</v>
      </c>
    </row>
    <row r="288" spans="1:2" x14ac:dyDescent="0.25">
      <c r="A288" s="80" t="s">
        <v>419</v>
      </c>
      <c r="B288">
        <v>-1200</v>
      </c>
    </row>
    <row r="289" spans="1:2" x14ac:dyDescent="0.25">
      <c r="A289" s="80" t="s">
        <v>418</v>
      </c>
      <c r="B289">
        <v>-700</v>
      </c>
    </row>
    <row r="290" spans="1:2" x14ac:dyDescent="0.25">
      <c r="A290" s="80" t="s">
        <v>416</v>
      </c>
      <c r="B290">
        <v>-600</v>
      </c>
    </row>
    <row r="291" spans="1:2" x14ac:dyDescent="0.25">
      <c r="A291" s="80" t="s">
        <v>414</v>
      </c>
      <c r="B291">
        <v>-5600</v>
      </c>
    </row>
    <row r="292" spans="1:2" x14ac:dyDescent="0.25">
      <c r="A292" s="80" t="s">
        <v>413</v>
      </c>
      <c r="B292">
        <v>3950</v>
      </c>
    </row>
    <row r="293" spans="1:2" x14ac:dyDescent="0.25">
      <c r="A293" s="80" t="s">
        <v>412</v>
      </c>
      <c r="B293">
        <v>850</v>
      </c>
    </row>
    <row r="294" spans="1:2" x14ac:dyDescent="0.25">
      <c r="A294" s="80" t="s">
        <v>410</v>
      </c>
      <c r="B294">
        <v>8400</v>
      </c>
    </row>
    <row r="295" spans="1:2" x14ac:dyDescent="0.25">
      <c r="A295" s="80" t="s">
        <v>409</v>
      </c>
      <c r="B295">
        <v>-800</v>
      </c>
    </row>
    <row r="296" spans="1:2" x14ac:dyDescent="0.25">
      <c r="A296" s="80" t="s">
        <v>407</v>
      </c>
      <c r="B296">
        <v>2050</v>
      </c>
    </row>
    <row r="297" spans="1:2" x14ac:dyDescent="0.25">
      <c r="A297" s="80" t="s">
        <v>406</v>
      </c>
      <c r="B297">
        <v>3200</v>
      </c>
    </row>
    <row r="298" spans="1:2" x14ac:dyDescent="0.25">
      <c r="A298" s="80" t="s">
        <v>404</v>
      </c>
      <c r="B298">
        <v>9900</v>
      </c>
    </row>
    <row r="299" spans="1:2" x14ac:dyDescent="0.25">
      <c r="A299" s="80" t="s">
        <v>403</v>
      </c>
      <c r="B299">
        <v>2500</v>
      </c>
    </row>
    <row r="300" spans="1:2" x14ac:dyDescent="0.25">
      <c r="A300" s="80" t="s">
        <v>401</v>
      </c>
      <c r="B300">
        <v>-5550</v>
      </c>
    </row>
    <row r="301" spans="1:2" x14ac:dyDescent="0.25">
      <c r="A301" s="80" t="s">
        <v>400</v>
      </c>
      <c r="B301">
        <v>4000</v>
      </c>
    </row>
    <row r="302" spans="1:2" x14ac:dyDescent="0.25">
      <c r="A302" s="80" t="s">
        <v>399</v>
      </c>
      <c r="B302">
        <v>-5550</v>
      </c>
    </row>
    <row r="303" spans="1:2" x14ac:dyDescent="0.25">
      <c r="A303" s="80" t="s">
        <v>398</v>
      </c>
      <c r="B303">
        <v>2100</v>
      </c>
    </row>
    <row r="304" spans="1:2" x14ac:dyDescent="0.25">
      <c r="A304" s="80" t="s">
        <v>397</v>
      </c>
      <c r="B304">
        <v>2300</v>
      </c>
    </row>
    <row r="305" spans="1:2" x14ac:dyDescent="0.25">
      <c r="A305" s="80" t="s">
        <v>396</v>
      </c>
      <c r="B305">
        <v>-400</v>
      </c>
    </row>
    <row r="306" spans="1:2" x14ac:dyDescent="0.25">
      <c r="A306" s="80" t="s">
        <v>393</v>
      </c>
      <c r="B306">
        <v>900</v>
      </c>
    </row>
    <row r="307" spans="1:2" x14ac:dyDescent="0.25">
      <c r="A307" s="80" t="s">
        <v>392</v>
      </c>
      <c r="B307">
        <v>4000</v>
      </c>
    </row>
    <row r="308" spans="1:2" x14ac:dyDescent="0.25">
      <c r="A308" s="80" t="s">
        <v>389</v>
      </c>
      <c r="B308">
        <v>2300</v>
      </c>
    </row>
    <row r="309" spans="1:2" x14ac:dyDescent="0.25">
      <c r="A309" s="80" t="s">
        <v>388</v>
      </c>
      <c r="B309">
        <v>1350</v>
      </c>
    </row>
    <row r="310" spans="1:2" x14ac:dyDescent="0.25">
      <c r="A310" s="80" t="s">
        <v>387</v>
      </c>
      <c r="B310">
        <v>1200</v>
      </c>
    </row>
    <row r="311" spans="1:2" x14ac:dyDescent="0.25">
      <c r="A311" s="80" t="s">
        <v>385</v>
      </c>
      <c r="B311">
        <v>10350</v>
      </c>
    </row>
    <row r="312" spans="1:2" x14ac:dyDescent="0.25">
      <c r="A312" s="80" t="s">
        <v>384</v>
      </c>
      <c r="B312">
        <v>-5200</v>
      </c>
    </row>
    <row r="313" spans="1:2" x14ac:dyDescent="0.25">
      <c r="A313" s="80" t="s">
        <v>383</v>
      </c>
      <c r="B313">
        <v>-4350</v>
      </c>
    </row>
    <row r="314" spans="1:2" x14ac:dyDescent="0.25">
      <c r="A314" s="80" t="s">
        <v>380</v>
      </c>
      <c r="B314">
        <v>-1500</v>
      </c>
    </row>
    <row r="315" spans="1:2" x14ac:dyDescent="0.25">
      <c r="A315" s="80" t="s">
        <v>379</v>
      </c>
      <c r="B315">
        <v>1450</v>
      </c>
    </row>
    <row r="316" spans="1:2" x14ac:dyDescent="0.25">
      <c r="A316" s="80" t="s">
        <v>376</v>
      </c>
      <c r="B316">
        <v>-5400</v>
      </c>
    </row>
    <row r="317" spans="1:2" x14ac:dyDescent="0.25">
      <c r="A317" s="80" t="s">
        <v>374</v>
      </c>
      <c r="B317">
        <v>-6100</v>
      </c>
    </row>
    <row r="318" spans="1:2" x14ac:dyDescent="0.25">
      <c r="A318" s="80" t="s">
        <v>373</v>
      </c>
      <c r="B318">
        <v>-2550</v>
      </c>
    </row>
    <row r="319" spans="1:2" x14ac:dyDescent="0.25">
      <c r="A319" s="80" t="s">
        <v>372</v>
      </c>
      <c r="B319">
        <v>-550</v>
      </c>
    </row>
    <row r="320" spans="1:2" x14ac:dyDescent="0.25">
      <c r="A320" s="80" t="s">
        <v>369</v>
      </c>
      <c r="B320">
        <v>3200</v>
      </c>
    </row>
    <row r="321" spans="1:2" x14ac:dyDescent="0.25">
      <c r="A321" s="80" t="s">
        <v>368</v>
      </c>
      <c r="B321">
        <v>-1000</v>
      </c>
    </row>
    <row r="322" spans="1:2" x14ac:dyDescent="0.25">
      <c r="A322" s="80" t="s">
        <v>366</v>
      </c>
      <c r="B322">
        <v>-3200</v>
      </c>
    </row>
    <row r="323" spans="1:2" x14ac:dyDescent="0.25">
      <c r="A323" s="80" t="s">
        <v>365</v>
      </c>
      <c r="B323">
        <v>4650</v>
      </c>
    </row>
    <row r="324" spans="1:2" x14ac:dyDescent="0.25">
      <c r="A324" s="80" t="s">
        <v>364</v>
      </c>
      <c r="B324">
        <v>7700</v>
      </c>
    </row>
    <row r="325" spans="1:2" x14ac:dyDescent="0.25">
      <c r="A325" s="80" t="s">
        <v>363</v>
      </c>
      <c r="B325">
        <v>-1050</v>
      </c>
    </row>
    <row r="326" spans="1:2" x14ac:dyDescent="0.25">
      <c r="A326" s="80" t="s">
        <v>359</v>
      </c>
      <c r="B326">
        <v>-4000</v>
      </c>
    </row>
    <row r="327" spans="1:2" x14ac:dyDescent="0.25">
      <c r="A327" s="80" t="s">
        <v>357</v>
      </c>
      <c r="B327">
        <v>-1500</v>
      </c>
    </row>
    <row r="328" spans="1:2" x14ac:dyDescent="0.25">
      <c r="A328" s="80" t="s">
        <v>356</v>
      </c>
      <c r="B328">
        <v>-1600</v>
      </c>
    </row>
    <row r="329" spans="1:2" x14ac:dyDescent="0.25">
      <c r="A329" s="80" t="s">
        <v>355</v>
      </c>
      <c r="B329">
        <v>6350</v>
      </c>
    </row>
    <row r="330" spans="1:2" x14ac:dyDescent="0.25">
      <c r="A330" s="80" t="s">
        <v>354</v>
      </c>
      <c r="B330">
        <v>6150</v>
      </c>
    </row>
    <row r="331" spans="1:2" x14ac:dyDescent="0.25">
      <c r="A331" s="80" t="s">
        <v>353</v>
      </c>
      <c r="B331">
        <v>800</v>
      </c>
    </row>
    <row r="332" spans="1:2" x14ac:dyDescent="0.25">
      <c r="A332" s="80" t="s">
        <v>352</v>
      </c>
      <c r="B332">
        <v>7700</v>
      </c>
    </row>
    <row r="333" spans="1:2" x14ac:dyDescent="0.25">
      <c r="A333" s="80" t="s">
        <v>351</v>
      </c>
      <c r="B333">
        <v>900</v>
      </c>
    </row>
    <row r="334" spans="1:2" x14ac:dyDescent="0.25">
      <c r="A334" s="80" t="s">
        <v>350</v>
      </c>
      <c r="B334">
        <v>6800</v>
      </c>
    </row>
    <row r="335" spans="1:2" x14ac:dyDescent="0.25">
      <c r="A335" s="80" t="s">
        <v>349</v>
      </c>
      <c r="B335">
        <v>13650</v>
      </c>
    </row>
    <row r="336" spans="1:2" x14ac:dyDescent="0.25">
      <c r="A336" s="80" t="s">
        <v>348</v>
      </c>
      <c r="B336">
        <v>3000</v>
      </c>
    </row>
    <row r="337" spans="1:2" x14ac:dyDescent="0.25">
      <c r="A337" s="80" t="s">
        <v>347</v>
      </c>
      <c r="B337">
        <v>3500</v>
      </c>
    </row>
    <row r="338" spans="1:2" x14ac:dyDescent="0.25">
      <c r="A338" s="80" t="s">
        <v>346</v>
      </c>
      <c r="B338">
        <v>-5100</v>
      </c>
    </row>
    <row r="339" spans="1:2" x14ac:dyDescent="0.25">
      <c r="A339" s="80" t="s">
        <v>345</v>
      </c>
      <c r="B339">
        <v>5600</v>
      </c>
    </row>
    <row r="340" spans="1:2" x14ac:dyDescent="0.25">
      <c r="A340" s="80" t="s">
        <v>344</v>
      </c>
      <c r="B340">
        <v>-300</v>
      </c>
    </row>
    <row r="341" spans="1:2" x14ac:dyDescent="0.25">
      <c r="A341" s="80" t="s">
        <v>343</v>
      </c>
      <c r="B341">
        <v>-5300</v>
      </c>
    </row>
    <row r="342" spans="1:2" x14ac:dyDescent="0.25">
      <c r="A342" s="80" t="s">
        <v>342</v>
      </c>
      <c r="B342">
        <v>-400</v>
      </c>
    </row>
    <row r="343" spans="1:2" x14ac:dyDescent="0.25">
      <c r="A343" s="80" t="s">
        <v>341</v>
      </c>
      <c r="B343">
        <v>18800</v>
      </c>
    </row>
    <row r="344" spans="1:2" x14ac:dyDescent="0.25">
      <c r="A344" s="80" t="s">
        <v>340</v>
      </c>
      <c r="B344">
        <v>6850</v>
      </c>
    </row>
    <row r="345" spans="1:2" x14ac:dyDescent="0.25">
      <c r="A345" s="80" t="s">
        <v>337</v>
      </c>
      <c r="B345">
        <v>300</v>
      </c>
    </row>
    <row r="346" spans="1:2" x14ac:dyDescent="0.25">
      <c r="A346" s="80" t="s">
        <v>336</v>
      </c>
      <c r="B346">
        <v>-5450</v>
      </c>
    </row>
    <row r="347" spans="1:2" x14ac:dyDescent="0.25">
      <c r="A347" s="80" t="s">
        <v>335</v>
      </c>
      <c r="B347">
        <v>1400</v>
      </c>
    </row>
    <row r="348" spans="1:2" x14ac:dyDescent="0.25">
      <c r="A348" s="80" t="s">
        <v>334</v>
      </c>
      <c r="B348">
        <v>2000</v>
      </c>
    </row>
    <row r="349" spans="1:2" x14ac:dyDescent="0.25">
      <c r="A349" s="80" t="s">
        <v>333</v>
      </c>
      <c r="B349">
        <v>-5200</v>
      </c>
    </row>
    <row r="350" spans="1:2" x14ac:dyDescent="0.25">
      <c r="A350" s="80" t="s">
        <v>332</v>
      </c>
      <c r="B350">
        <v>-2100</v>
      </c>
    </row>
    <row r="351" spans="1:2" x14ac:dyDescent="0.25">
      <c r="A351" s="80" t="s">
        <v>331</v>
      </c>
      <c r="B351">
        <v>-5700</v>
      </c>
    </row>
    <row r="352" spans="1:2" x14ac:dyDescent="0.25">
      <c r="A352" s="80" t="s">
        <v>330</v>
      </c>
      <c r="B352">
        <v>-5200</v>
      </c>
    </row>
    <row r="353" spans="1:2" x14ac:dyDescent="0.25">
      <c r="A353" s="80" t="s">
        <v>329</v>
      </c>
      <c r="B353">
        <v>15650</v>
      </c>
    </row>
    <row r="354" spans="1:2" x14ac:dyDescent="0.25">
      <c r="A354" s="80" t="s">
        <v>328</v>
      </c>
      <c r="B354">
        <v>10450</v>
      </c>
    </row>
    <row r="355" spans="1:2" x14ac:dyDescent="0.25">
      <c r="A355" s="80" t="s">
        <v>326</v>
      </c>
      <c r="B355">
        <v>9400</v>
      </c>
    </row>
    <row r="356" spans="1:2" x14ac:dyDescent="0.25">
      <c r="A356" s="80" t="s">
        <v>325</v>
      </c>
      <c r="B356">
        <v>-5200</v>
      </c>
    </row>
    <row r="357" spans="1:2" x14ac:dyDescent="0.25">
      <c r="A357" s="80" t="s">
        <v>324</v>
      </c>
      <c r="B357">
        <v>-7100</v>
      </c>
    </row>
    <row r="358" spans="1:2" x14ac:dyDescent="0.25">
      <c r="A358" s="80" t="s">
        <v>323</v>
      </c>
      <c r="B358">
        <v>8400</v>
      </c>
    </row>
    <row r="359" spans="1:2" x14ac:dyDescent="0.25">
      <c r="A359" s="80" t="s">
        <v>320</v>
      </c>
      <c r="B359">
        <v>3100</v>
      </c>
    </row>
    <row r="360" spans="1:2" x14ac:dyDescent="0.25">
      <c r="A360" s="80" t="s">
        <v>319</v>
      </c>
      <c r="B360">
        <v>3900</v>
      </c>
    </row>
    <row r="361" spans="1:2" x14ac:dyDescent="0.25">
      <c r="A361" s="80" t="s">
        <v>316</v>
      </c>
      <c r="B361">
        <v>1700</v>
      </c>
    </row>
    <row r="362" spans="1:2" x14ac:dyDescent="0.25">
      <c r="A362" s="80" t="s">
        <v>314</v>
      </c>
      <c r="B362">
        <v>-2400</v>
      </c>
    </row>
    <row r="363" spans="1:2" x14ac:dyDescent="0.25">
      <c r="A363" s="80" t="s">
        <v>312</v>
      </c>
      <c r="B363">
        <v>-2900</v>
      </c>
    </row>
    <row r="364" spans="1:2" x14ac:dyDescent="0.25">
      <c r="A364" s="80" t="s">
        <v>309</v>
      </c>
      <c r="B364">
        <v>-5400</v>
      </c>
    </row>
    <row r="365" spans="1:2" x14ac:dyDescent="0.25">
      <c r="A365" s="80" t="s">
        <v>308</v>
      </c>
      <c r="B365">
        <v>5750</v>
      </c>
    </row>
    <row r="366" spans="1:2" x14ac:dyDescent="0.25">
      <c r="A366" s="80" t="s">
        <v>307</v>
      </c>
      <c r="B366">
        <v>350</v>
      </c>
    </row>
    <row r="367" spans="1:2" x14ac:dyDescent="0.25">
      <c r="A367" s="80" t="s">
        <v>306</v>
      </c>
      <c r="B367">
        <v>2600</v>
      </c>
    </row>
    <row r="368" spans="1:2" x14ac:dyDescent="0.25">
      <c r="A368" s="80" t="s">
        <v>305</v>
      </c>
      <c r="B368">
        <v>2500</v>
      </c>
    </row>
    <row r="369" spans="1:2" x14ac:dyDescent="0.25">
      <c r="A369" s="80" t="s">
        <v>304</v>
      </c>
      <c r="B369">
        <v>-1100</v>
      </c>
    </row>
    <row r="370" spans="1:2" x14ac:dyDescent="0.25">
      <c r="A370" s="80" t="s">
        <v>302</v>
      </c>
      <c r="B370">
        <v>-5500</v>
      </c>
    </row>
    <row r="371" spans="1:2" x14ac:dyDescent="0.25">
      <c r="A371" s="80" t="s">
        <v>298</v>
      </c>
      <c r="B371">
        <v>2550</v>
      </c>
    </row>
    <row r="372" spans="1:2" x14ac:dyDescent="0.25">
      <c r="A372" s="80" t="s">
        <v>297</v>
      </c>
      <c r="B372">
        <v>-1200</v>
      </c>
    </row>
    <row r="373" spans="1:2" x14ac:dyDescent="0.25">
      <c r="A373" s="80" t="s">
        <v>295</v>
      </c>
      <c r="B373">
        <v>6550</v>
      </c>
    </row>
    <row r="374" spans="1:2" x14ac:dyDescent="0.25">
      <c r="A374" s="80" t="s">
        <v>294</v>
      </c>
      <c r="B374">
        <v>-4900</v>
      </c>
    </row>
    <row r="375" spans="1:2" x14ac:dyDescent="0.25">
      <c r="A375" s="80" t="s">
        <v>293</v>
      </c>
      <c r="B375">
        <v>-7450</v>
      </c>
    </row>
    <row r="376" spans="1:2" x14ac:dyDescent="0.25">
      <c r="A376" s="80" t="s">
        <v>291</v>
      </c>
      <c r="B376">
        <v>-1200</v>
      </c>
    </row>
    <row r="377" spans="1:2" x14ac:dyDescent="0.25">
      <c r="A377" s="80" t="s">
        <v>290</v>
      </c>
      <c r="B377">
        <v>-6250</v>
      </c>
    </row>
    <row r="378" spans="1:2" x14ac:dyDescent="0.25">
      <c r="A378" s="80" t="s">
        <v>288</v>
      </c>
      <c r="B378">
        <v>3300</v>
      </c>
    </row>
    <row r="379" spans="1:2" x14ac:dyDescent="0.25">
      <c r="A379" s="80" t="s">
        <v>287</v>
      </c>
      <c r="B379">
        <v>-5200</v>
      </c>
    </row>
    <row r="380" spans="1:2" x14ac:dyDescent="0.25">
      <c r="A380" s="80" t="s">
        <v>286</v>
      </c>
      <c r="B380">
        <v>-5500</v>
      </c>
    </row>
    <row r="381" spans="1:2" x14ac:dyDescent="0.25">
      <c r="A381" s="80" t="s">
        <v>285</v>
      </c>
      <c r="B381">
        <v>-5800</v>
      </c>
    </row>
    <row r="382" spans="1:2" x14ac:dyDescent="0.25">
      <c r="A382" s="80" t="s">
        <v>282</v>
      </c>
      <c r="B382">
        <v>700</v>
      </c>
    </row>
    <row r="383" spans="1:2" x14ac:dyDescent="0.25">
      <c r="A383" s="80" t="s">
        <v>281</v>
      </c>
      <c r="B383">
        <v>9550</v>
      </c>
    </row>
    <row r="384" spans="1:2" x14ac:dyDescent="0.25">
      <c r="A384" s="80" t="s">
        <v>280</v>
      </c>
      <c r="B384">
        <v>-2300</v>
      </c>
    </row>
    <row r="385" spans="1:2" x14ac:dyDescent="0.25">
      <c r="A385" s="80" t="s">
        <v>279</v>
      </c>
      <c r="B385">
        <v>-8200</v>
      </c>
    </row>
    <row r="386" spans="1:2" x14ac:dyDescent="0.25">
      <c r="A386" s="80" t="s">
        <v>278</v>
      </c>
      <c r="B386">
        <v>-2000</v>
      </c>
    </row>
    <row r="387" spans="1:2" x14ac:dyDescent="0.25">
      <c r="A387" s="80" t="s">
        <v>277</v>
      </c>
      <c r="B387">
        <v>7350</v>
      </c>
    </row>
    <row r="388" spans="1:2" x14ac:dyDescent="0.25">
      <c r="A388" s="80" t="s">
        <v>276</v>
      </c>
      <c r="B388">
        <v>-350</v>
      </c>
    </row>
    <row r="389" spans="1:2" x14ac:dyDescent="0.25">
      <c r="A389" s="80" t="s">
        <v>275</v>
      </c>
      <c r="B389">
        <v>2900</v>
      </c>
    </row>
    <row r="390" spans="1:2" x14ac:dyDescent="0.25">
      <c r="A390" s="80" t="s">
        <v>274</v>
      </c>
      <c r="B390">
        <v>-300</v>
      </c>
    </row>
    <row r="391" spans="1:2" x14ac:dyDescent="0.25">
      <c r="A391" s="80" t="s">
        <v>273</v>
      </c>
      <c r="B391">
        <v>-5700</v>
      </c>
    </row>
    <row r="392" spans="1:2" x14ac:dyDescent="0.25">
      <c r="A392" s="80" t="s">
        <v>272</v>
      </c>
      <c r="B392">
        <v>-600</v>
      </c>
    </row>
    <row r="393" spans="1:2" x14ac:dyDescent="0.25">
      <c r="A393" s="80" t="s">
        <v>271</v>
      </c>
      <c r="B393">
        <v>10000</v>
      </c>
    </row>
    <row r="394" spans="1:2" x14ac:dyDescent="0.25">
      <c r="A394" s="80" t="s">
        <v>270</v>
      </c>
      <c r="B394">
        <v>-2900</v>
      </c>
    </row>
    <row r="395" spans="1:2" x14ac:dyDescent="0.25">
      <c r="A395" s="80" t="s">
        <v>264</v>
      </c>
      <c r="B395">
        <v>-2700</v>
      </c>
    </row>
    <row r="396" spans="1:2" x14ac:dyDescent="0.25">
      <c r="A396" s="80" t="s">
        <v>263</v>
      </c>
      <c r="B396">
        <v>-1000</v>
      </c>
    </row>
    <row r="397" spans="1:2" x14ac:dyDescent="0.25">
      <c r="A397" s="80" t="s">
        <v>262</v>
      </c>
      <c r="B397">
        <v>-950</v>
      </c>
    </row>
    <row r="398" spans="1:2" x14ac:dyDescent="0.25">
      <c r="A398" s="80" t="s">
        <v>260</v>
      </c>
      <c r="B398">
        <v>15150</v>
      </c>
    </row>
    <row r="399" spans="1:2" x14ac:dyDescent="0.25">
      <c r="A399" s="80" t="s">
        <v>259</v>
      </c>
      <c r="B399">
        <v>-4700</v>
      </c>
    </row>
    <row r="400" spans="1:2" x14ac:dyDescent="0.25">
      <c r="A400" s="80" t="s">
        <v>258</v>
      </c>
      <c r="B400">
        <v>4900</v>
      </c>
    </row>
    <row r="401" spans="1:2" x14ac:dyDescent="0.25">
      <c r="A401" s="80" t="s">
        <v>257</v>
      </c>
      <c r="B401">
        <v>-500</v>
      </c>
    </row>
    <row r="402" spans="1:2" x14ac:dyDescent="0.25">
      <c r="A402" s="80" t="s">
        <v>256</v>
      </c>
      <c r="B402">
        <v>5550</v>
      </c>
    </row>
    <row r="403" spans="1:2" x14ac:dyDescent="0.25">
      <c r="A403" s="80" t="s">
        <v>255</v>
      </c>
      <c r="B403">
        <v>-5500</v>
      </c>
    </row>
    <row r="404" spans="1:2" x14ac:dyDescent="0.25">
      <c r="A404" s="80" t="s">
        <v>254</v>
      </c>
      <c r="B404">
        <v>3400</v>
      </c>
    </row>
    <row r="405" spans="1:2" x14ac:dyDescent="0.25">
      <c r="A405" s="80" t="s">
        <v>251</v>
      </c>
      <c r="B405">
        <v>900</v>
      </c>
    </row>
    <row r="406" spans="1:2" x14ac:dyDescent="0.25">
      <c r="A406" s="80" t="s">
        <v>250</v>
      </c>
      <c r="B406">
        <v>-5200</v>
      </c>
    </row>
    <row r="407" spans="1:2" x14ac:dyDescent="0.25">
      <c r="A407" s="80" t="s">
        <v>249</v>
      </c>
      <c r="B407">
        <v>-6050</v>
      </c>
    </row>
    <row r="408" spans="1:2" x14ac:dyDescent="0.25">
      <c r="A408" s="80" t="s">
        <v>246</v>
      </c>
      <c r="B408">
        <v>-900</v>
      </c>
    </row>
    <row r="409" spans="1:2" x14ac:dyDescent="0.25">
      <c r="A409" s="80" t="s">
        <v>245</v>
      </c>
      <c r="B409">
        <v>-2300</v>
      </c>
    </row>
    <row r="410" spans="1:2" x14ac:dyDescent="0.25">
      <c r="A410" s="80" t="s">
        <v>244</v>
      </c>
      <c r="B410">
        <v>-5200</v>
      </c>
    </row>
    <row r="411" spans="1:2" x14ac:dyDescent="0.25">
      <c r="A411" s="80" t="s">
        <v>242</v>
      </c>
      <c r="B411">
        <v>9850</v>
      </c>
    </row>
    <row r="412" spans="1:2" x14ac:dyDescent="0.25">
      <c r="A412" s="80" t="s">
        <v>240</v>
      </c>
      <c r="B412">
        <v>-2400</v>
      </c>
    </row>
    <row r="413" spans="1:2" x14ac:dyDescent="0.25">
      <c r="A413" s="80" t="s">
        <v>239</v>
      </c>
      <c r="B413">
        <v>-1200</v>
      </c>
    </row>
    <row r="414" spans="1:2" x14ac:dyDescent="0.25">
      <c r="A414" s="80" t="s">
        <v>238</v>
      </c>
      <c r="B414">
        <v>1700</v>
      </c>
    </row>
    <row r="415" spans="1:2" x14ac:dyDescent="0.25">
      <c r="A415" s="80" t="s">
        <v>237</v>
      </c>
      <c r="B415">
        <v>-5200</v>
      </c>
    </row>
    <row r="416" spans="1:2" x14ac:dyDescent="0.25">
      <c r="A416" s="80" t="s">
        <v>236</v>
      </c>
      <c r="B416">
        <v>-1600</v>
      </c>
    </row>
    <row r="417" spans="1:2" x14ac:dyDescent="0.25">
      <c r="A417" s="80" t="s">
        <v>235</v>
      </c>
      <c r="B417">
        <v>6300</v>
      </c>
    </row>
    <row r="418" spans="1:2" x14ac:dyDescent="0.25">
      <c r="A418" s="80" t="s">
        <v>234</v>
      </c>
      <c r="B418">
        <v>1500</v>
      </c>
    </row>
    <row r="419" spans="1:2" x14ac:dyDescent="0.25">
      <c r="A419" s="80" t="s">
        <v>233</v>
      </c>
      <c r="B419">
        <v>-1200</v>
      </c>
    </row>
    <row r="420" spans="1:2" x14ac:dyDescent="0.25">
      <c r="A420" s="80" t="s">
        <v>232</v>
      </c>
      <c r="B420">
        <v>2200</v>
      </c>
    </row>
    <row r="421" spans="1:2" x14ac:dyDescent="0.25">
      <c r="A421" s="80" t="s">
        <v>231</v>
      </c>
      <c r="B421">
        <v>-1800</v>
      </c>
    </row>
    <row r="422" spans="1:2" x14ac:dyDescent="0.25">
      <c r="A422" s="80" t="s">
        <v>230</v>
      </c>
      <c r="B422">
        <v>-3150</v>
      </c>
    </row>
    <row r="423" spans="1:2" x14ac:dyDescent="0.25">
      <c r="A423" s="80" t="s">
        <v>228</v>
      </c>
      <c r="B423">
        <v>-8100</v>
      </c>
    </row>
    <row r="424" spans="1:2" x14ac:dyDescent="0.25">
      <c r="A424" s="80" t="s">
        <v>226</v>
      </c>
      <c r="B424">
        <v>9400</v>
      </c>
    </row>
    <row r="425" spans="1:2" x14ac:dyDescent="0.25">
      <c r="A425" s="80" t="s">
        <v>223</v>
      </c>
      <c r="B425">
        <v>5350</v>
      </c>
    </row>
    <row r="426" spans="1:2" x14ac:dyDescent="0.25">
      <c r="A426" s="80" t="s">
        <v>222</v>
      </c>
      <c r="B426">
        <v>1100</v>
      </c>
    </row>
    <row r="427" spans="1:2" x14ac:dyDescent="0.25">
      <c r="A427" s="80" t="s">
        <v>221</v>
      </c>
      <c r="B427">
        <v>-5200</v>
      </c>
    </row>
    <row r="428" spans="1:2" x14ac:dyDescent="0.25">
      <c r="A428" s="80" t="s">
        <v>219</v>
      </c>
      <c r="B428">
        <v>500</v>
      </c>
    </row>
    <row r="429" spans="1:2" x14ac:dyDescent="0.25">
      <c r="A429" s="80" t="s">
        <v>217</v>
      </c>
      <c r="B429">
        <v>-5200</v>
      </c>
    </row>
    <row r="430" spans="1:2" x14ac:dyDescent="0.25">
      <c r="A430" s="80" t="s">
        <v>216</v>
      </c>
      <c r="B430">
        <v>-5200</v>
      </c>
    </row>
    <row r="431" spans="1:2" x14ac:dyDescent="0.25">
      <c r="A431" s="80" t="s">
        <v>215</v>
      </c>
      <c r="B431">
        <v>1000</v>
      </c>
    </row>
    <row r="432" spans="1:2" x14ac:dyDescent="0.25">
      <c r="A432" s="80" t="s">
        <v>214</v>
      </c>
      <c r="B432">
        <v>2700</v>
      </c>
    </row>
    <row r="433" spans="1:2" x14ac:dyDescent="0.25">
      <c r="A433" s="80" t="s">
        <v>213</v>
      </c>
      <c r="B433">
        <v>11450</v>
      </c>
    </row>
    <row r="434" spans="1:2" x14ac:dyDescent="0.25">
      <c r="A434" s="80" t="s">
        <v>212</v>
      </c>
      <c r="B434">
        <v>22200</v>
      </c>
    </row>
    <row r="435" spans="1:2" x14ac:dyDescent="0.25">
      <c r="A435" s="80" t="s">
        <v>210</v>
      </c>
      <c r="B435">
        <v>-5200</v>
      </c>
    </row>
    <row r="436" spans="1:2" x14ac:dyDescent="0.25">
      <c r="A436" s="80" t="s">
        <v>209</v>
      </c>
      <c r="B436">
        <v>-5700</v>
      </c>
    </row>
    <row r="437" spans="1:2" x14ac:dyDescent="0.25">
      <c r="A437" s="80" t="s">
        <v>208</v>
      </c>
      <c r="B437">
        <v>-5200</v>
      </c>
    </row>
    <row r="438" spans="1:2" x14ac:dyDescent="0.25">
      <c r="A438" s="80" t="s">
        <v>206</v>
      </c>
      <c r="B438">
        <v>8200</v>
      </c>
    </row>
    <row r="439" spans="1:2" x14ac:dyDescent="0.25">
      <c r="A439" s="80" t="s">
        <v>712</v>
      </c>
      <c r="B439">
        <v>-5450</v>
      </c>
    </row>
    <row r="440" spans="1:2" x14ac:dyDescent="0.25">
      <c r="A440" s="80" t="s">
        <v>205</v>
      </c>
      <c r="B440">
        <v>-250</v>
      </c>
    </row>
    <row r="441" spans="1:2" x14ac:dyDescent="0.25">
      <c r="A441" s="80" t="s">
        <v>203</v>
      </c>
      <c r="B441">
        <v>-5200</v>
      </c>
    </row>
    <row r="442" spans="1:2" x14ac:dyDescent="0.25">
      <c r="A442" s="80" t="s">
        <v>733</v>
      </c>
      <c r="B442">
        <v>5950</v>
      </c>
    </row>
    <row r="443" spans="1:2" x14ac:dyDescent="0.25">
      <c r="A443" s="80" t="s">
        <v>837</v>
      </c>
      <c r="B443">
        <v>-9800</v>
      </c>
    </row>
    <row r="444" spans="1:2" x14ac:dyDescent="0.25">
      <c r="A444" s="80" t="s">
        <v>200</v>
      </c>
      <c r="B444">
        <v>-1400</v>
      </c>
    </row>
    <row r="445" spans="1:2" x14ac:dyDescent="0.25">
      <c r="A445" s="80" t="s">
        <v>850</v>
      </c>
      <c r="B445">
        <v>-2200</v>
      </c>
    </row>
    <row r="446" spans="1:2" x14ac:dyDescent="0.25">
      <c r="A446" s="80" t="s">
        <v>834</v>
      </c>
      <c r="B446">
        <v>8350</v>
      </c>
    </row>
    <row r="447" spans="1:2" x14ac:dyDescent="0.25">
      <c r="A447" s="80" t="s">
        <v>735</v>
      </c>
      <c r="B447">
        <v>1800</v>
      </c>
    </row>
    <row r="448" spans="1:2" x14ac:dyDescent="0.25">
      <c r="A448" s="80" t="s">
        <v>849</v>
      </c>
      <c r="B448">
        <v>-3500</v>
      </c>
    </row>
    <row r="449" spans="1:2" x14ac:dyDescent="0.25">
      <c r="A449" s="80" t="s">
        <v>833</v>
      </c>
      <c r="B449">
        <v>5100</v>
      </c>
    </row>
    <row r="450" spans="1:2" x14ac:dyDescent="0.25">
      <c r="A450" s="80" t="s">
        <v>193</v>
      </c>
      <c r="B450">
        <v>-1400</v>
      </c>
    </row>
    <row r="451" spans="1:2" x14ac:dyDescent="0.25">
      <c r="A451" s="80" t="s">
        <v>718</v>
      </c>
      <c r="B451">
        <v>-5200</v>
      </c>
    </row>
    <row r="452" spans="1:2" x14ac:dyDescent="0.25">
      <c r="A452" s="80" t="s">
        <v>191</v>
      </c>
      <c r="B452">
        <v>-1500</v>
      </c>
    </row>
    <row r="453" spans="1:2" x14ac:dyDescent="0.25">
      <c r="A453" s="80" t="s">
        <v>719</v>
      </c>
      <c r="B453">
        <v>-3100</v>
      </c>
    </row>
    <row r="454" spans="1:2" x14ac:dyDescent="0.25">
      <c r="A454" s="80" t="s">
        <v>721</v>
      </c>
      <c r="B454">
        <v>-5700</v>
      </c>
    </row>
    <row r="455" spans="1:2" x14ac:dyDescent="0.25">
      <c r="A455" s="80" t="s">
        <v>186</v>
      </c>
      <c r="B455">
        <v>8000</v>
      </c>
    </row>
    <row r="456" spans="1:2" x14ac:dyDescent="0.25">
      <c r="A456" s="80" t="s">
        <v>184</v>
      </c>
      <c r="B456">
        <v>11700</v>
      </c>
    </row>
    <row r="457" spans="1:2" x14ac:dyDescent="0.25">
      <c r="A457" s="80" t="s">
        <v>183</v>
      </c>
      <c r="B457">
        <v>-5550</v>
      </c>
    </row>
    <row r="458" spans="1:2" x14ac:dyDescent="0.25">
      <c r="A458" s="80" t="s">
        <v>831</v>
      </c>
      <c r="B458">
        <v>7200</v>
      </c>
    </row>
    <row r="459" spans="1:2" x14ac:dyDescent="0.25">
      <c r="A459" s="80" t="s">
        <v>181</v>
      </c>
      <c r="B459">
        <v>23850</v>
      </c>
    </row>
    <row r="460" spans="1:2" x14ac:dyDescent="0.25">
      <c r="A460" s="80" t="s">
        <v>848</v>
      </c>
      <c r="B460">
        <v>-1000</v>
      </c>
    </row>
    <row r="461" spans="1:2" x14ac:dyDescent="0.25">
      <c r="A461" s="80" t="s">
        <v>178</v>
      </c>
      <c r="B461">
        <v>-100</v>
      </c>
    </row>
    <row r="462" spans="1:2" x14ac:dyDescent="0.25">
      <c r="A462" s="80" t="s">
        <v>174</v>
      </c>
      <c r="B462">
        <v>10100</v>
      </c>
    </row>
    <row r="463" spans="1:2" x14ac:dyDescent="0.25">
      <c r="A463" s="80" t="s">
        <v>171</v>
      </c>
      <c r="B463">
        <v>22050</v>
      </c>
    </row>
    <row r="464" spans="1:2" x14ac:dyDescent="0.25">
      <c r="A464" s="80" t="s">
        <v>170</v>
      </c>
      <c r="B464">
        <v>2000</v>
      </c>
    </row>
    <row r="465" spans="1:2" x14ac:dyDescent="0.25">
      <c r="A465" s="80" t="s">
        <v>847</v>
      </c>
      <c r="B465">
        <v>-3300</v>
      </c>
    </row>
    <row r="466" spans="1:2" x14ac:dyDescent="0.25">
      <c r="A466" s="80" t="s">
        <v>162</v>
      </c>
      <c r="B466">
        <v>-5200</v>
      </c>
    </row>
    <row r="467" spans="1:2" x14ac:dyDescent="0.25">
      <c r="A467" s="80" t="s">
        <v>161</v>
      </c>
      <c r="B467">
        <v>1100</v>
      </c>
    </row>
    <row r="468" spans="1:2" x14ac:dyDescent="0.25">
      <c r="A468" s="80" t="s">
        <v>829</v>
      </c>
      <c r="B468">
        <v>-5200</v>
      </c>
    </row>
    <row r="469" spans="1:2" x14ac:dyDescent="0.25">
      <c r="A469" s="80" t="s">
        <v>157</v>
      </c>
      <c r="B469">
        <v>8750</v>
      </c>
    </row>
    <row r="470" spans="1:2" x14ac:dyDescent="0.25">
      <c r="A470" s="80" t="s">
        <v>156</v>
      </c>
      <c r="B470">
        <v>-10200</v>
      </c>
    </row>
    <row r="471" spans="1:2" x14ac:dyDescent="0.25">
      <c r="A471" s="80" t="s">
        <v>155</v>
      </c>
      <c r="B471">
        <v>108650</v>
      </c>
    </row>
    <row r="472" spans="1:2" x14ac:dyDescent="0.25">
      <c r="A472" s="80" t="s">
        <v>731</v>
      </c>
      <c r="B472">
        <v>6950</v>
      </c>
    </row>
    <row r="473" spans="1:2" x14ac:dyDescent="0.25">
      <c r="A473" s="80" t="s">
        <v>153</v>
      </c>
      <c r="B473">
        <v>10650</v>
      </c>
    </row>
    <row r="474" spans="1:2" x14ac:dyDescent="0.25">
      <c r="A474" s="80" t="s">
        <v>732</v>
      </c>
      <c r="B474">
        <v>-1600</v>
      </c>
    </row>
    <row r="475" spans="1:2" x14ac:dyDescent="0.25">
      <c r="A475" s="80" t="s">
        <v>151</v>
      </c>
      <c r="B475">
        <v>9600</v>
      </c>
    </row>
    <row r="476" spans="1:2" x14ac:dyDescent="0.25">
      <c r="A476" s="80" t="s">
        <v>150</v>
      </c>
      <c r="B476">
        <v>-10350</v>
      </c>
    </row>
    <row r="477" spans="1:2" x14ac:dyDescent="0.25">
      <c r="A477" s="80" t="s">
        <v>149</v>
      </c>
      <c r="B477">
        <v>10100</v>
      </c>
    </row>
    <row r="478" spans="1:2" x14ac:dyDescent="0.25">
      <c r="A478" s="80" t="s">
        <v>148</v>
      </c>
      <c r="B478">
        <v>-3600</v>
      </c>
    </row>
    <row r="479" spans="1:2" x14ac:dyDescent="0.25">
      <c r="A479" s="80" t="s">
        <v>147</v>
      </c>
      <c r="B479">
        <v>-5200</v>
      </c>
    </row>
    <row r="480" spans="1:2" x14ac:dyDescent="0.25">
      <c r="A480" s="80" t="s">
        <v>146</v>
      </c>
      <c r="B480">
        <v>6400</v>
      </c>
    </row>
    <row r="481" spans="1:2" x14ac:dyDescent="0.25">
      <c r="A481" s="80" t="s">
        <v>143</v>
      </c>
      <c r="B481">
        <v>-1000</v>
      </c>
    </row>
    <row r="482" spans="1:2" x14ac:dyDescent="0.25">
      <c r="A482" s="80" t="s">
        <v>142</v>
      </c>
      <c r="B482">
        <v>-5200</v>
      </c>
    </row>
    <row r="483" spans="1:2" x14ac:dyDescent="0.25">
      <c r="A483" s="80" t="s">
        <v>828</v>
      </c>
      <c r="B483">
        <v>4200</v>
      </c>
    </row>
    <row r="484" spans="1:2" x14ac:dyDescent="0.25">
      <c r="A484" s="80" t="s">
        <v>141</v>
      </c>
      <c r="B484">
        <v>-5200</v>
      </c>
    </row>
    <row r="485" spans="1:2" x14ac:dyDescent="0.25">
      <c r="A485" s="80" t="s">
        <v>827</v>
      </c>
      <c r="B485">
        <v>7050</v>
      </c>
    </row>
    <row r="486" spans="1:2" x14ac:dyDescent="0.25">
      <c r="A486" s="80" t="s">
        <v>139</v>
      </c>
      <c r="B486">
        <v>6200</v>
      </c>
    </row>
    <row r="487" spans="1:2" x14ac:dyDescent="0.25">
      <c r="A487" s="80" t="s">
        <v>138</v>
      </c>
      <c r="B487">
        <v>-5200</v>
      </c>
    </row>
    <row r="488" spans="1:2" x14ac:dyDescent="0.25">
      <c r="A488" s="80" t="s">
        <v>136</v>
      </c>
      <c r="B488">
        <v>-5200</v>
      </c>
    </row>
    <row r="489" spans="1:2" x14ac:dyDescent="0.25">
      <c r="A489" s="80" t="s">
        <v>135</v>
      </c>
      <c r="B489">
        <v>8500</v>
      </c>
    </row>
    <row r="490" spans="1:2" x14ac:dyDescent="0.25">
      <c r="A490" s="80" t="s">
        <v>133</v>
      </c>
      <c r="B490">
        <v>-5550</v>
      </c>
    </row>
    <row r="491" spans="1:2" x14ac:dyDescent="0.25">
      <c r="A491" s="80" t="s">
        <v>132</v>
      </c>
      <c r="B491">
        <v>-10700</v>
      </c>
    </row>
    <row r="492" spans="1:2" x14ac:dyDescent="0.25">
      <c r="A492" s="80" t="s">
        <v>130</v>
      </c>
      <c r="B492">
        <v>-1200</v>
      </c>
    </row>
    <row r="493" spans="1:2" x14ac:dyDescent="0.25">
      <c r="A493" s="80" t="s">
        <v>129</v>
      </c>
      <c r="B493">
        <v>-10200</v>
      </c>
    </row>
    <row r="494" spans="1:2" x14ac:dyDescent="0.25">
      <c r="A494" s="80" t="s">
        <v>128</v>
      </c>
      <c r="B494">
        <v>6850</v>
      </c>
    </row>
    <row r="495" spans="1:2" x14ac:dyDescent="0.25">
      <c r="A495" s="80" t="s">
        <v>846</v>
      </c>
      <c r="B495">
        <v>-5200</v>
      </c>
    </row>
    <row r="496" spans="1:2" x14ac:dyDescent="0.25">
      <c r="A496" s="80" t="s">
        <v>845</v>
      </c>
      <c r="B496">
        <v>700</v>
      </c>
    </row>
    <row r="497" spans="1:2" x14ac:dyDescent="0.25">
      <c r="A497" s="80" t="s">
        <v>125</v>
      </c>
      <c r="B497">
        <v>600</v>
      </c>
    </row>
    <row r="498" spans="1:2" x14ac:dyDescent="0.25">
      <c r="A498" s="80" t="s">
        <v>844</v>
      </c>
      <c r="B498">
        <v>-5200</v>
      </c>
    </row>
    <row r="499" spans="1:2" x14ac:dyDescent="0.25">
      <c r="A499" s="80" t="s">
        <v>843</v>
      </c>
      <c r="B499">
        <v>600</v>
      </c>
    </row>
    <row r="500" spans="1:2" x14ac:dyDescent="0.25">
      <c r="A500" s="80" t="s">
        <v>842</v>
      </c>
      <c r="B500">
        <v>3400</v>
      </c>
    </row>
  </sheetData>
  <sortState xmlns:xlrd2="http://schemas.microsoft.com/office/spreadsheetml/2017/richdata2" ref="A1:C500">
    <sortCondition descending="1" ref="A1:A50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2</vt:i4>
      </vt:variant>
    </vt:vector>
  </HeadingPairs>
  <TitlesOfParts>
    <vt:vector size="14" baseType="lpstr">
      <vt:lpstr>CMoney_TXF</vt:lpstr>
      <vt:lpstr>級距</vt:lpstr>
      <vt:lpstr>綜合_回測</vt:lpstr>
      <vt:lpstr>週期分析</vt:lpstr>
      <vt:lpstr>HTI0001 Strategy</vt:lpstr>
      <vt:lpstr>HTI0002 Strategy</vt:lpstr>
      <vt:lpstr>HTI0002_1 Strategy</vt:lpstr>
      <vt:lpstr>HTI0003 Strategy</vt:lpstr>
      <vt:lpstr>HTI0004 Strategy</vt:lpstr>
      <vt:lpstr>HTI00S1 Strategy</vt:lpstr>
      <vt:lpstr>HTI0005 Strategy</vt:lpstr>
      <vt:lpstr>工作表2</vt:lpstr>
      <vt:lpstr>期間</vt:lpstr>
      <vt:lpstr>綜合損益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王中宏自營部期貨自營處</dc:creator>
  <cp:lastModifiedBy>蔡曉榛證券自營部</cp:lastModifiedBy>
  <dcterms:created xsi:type="dcterms:W3CDTF">2023-10-24T02:01:19Z</dcterms:created>
  <dcterms:modified xsi:type="dcterms:W3CDTF">2025-06-27T08:38:56Z</dcterms:modified>
</cp:coreProperties>
</file>